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2120" windowHeight="8775" tabRatio="794" activeTab="3"/>
  </bookViews>
  <sheets>
    <sheet name="Т" sheetId="1" r:id="rId1"/>
    <sheet name="S" sheetId="2" r:id="rId2"/>
    <sheet name="M" sheetId="3" r:id="rId3"/>
    <sheet name="L" sheetId="4" r:id="rId4"/>
    <sheet name="Команды" sheetId="5" r:id="rId5"/>
  </sheets>
  <definedNames>
    <definedName name="_xlnm.Print_Area" localSheetId="3">'L'!$A$1:$P$29</definedName>
    <definedName name="_xlnm.Print_Area" localSheetId="2">'M'!$A$1:$O$32</definedName>
    <definedName name="_xlnm.Print_Area" localSheetId="1">'S'!$A$1:$P$29</definedName>
    <definedName name="_xlnm.Print_Area" localSheetId="4">'Команды'!$A$1:$Q$34</definedName>
  </definedNames>
  <calcPr fullCalcOnLoad="1"/>
</workbook>
</file>

<file path=xl/sharedStrings.xml><?xml version="1.0" encoding="utf-8"?>
<sst xmlns="http://schemas.openxmlformats.org/spreadsheetml/2006/main" count="353" uniqueCount="143">
  <si>
    <t>контрольное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</si>
  <si>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</si>
  <si>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</si>
  <si>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</si>
  <si>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</si>
  <si>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</si>
  <si>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</si>
  <si>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</si>
  <si>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</si>
  <si>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</si>
  <si>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</si>
  <si>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</si>
  <si>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</si>
  <si>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</si>
  <si>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</si>
  <si>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</si>
  <si>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</si>
  <si>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</si>
  <si>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>Всего участников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</si>
  <si>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</si>
  <si>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</si>
  <si>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</si>
  <si>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</si>
  <si>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</si>
  <si>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ФКС Костромской области</t>
  </si>
  <si>
    <t>тервюрен</t>
  </si>
  <si>
    <t>малинуа</t>
  </si>
  <si>
    <t>Алмаз</t>
  </si>
  <si>
    <t>метис</t>
  </si>
  <si>
    <t>Яна</t>
  </si>
  <si>
    <t>б/к</t>
  </si>
  <si>
    <t>Роберт Брюс</t>
  </si>
  <si>
    <t>шелти</t>
  </si>
  <si>
    <t>Кенвивиэл Бэлл</t>
  </si>
  <si>
    <t>Фиалковый Эльф</t>
  </si>
  <si>
    <t>Хлоя</t>
  </si>
  <si>
    <t>Бэль</t>
  </si>
  <si>
    <t>ам.кокер спан</t>
  </si>
  <si>
    <t>Шера</t>
  </si>
  <si>
    <t>Алекинова Татьяна, г.Кострома</t>
  </si>
  <si>
    <t>Бабынина Анастасия, г.Кострома</t>
  </si>
  <si>
    <t>Сагдеев Руслан, г.Иваново</t>
  </si>
  <si>
    <t xml:space="preserve">шелти </t>
  </si>
  <si>
    <t>Росинка из Старой Шуи</t>
  </si>
  <si>
    <t>S</t>
  </si>
  <si>
    <t>M</t>
  </si>
  <si>
    <t>L</t>
  </si>
  <si>
    <t>лабрадор</t>
  </si>
  <si>
    <t>Дайва</t>
  </si>
  <si>
    <t>Болдырева Елизавета, г.Иваново</t>
  </si>
  <si>
    <t>Командный зачет</t>
  </si>
  <si>
    <t>Аджилити</t>
  </si>
  <si>
    <t>Джампинг</t>
  </si>
  <si>
    <t>Эстафета</t>
  </si>
  <si>
    <t>Сумма баллов команде</t>
  </si>
  <si>
    <t>Ст.     №</t>
  </si>
  <si>
    <t>Команда, город</t>
  </si>
  <si>
    <t>Состав команды</t>
  </si>
  <si>
    <t>Штраф  на трассе</t>
  </si>
  <si>
    <t>Время  +  штраф</t>
  </si>
  <si>
    <t>Сумма баллов</t>
  </si>
  <si>
    <t>Штрафна трассе</t>
  </si>
  <si>
    <t>Время  + штраф</t>
  </si>
  <si>
    <t>"Ивановская область - 1"</t>
  </si>
  <si>
    <t xml:space="preserve">Всего команд - </t>
  </si>
  <si>
    <t xml:space="preserve">Судья соревнований     </t>
  </si>
  <si>
    <t>"Костромская область - 1"</t>
  </si>
  <si>
    <t>Бабынина А. + Хлоя</t>
  </si>
  <si>
    <t>Алекинова Т. + Эльф</t>
  </si>
  <si>
    <t>"Костромская область - 3"</t>
  </si>
  <si>
    <t>Алекинова Т. + Росинка</t>
  </si>
  <si>
    <t xml:space="preserve">Первенство Центрального Федерального округа </t>
  </si>
  <si>
    <t xml:space="preserve">    Первенство Центрального Федерального округа </t>
  </si>
  <si>
    <t>Курочкин Станислав, г.Кострома</t>
  </si>
  <si>
    <t>Коровайкова Ольга</t>
  </si>
  <si>
    <t>Джерри</t>
  </si>
  <si>
    <t>Стася</t>
  </si>
  <si>
    <t>Биюжева Вероника, г.Кострома</t>
  </si>
  <si>
    <t>ам стаф терьер</t>
  </si>
  <si>
    <t>Гордый Лис</t>
  </si>
  <si>
    <t>"Ивановская область - 3"</t>
  </si>
  <si>
    <t>Курочкин С. + Джерри</t>
  </si>
  <si>
    <t>Кверти</t>
  </si>
  <si>
    <t>Коровайкова О.С.</t>
  </si>
  <si>
    <t>Соколова С.В.</t>
  </si>
  <si>
    <t xml:space="preserve">Главный судья                                        </t>
  </si>
  <si>
    <t xml:space="preserve">Главный секретарь </t>
  </si>
  <si>
    <t>26 июня  2011г</t>
  </si>
  <si>
    <t>Кузнецова Маргарита, г.Ярославль</t>
  </si>
  <si>
    <t>Электровеник</t>
  </si>
  <si>
    <t xml:space="preserve"> Мульти Джамп</t>
  </si>
  <si>
    <t>Деева Анастасия, г.Иваново</t>
  </si>
  <si>
    <t>Фиона</t>
  </si>
  <si>
    <t>Герасимова Марина, г.Иваново</t>
  </si>
  <si>
    <t>Феррари</t>
  </si>
  <si>
    <t>Трейси Винд</t>
  </si>
  <si>
    <t>Смирнова Дарья, г.Москва</t>
  </si>
  <si>
    <t xml:space="preserve"> Импоссибл Ипм</t>
  </si>
  <si>
    <t>пуховка</t>
  </si>
  <si>
    <t>Щедрое Сердце</t>
  </si>
  <si>
    <t>г/ш фокстерьер</t>
  </si>
  <si>
    <t>Форсаж</t>
  </si>
  <si>
    <t>Петрова Юлия, г.Иваново</t>
  </si>
  <si>
    <t>Амаретто Блэк</t>
  </si>
  <si>
    <t>Фруктовая Карамелька</t>
  </si>
  <si>
    <t>Травина Анна, г.Кострома</t>
  </si>
  <si>
    <t>Тори</t>
  </si>
  <si>
    <t>Смирнова Дарья, г.Моска</t>
  </si>
  <si>
    <t>Торнео Драйв</t>
  </si>
  <si>
    <t>Котова Лена, г.Кострома</t>
  </si>
  <si>
    <t>бигль</t>
  </si>
  <si>
    <t>Флинт</t>
  </si>
  <si>
    <t>Т</t>
  </si>
  <si>
    <t>цвергщнауцер</t>
  </si>
  <si>
    <t>Орион Стар Трек</t>
  </si>
  <si>
    <t>Звездная Экспрессия</t>
  </si>
  <si>
    <t>Вилена</t>
  </si>
  <si>
    <t>цвергпинчер</t>
  </si>
  <si>
    <t>Мотя</t>
  </si>
  <si>
    <t>Деева А.+Фиона</t>
  </si>
  <si>
    <t>Сагдеев Р.+ Драйв</t>
  </si>
  <si>
    <t>Герасимова М. + Форсаж</t>
  </si>
  <si>
    <t>Бабынина А. + Яна</t>
  </si>
  <si>
    <t>Курочкин С. + Амаретто</t>
  </si>
  <si>
    <t>Бабынина А. +Алмаз</t>
  </si>
  <si>
    <t>Курочкин С. + Карамелька</t>
  </si>
  <si>
    <t>Травина А. + Бэль</t>
  </si>
  <si>
    <t>"Костромская область - 2"</t>
  </si>
  <si>
    <t>Сагдеев Р. + Брюс</t>
  </si>
  <si>
    <t>Петрова Ю. + Орион</t>
  </si>
  <si>
    <t>Болдырева Е. + Экспрессия</t>
  </si>
  <si>
    <t>T</t>
  </si>
  <si>
    <t>Болдырева Е. + Дайва</t>
  </si>
  <si>
    <t>Герасимова М. + Феррари</t>
  </si>
  <si>
    <t>Сагдеев Р. + Кэнвик</t>
  </si>
  <si>
    <t>Деева А.+ Имп</t>
  </si>
  <si>
    <t>Герасимова М. + Кверти</t>
  </si>
  <si>
    <t>Сагдеев Р. + Дождь</t>
  </si>
  <si>
    <t>"Ивановская область - 2"</t>
  </si>
  <si>
    <t>"Ивановская область - 4"</t>
  </si>
  <si>
    <t>26 июня 2011</t>
  </si>
  <si>
    <t>снят</t>
  </si>
  <si>
    <t>Огненный Дождь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</si>
</sst>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rgb="FF000000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33" borderId="11" xfId="0" applyFont="1" applyFill="1" applyBorder="1" applyAlignment="1">
      <alignment horizontal="center" textRotation="90" wrapText="1"/>
    </xf>
    <xf numFmtId="0" fontId="7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Continuous" wrapText="1"/>
    </xf>
    <xf numFmtId="0" fontId="0" fillId="33" borderId="11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11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0" fillId="0" borderId="12" xfId="0" applyFill="1" applyBorder="1" applyAlignment="1">
      <alignment/>
    </xf>
    <xf numFmtId="0" fontId="1" fillId="33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33" borderId="0" xfId="0" applyNumberForma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vertical="center"/>
    </xf>
    <xf numFmtId="49" fontId="0" fillId="0" borderId="15" xfId="0" applyNumberFormat="1" applyBorder="1" applyAlignment="1">
      <alignment wrapText="1"/>
    </xf>
    <xf numFmtId="0" fontId="13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16" fillId="34" borderId="14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17" xfId="0" applyNumberFormat="1" applyBorder="1" applyAlignment="1">
      <alignment wrapText="1"/>
    </xf>
    <xf numFmtId="0" fontId="0" fillId="33" borderId="18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textRotation="90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6" fillId="33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top" wrapText="1"/>
    </xf>
    <xf numFmtId="0" fontId="0" fillId="33" borderId="18" xfId="0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19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2" fontId="0" fillId="0" borderId="10" xfId="0" applyNumberFormat="1" applyFill="1" applyBorder="1" applyAlignment="1">
      <alignment horizontal="right"/>
    </xf>
    <xf numFmtId="2" fontId="0" fillId="35" borderId="10" xfId="0" applyNumberFormat="1" applyFill="1" applyBorder="1" applyAlignment="1">
      <alignment horizontal="right"/>
    </xf>
    <xf numFmtId="2" fontId="20" fillId="36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3" xfId="0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7" fillId="33" borderId="0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49" fontId="23" fillId="0" borderId="12" xfId="0" applyNumberFormat="1" applyFont="1" applyFill="1" applyBorder="1" applyAlignment="1">
      <alignment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Continuous" vertical="center"/>
    </xf>
    <xf numFmtId="49" fontId="23" fillId="0" borderId="12" xfId="0" applyNumberFormat="1" applyFont="1" applyFill="1" applyBorder="1" applyAlignment="1">
      <alignment horizontal="fill" vertical="center"/>
    </xf>
    <xf numFmtId="0" fontId="0" fillId="0" borderId="12" xfId="0" applyNumberFormat="1" applyFill="1" applyBorder="1" applyAlignment="1">
      <alignment vertical="center"/>
    </xf>
    <xf numFmtId="0" fontId="0" fillId="33" borderId="20" xfId="0" applyFill="1" applyBorder="1" applyAlignment="1">
      <alignment/>
    </xf>
    <xf numFmtId="49" fontId="0" fillId="33" borderId="20" xfId="0" applyNumberFormat="1" applyFill="1" applyBorder="1" applyAlignment="1">
      <alignment/>
    </xf>
    <xf numFmtId="49" fontId="1" fillId="33" borderId="20" xfId="0" applyNumberFormat="1" applyFont="1" applyFill="1" applyBorder="1" applyAlignment="1">
      <alignment horizontal="center" wrapText="1"/>
    </xf>
    <xf numFmtId="49" fontId="1" fillId="33" borderId="21" xfId="0" applyNumberFormat="1" applyFont="1" applyFill="1" applyBorder="1" applyAlignment="1">
      <alignment horizontal="center" textRotation="90" wrapText="1" shrinkToFit="1"/>
    </xf>
    <xf numFmtId="49" fontId="1" fillId="33" borderId="21" xfId="0" applyNumberFormat="1" applyFont="1" applyFill="1" applyBorder="1" applyAlignment="1">
      <alignment horizontal="center" wrapText="1" shrinkToFit="1"/>
    </xf>
    <xf numFmtId="0" fontId="1" fillId="33" borderId="22" xfId="0" applyFont="1" applyFill="1" applyBorder="1" applyAlignment="1">
      <alignment horizontal="center" textRotation="90"/>
    </xf>
    <xf numFmtId="49" fontId="1" fillId="33" borderId="21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 wrapText="1"/>
    </xf>
    <xf numFmtId="49" fontId="1" fillId="33" borderId="22" xfId="0" applyNumberFormat="1" applyFont="1" applyFill="1" applyBorder="1" applyAlignment="1">
      <alignment horizontal="center" textRotation="90" wrapText="1" shrinkToFit="1"/>
    </xf>
    <xf numFmtId="49" fontId="1" fillId="33" borderId="23" xfId="0" applyNumberFormat="1" applyFont="1" applyFill="1" applyBorder="1" applyAlignment="1">
      <alignment horizontal="center" wrapText="1" shrinkToFit="1"/>
    </xf>
    <xf numFmtId="0" fontId="1" fillId="33" borderId="22" xfId="0" applyFont="1" applyFill="1" applyBorder="1" applyAlignment="1">
      <alignment horizontal="center" wrapText="1"/>
    </xf>
    <xf numFmtId="49" fontId="5" fillId="0" borderId="16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0" borderId="24" xfId="0" applyBorder="1" applyAlignment="1">
      <alignment horizontal="center"/>
    </xf>
    <xf numFmtId="49" fontId="23" fillId="0" borderId="14" xfId="0" applyNumberFormat="1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left"/>
    </xf>
    <xf numFmtId="0" fontId="19" fillId="0" borderId="25" xfId="0" applyFont="1" applyBorder="1" applyAlignment="1">
      <alignment/>
    </xf>
    <xf numFmtId="49" fontId="5" fillId="0" borderId="26" xfId="0" applyNumberFormat="1" applyFont="1" applyBorder="1" applyAlignment="1">
      <alignment wrapText="1"/>
    </xf>
    <xf numFmtId="0" fontId="5" fillId="0" borderId="25" xfId="0" applyFont="1" applyBorder="1" applyAlignment="1">
      <alignment/>
    </xf>
    <xf numFmtId="0" fontId="0" fillId="0" borderId="10" xfId="0" applyBorder="1" applyAlignment="1">
      <alignment horizontal="right" wrapText="1"/>
    </xf>
    <xf numFmtId="0" fontId="26" fillId="0" borderId="10" xfId="0" applyFont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right"/>
      <protection locked="0"/>
    </xf>
    <xf numFmtId="2" fontId="5" fillId="0" borderId="30" xfId="0" applyNumberFormat="1" applyFont="1" applyBorder="1" applyAlignment="1" applyProtection="1">
      <alignment horizontal="right"/>
      <protection locked="0"/>
    </xf>
    <xf numFmtId="2" fontId="5" fillId="0" borderId="16" xfId="0" applyNumberFormat="1" applyFont="1" applyBorder="1" applyAlignment="1" applyProtection="1">
      <alignment horizontal="right"/>
      <protection locked="0"/>
    </xf>
    <xf numFmtId="2" fontId="5" fillId="0" borderId="10" xfId="0" applyNumberFormat="1" applyFont="1" applyBorder="1" applyAlignment="1" applyProtection="1">
      <alignment horizontal="right"/>
      <protection locked="0"/>
    </xf>
    <xf numFmtId="2" fontId="5" fillId="0" borderId="16" xfId="0" applyNumberFormat="1" applyFont="1" applyBorder="1" applyAlignment="1" applyProtection="1">
      <alignment horizontal="right" wrapText="1"/>
      <protection locked="0"/>
    </xf>
    <xf numFmtId="2" fontId="5" fillId="0" borderId="25" xfId="0" applyNumberFormat="1" applyFont="1" applyBorder="1" applyAlignment="1" applyProtection="1">
      <alignment horizontal="right"/>
      <protection locked="0"/>
    </xf>
    <xf numFmtId="2" fontId="5" fillId="0" borderId="31" xfId="0" applyNumberFormat="1" applyFont="1" applyBorder="1" applyAlignment="1" applyProtection="1">
      <alignment horizontal="right" wrapText="1"/>
      <protection locked="0"/>
    </xf>
    <xf numFmtId="2" fontId="5" fillId="0" borderId="31" xfId="0" applyNumberFormat="1" applyFont="1" applyBorder="1" applyAlignment="1" applyProtection="1">
      <alignment horizontal="right"/>
      <protection locked="0"/>
    </xf>
    <xf numFmtId="2" fontId="5" fillId="0" borderId="30" xfId="0" applyNumberFormat="1" applyFont="1" applyBorder="1" applyAlignment="1" applyProtection="1">
      <alignment horizontal="right" wrapText="1"/>
      <protection locked="0"/>
    </xf>
    <xf numFmtId="2" fontId="5" fillId="0" borderId="12" xfId="0" applyNumberFormat="1" applyFont="1" applyBorder="1" applyAlignment="1" applyProtection="1">
      <alignment horizontal="right"/>
      <protection locked="0"/>
    </xf>
    <xf numFmtId="2" fontId="5" fillId="0" borderId="25" xfId="0" applyNumberFormat="1" applyFont="1" applyBorder="1" applyAlignment="1" applyProtection="1">
      <alignment horizontal="right" wrapText="1"/>
      <protection locked="0"/>
    </xf>
    <xf numFmtId="2" fontId="5" fillId="0" borderId="10" xfId="0" applyNumberFormat="1" applyFont="1" applyBorder="1" applyAlignment="1" applyProtection="1">
      <alignment horizontal="right" wrapText="1"/>
      <protection locked="0"/>
    </xf>
    <xf numFmtId="2" fontId="5" fillId="0" borderId="14" xfId="0" applyNumberFormat="1" applyFont="1" applyBorder="1" applyAlignment="1" applyProtection="1">
      <alignment horizontal="right"/>
      <protection locked="0"/>
    </xf>
    <xf numFmtId="2" fontId="5" fillId="0" borderId="13" xfId="0" applyNumberFormat="1" applyFont="1" applyBorder="1" applyAlignment="1" applyProtection="1">
      <alignment horizontal="right"/>
      <protection locked="0"/>
    </xf>
    <xf numFmtId="1" fontId="5" fillId="0" borderId="16" xfId="0" applyNumberFormat="1" applyFont="1" applyBorder="1" applyAlignment="1" applyProtection="1">
      <alignment horizontal="right"/>
      <protection locked="0"/>
    </xf>
    <xf numFmtId="1" fontId="5" fillId="0" borderId="26" xfId="0" applyNumberFormat="1" applyFont="1" applyBorder="1" applyAlignment="1" applyProtection="1">
      <alignment horizontal="right"/>
      <protection locked="0"/>
    </xf>
    <xf numFmtId="1" fontId="5" fillId="0" borderId="32" xfId="0" applyNumberFormat="1" applyFont="1" applyBorder="1" applyAlignment="1" applyProtection="1">
      <alignment horizontal="right"/>
      <protection locked="0"/>
    </xf>
    <xf numFmtId="1" fontId="5" fillId="0" borderId="33" xfId="0" applyNumberFormat="1" applyFont="1" applyBorder="1" applyAlignment="1" applyProtection="1">
      <alignment horizontal="right"/>
      <protection locked="0"/>
    </xf>
    <xf numFmtId="1" fontId="5" fillId="0" borderId="10" xfId="0" applyNumberFormat="1" applyFont="1" applyBorder="1" applyAlignment="1" applyProtection="1">
      <alignment horizontal="right"/>
      <protection locked="0"/>
    </xf>
    <xf numFmtId="1" fontId="5" fillId="0" borderId="31" xfId="0" applyNumberFormat="1" applyFont="1" applyBorder="1" applyAlignment="1" applyProtection="1">
      <alignment horizontal="right"/>
      <protection locked="0"/>
    </xf>
    <xf numFmtId="1" fontId="5" fillId="0" borderId="23" xfId="0" applyNumberFormat="1" applyFont="1" applyBorder="1" applyAlignment="1" applyProtection="1">
      <alignment horizontal="right"/>
      <protection locked="0"/>
    </xf>
    <xf numFmtId="1" fontId="5" fillId="0" borderId="30" xfId="0" applyNumberFormat="1" applyFont="1" applyBorder="1" applyAlignment="1" applyProtection="1">
      <alignment horizontal="right"/>
      <protection locked="0"/>
    </xf>
    <xf numFmtId="1" fontId="5" fillId="0" borderId="25" xfId="0" applyNumberFormat="1" applyFont="1" applyBorder="1" applyAlignment="1" applyProtection="1">
      <alignment horizontal="right" wrapText="1"/>
      <protection locked="0"/>
    </xf>
    <xf numFmtId="1" fontId="5" fillId="0" borderId="10" xfId="0" applyNumberFormat="1" applyFont="1" applyBorder="1" applyAlignment="1" applyProtection="1">
      <alignment horizontal="right"/>
      <protection locked="0"/>
    </xf>
    <xf numFmtId="1" fontId="5" fillId="0" borderId="30" xfId="0" applyNumberFormat="1" applyFont="1" applyBorder="1" applyAlignment="1" applyProtection="1">
      <alignment horizontal="right" wrapText="1"/>
      <protection locked="0"/>
    </xf>
    <xf numFmtId="1" fontId="5" fillId="0" borderId="10" xfId="0" applyNumberFormat="1" applyFont="1" applyBorder="1" applyAlignment="1" applyProtection="1">
      <alignment horizontal="right" wrapText="1"/>
      <protection locked="0"/>
    </xf>
    <xf numFmtId="1" fontId="5" fillId="0" borderId="23" xfId="0" applyNumberFormat="1" applyFont="1" applyBorder="1" applyAlignment="1" applyProtection="1">
      <alignment horizontal="right" wrapText="1"/>
      <protection locked="0"/>
    </xf>
    <xf numFmtId="1" fontId="5" fillId="0" borderId="31" xfId="0" applyNumberFormat="1" applyFont="1" applyBorder="1" applyAlignment="1" applyProtection="1">
      <alignment horizontal="right" wrapText="1"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2" fontId="0" fillId="0" borderId="30" xfId="0" applyNumberFormat="1" applyFill="1" applyBorder="1" applyAlignment="1" applyProtection="1">
      <alignment horizontal="right"/>
      <protection locked="0"/>
    </xf>
    <xf numFmtId="2" fontId="0" fillId="0" borderId="25" xfId="0" applyNumberFormat="1" applyFill="1" applyBorder="1" applyAlignment="1" applyProtection="1">
      <alignment horizontal="right"/>
      <protection locked="0"/>
    </xf>
    <xf numFmtId="0" fontId="0" fillId="0" borderId="34" xfId="0" applyBorder="1" applyAlignment="1">
      <alignment/>
    </xf>
    <xf numFmtId="0" fontId="19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13" xfId="0" applyNumberFormat="1" applyFill="1" applyBorder="1" applyAlignment="1">
      <alignment vertical="center"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5" fillId="0" borderId="10" xfId="0" applyFont="1" applyBorder="1" applyAlignment="1">
      <alignment horizontal="left" vertical="top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35" xfId="0" applyFont="1" applyBorder="1" applyAlignment="1">
      <alignment/>
    </xf>
    <xf numFmtId="49" fontId="5" fillId="0" borderId="36" xfId="0" applyNumberFormat="1" applyFont="1" applyBorder="1" applyAlignment="1">
      <alignment wrapText="1"/>
    </xf>
    <xf numFmtId="0" fontId="0" fillId="0" borderId="13" xfId="0" applyBorder="1" applyAlignment="1">
      <alignment horizontal="center"/>
    </xf>
    <xf numFmtId="0" fontId="5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49" fontId="5" fillId="0" borderId="36" xfId="0" applyNumberFormat="1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19" fillId="0" borderId="37" xfId="0" applyFont="1" applyBorder="1" applyAlignment="1">
      <alignment/>
    </xf>
    <xf numFmtId="49" fontId="5" fillId="0" borderId="15" xfId="0" applyNumberFormat="1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0" fillId="0" borderId="36" xfId="0" applyBorder="1" applyAlignment="1">
      <alignment horizontal="center"/>
    </xf>
    <xf numFmtId="49" fontId="5" fillId="0" borderId="38" xfId="0" applyNumberFormat="1" applyFont="1" applyBorder="1" applyAlignment="1">
      <alignment wrapText="1"/>
    </xf>
    <xf numFmtId="49" fontId="5" fillId="0" borderId="37" xfId="0" applyNumberFormat="1" applyFont="1" applyBorder="1" applyAlignment="1">
      <alignment/>
    </xf>
    <xf numFmtId="0" fontId="6" fillId="0" borderId="38" xfId="0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5" fillId="0" borderId="39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37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center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2" fontId="5" fillId="0" borderId="43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2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>
      <alignment horizontal="left" vertical="center" textRotation="90" wrapText="1" shrinkToFit="1"/>
    </xf>
    <xf numFmtId="49" fontId="5" fillId="0" borderId="24" xfId="0" applyNumberFormat="1" applyFont="1" applyBorder="1" applyAlignment="1">
      <alignment horizontal="left" vertical="center" textRotation="90" wrapText="1" shrinkToFit="1"/>
    </xf>
    <xf numFmtId="49" fontId="5" fillId="0" borderId="45" xfId="0" applyNumberFormat="1" applyFont="1" applyBorder="1" applyAlignment="1">
      <alignment horizontal="left" vertical="center" textRotation="90" wrapText="1" shrinkToFit="1"/>
    </xf>
    <xf numFmtId="0" fontId="5" fillId="0" borderId="24" xfId="0" applyFont="1" applyBorder="1" applyAlignment="1">
      <alignment horizontal="left" vertical="center" textRotation="90" wrapText="1"/>
    </xf>
    <xf numFmtId="0" fontId="5" fillId="0" borderId="31" xfId="0" applyFont="1" applyBorder="1" applyAlignment="1">
      <alignment horizontal="left" vertical="center" textRotation="90" wrapText="1"/>
    </xf>
    <xf numFmtId="49" fontId="5" fillId="0" borderId="46" xfId="0" applyNumberFormat="1" applyFont="1" applyBorder="1" applyAlignment="1">
      <alignment horizontal="left" vertical="center" textRotation="90" wrapText="1" shrinkToFit="1"/>
    </xf>
    <xf numFmtId="2" fontId="5" fillId="0" borderId="43" xfId="0" applyNumberFormat="1" applyFont="1" applyBorder="1" applyAlignment="1" applyProtection="1">
      <alignment horizontal="center" vertical="center"/>
      <protection locked="0"/>
    </xf>
    <xf numFmtId="0" fontId="1" fillId="33" borderId="47" xfId="0" applyFont="1" applyFill="1" applyBorder="1" applyAlignment="1">
      <alignment horizontal="center" textRotation="90" wrapText="1"/>
    </xf>
    <xf numFmtId="0" fontId="1" fillId="33" borderId="31" xfId="0" applyFont="1" applyFill="1" applyBorder="1" applyAlignment="1">
      <alignment horizontal="center" textRotation="90" wrapText="1"/>
    </xf>
    <xf numFmtId="0" fontId="1" fillId="33" borderId="40" xfId="0" applyFont="1" applyFill="1" applyBorder="1" applyAlignment="1">
      <alignment horizontal="center" textRotation="90"/>
    </xf>
    <xf numFmtId="0" fontId="1" fillId="33" borderId="42" xfId="0" applyFont="1" applyFill="1" applyBorder="1" applyAlignment="1">
      <alignment horizontal="center" textRotation="90"/>
    </xf>
    <xf numFmtId="0" fontId="22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44" xfId="0" applyFont="1" applyBorder="1" applyAlignment="1">
      <alignment horizontal="left" vertical="center" textRotation="90" wrapText="1"/>
    </xf>
    <xf numFmtId="0" fontId="5" fillId="0" borderId="27" xfId="0" applyNumberFormat="1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5" fillId="0" borderId="48" xfId="0" applyNumberFormat="1" applyFont="1" applyBorder="1" applyAlignment="1">
      <alignment horizontal="left" vertical="center" textRotation="90" wrapText="1" shrinkToFit="1"/>
    </xf>
    <xf numFmtId="49" fontId="5" fillId="0" borderId="31" xfId="0" applyNumberFormat="1" applyFont="1" applyBorder="1" applyAlignment="1">
      <alignment horizontal="left" vertical="center" textRotation="90" wrapText="1" shrinkToFit="1"/>
    </xf>
    <xf numFmtId="0" fontId="5" fillId="0" borderId="49" xfId="0" applyFont="1" applyBorder="1" applyAlignment="1">
      <alignment horizontal="left" vertical="center" textRotation="90" wrapText="1"/>
    </xf>
    <xf numFmtId="0" fontId="5" fillId="0" borderId="46" xfId="0" applyFont="1" applyBorder="1" applyAlignment="1">
      <alignment horizontal="left" vertical="center" textRotation="90" wrapText="1"/>
    </xf>
    <xf numFmtId="0" fontId="14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1" fillId="33" borderId="52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2" fontId="5" fillId="0" borderId="44" xfId="0" applyNumberFormat="1" applyFont="1" applyBorder="1" applyAlignment="1" applyProtection="1">
      <alignment horizontal="center" vertical="center" wrapText="1"/>
      <protection locked="0"/>
    </xf>
    <xf numFmtId="2" fontId="5" fillId="0" borderId="24" xfId="0" applyNumberFormat="1" applyFont="1" applyBorder="1" applyAlignment="1" applyProtection="1">
      <alignment horizontal="center" vertical="center"/>
      <protection locked="0"/>
    </xf>
    <xf numFmtId="2" fontId="5" fillId="0" borderId="31" xfId="0" applyNumberFormat="1" applyFont="1" applyBorder="1" applyAlignment="1" applyProtection="1">
      <alignment horizontal="center" vertical="center"/>
      <protection locked="0"/>
    </xf>
    <xf numFmtId="2" fontId="5" fillId="0" borderId="44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33" borderId="20" xfId="0" applyFont="1" applyFill="1" applyBorder="1" applyAlignment="1">
      <alignment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28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26" fillId="0" borderId="1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5">
      <selection activeCell="C7" sqref="C7"/>
    </sheetView>
  </sheetViews>
  <sheetFormatPr defaultColWidth="9.00390625" defaultRowHeight="12.75"/>
  <cols>
    <col min="1" max="1" width="4.125" style="0" customWidth="1"/>
    <col min="2" max="2" width="24.25390625" style="0" customWidth="1"/>
    <col min="3" max="3" width="11.375" style="0" customWidth="1"/>
    <col min="4" max="4" width="13.75390625" style="0" customWidth="1"/>
    <col min="5" max="7" width="7.125" style="0" customWidth="1"/>
    <col min="8" max="8" width="7.75390625" style="0" customWidth="1"/>
    <col min="9" max="10" width="7.125" style="0" customWidth="1"/>
    <col min="11" max="11" width="7.625" style="0" customWidth="1"/>
    <col min="13" max="13" width="7.375" style="0" customWidth="1"/>
    <col min="14" max="14" width="7.75390625" style="0" customWidth="1"/>
    <col min="15" max="15" width="4.375" style="0" customWidth="1"/>
  </cols>
  <sheetData>
    <row r="1" spans="1:15" ht="12.75">
      <c r="A1" s="32" t="s">
        <v>23</v>
      </c>
      <c r="B1" s="33" t="s">
        <v>87</v>
      </c>
      <c r="C1" s="24"/>
      <c r="D1" s="22"/>
      <c r="E1" s="22"/>
      <c r="F1" s="22"/>
      <c r="G1" s="24"/>
      <c r="H1" s="24"/>
      <c r="I1" s="90" t="s">
        <v>71</v>
      </c>
      <c r="J1" s="88"/>
      <c r="K1" s="88"/>
      <c r="L1" s="88"/>
      <c r="M1" s="89"/>
      <c r="N1" s="20"/>
      <c r="O1" s="24"/>
    </row>
    <row r="2" spans="1:15" ht="18">
      <c r="A2" s="24"/>
      <c r="B2" s="5"/>
      <c r="C2" s="23"/>
      <c r="D2" s="22"/>
      <c r="E2" s="22"/>
      <c r="F2" s="22"/>
      <c r="G2" s="24"/>
      <c r="H2" s="24"/>
      <c r="I2" s="53"/>
      <c r="J2" s="22"/>
      <c r="K2" s="22"/>
      <c r="L2" s="22"/>
      <c r="M2" s="22"/>
      <c r="N2" s="22"/>
      <c r="O2" s="24"/>
    </row>
    <row r="3" spans="1:15" ht="15.75">
      <c r="A3" s="25" t="s">
        <v>14</v>
      </c>
      <c r="B3" s="5"/>
      <c r="C3" s="215" t="s">
        <v>74</v>
      </c>
      <c r="D3" s="215"/>
      <c r="E3" s="5"/>
      <c r="F3" s="4"/>
      <c r="G3" s="4"/>
      <c r="H3" s="19" t="s">
        <v>13</v>
      </c>
      <c r="I3" s="4"/>
      <c r="J3" s="4"/>
      <c r="K3" s="4"/>
      <c r="L3" s="38" t="s">
        <v>24</v>
      </c>
      <c r="M3" s="37"/>
      <c r="N3" s="36"/>
      <c r="O3" s="37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28" t="s">
        <v>15</v>
      </c>
      <c r="F5" s="4"/>
      <c r="G5" s="5"/>
      <c r="H5" s="5"/>
      <c r="I5" s="28" t="s">
        <v>8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27" t="s">
        <v>19</v>
      </c>
      <c r="F6" s="4"/>
      <c r="G6" s="4"/>
      <c r="H6" s="2">
        <v>144</v>
      </c>
      <c r="I6" s="114" t="s">
        <v>19</v>
      </c>
      <c r="J6" s="114"/>
      <c r="K6" s="114"/>
      <c r="L6" s="2">
        <v>120</v>
      </c>
      <c r="M6" s="4"/>
      <c r="N6" s="4"/>
      <c r="O6" s="4"/>
    </row>
    <row r="7" spans="1:15" ht="15">
      <c r="A7" s="4"/>
      <c r="B7" s="17" t="s">
        <v>18</v>
      </c>
      <c r="C7" s="52">
        <v>5</v>
      </c>
      <c r="D7" s="5"/>
      <c r="E7" s="27" t="s">
        <v>12</v>
      </c>
      <c r="F7" s="4"/>
      <c r="G7" s="4"/>
      <c r="H7" s="115">
        <v>3.7</v>
      </c>
      <c r="I7" s="114" t="s">
        <v>12</v>
      </c>
      <c r="J7" s="114"/>
      <c r="K7" s="4"/>
      <c r="L7" s="115">
        <v>3.9</v>
      </c>
      <c r="M7" s="4"/>
      <c r="N7" s="4"/>
      <c r="O7" s="4"/>
    </row>
    <row r="8" spans="1:15" ht="14.25">
      <c r="A8" s="4"/>
      <c r="B8" s="5"/>
      <c r="C8" s="5"/>
      <c r="D8" s="5"/>
      <c r="E8" s="26" t="s">
        <v>0</v>
      </c>
      <c r="F8" s="5"/>
      <c r="G8" s="4"/>
      <c r="H8" s="116">
        <v>39</v>
      </c>
      <c r="I8" s="117" t="s">
        <v>0</v>
      </c>
      <c r="J8" s="117"/>
      <c r="K8" s="117"/>
      <c r="L8" s="116">
        <v>31</v>
      </c>
      <c r="M8" s="4"/>
      <c r="N8" s="4"/>
      <c r="O8" s="34" t="s">
        <v>112</v>
      </c>
    </row>
    <row r="9" spans="1:15" ht="16.5">
      <c r="A9" s="5"/>
      <c r="B9" s="30" t="s">
        <v>17</v>
      </c>
      <c r="C9" s="4"/>
      <c r="D9" s="4"/>
      <c r="E9" s="25" t="s">
        <v>20</v>
      </c>
      <c r="F9" s="5"/>
      <c r="G9" s="5"/>
      <c r="H9" s="116">
        <v>64</v>
      </c>
      <c r="I9" s="118" t="s">
        <v>20</v>
      </c>
      <c r="J9" s="118"/>
      <c r="K9" s="4"/>
      <c r="L9" s="119">
        <v>51</v>
      </c>
      <c r="M9" s="30" t="s">
        <v>22</v>
      </c>
      <c r="N9" s="5"/>
      <c r="O9" s="35"/>
    </row>
    <row r="10" spans="1:15" ht="75" customHeight="1">
      <c r="A10" s="9" t="s">
        <v>7</v>
      </c>
      <c r="B10" s="10" t="s">
        <v>11</v>
      </c>
      <c r="C10" s="40" t="s">
        <v>9</v>
      </c>
      <c r="D10" s="11" t="s">
        <v>10</v>
      </c>
      <c r="E10" s="12" t="s">
        <v>1</v>
      </c>
      <c r="F10" s="41" t="s">
        <v>2</v>
      </c>
      <c r="G10" s="45" t="s">
        <v>3</v>
      </c>
      <c r="H10" s="16" t="s">
        <v>4</v>
      </c>
      <c r="I10" s="46" t="s">
        <v>1</v>
      </c>
      <c r="J10" s="41" t="s">
        <v>2</v>
      </c>
      <c r="K10" s="12" t="s">
        <v>3</v>
      </c>
      <c r="L10" s="16" t="s">
        <v>4</v>
      </c>
      <c r="M10" s="42" t="s">
        <v>6</v>
      </c>
      <c r="N10" s="42" t="s">
        <v>16</v>
      </c>
      <c r="O10" s="9" t="s">
        <v>21</v>
      </c>
    </row>
    <row r="11" spans="1:15" ht="12.75" customHeight="1">
      <c r="A11" s="179">
        <v>2</v>
      </c>
      <c r="B11" s="112" t="s">
        <v>107</v>
      </c>
      <c r="C11" s="112" t="s">
        <v>42</v>
      </c>
      <c r="D11" s="112" t="s">
        <v>106</v>
      </c>
      <c r="E11" s="66">
        <v>0</v>
      </c>
      <c r="F11" s="60">
        <v>39.39</v>
      </c>
      <c r="G11" s="60">
        <f>IF(F11=0,120,IF(F11&gt;$H$9,120,IF(F11&lt;$H$8,0,IF($H$9&gt;F11&gt;$H$8,F11-$H$8))))</f>
        <v>0.39000000000000057</v>
      </c>
      <c r="H11" s="61">
        <f>IF(G11=120,120,SUM(E11,G11))</f>
        <v>0.39000000000000057</v>
      </c>
      <c r="I11" s="57">
        <v>0</v>
      </c>
      <c r="J11" s="57">
        <v>29.82</v>
      </c>
      <c r="K11" s="60">
        <f>IF(J11=0,100,IF(J11&gt;$L$9,100,IF(J11&lt;$L$8,0,IF($L$9&gt;J11&gt;$L$8,J11-$L$8))))</f>
        <v>0</v>
      </c>
      <c r="L11" s="61">
        <f>IF(K11=100,100,SUM(I11,K11))</f>
        <v>0</v>
      </c>
      <c r="M11" s="62">
        <f>SUM(H11,L11)</f>
        <v>0.39000000000000057</v>
      </c>
      <c r="N11" s="60">
        <f>SUM(F11,J11)</f>
        <v>69.21000000000001</v>
      </c>
      <c r="O11" s="67">
        <v>1</v>
      </c>
    </row>
    <row r="12" spans="1:15" ht="12.75">
      <c r="A12" s="180">
        <v>4</v>
      </c>
      <c r="B12" s="181" t="s">
        <v>49</v>
      </c>
      <c r="C12" s="178" t="s">
        <v>32</v>
      </c>
      <c r="D12" s="178" t="s">
        <v>115</v>
      </c>
      <c r="E12" s="66">
        <v>5</v>
      </c>
      <c r="F12" s="60">
        <v>43.89</v>
      </c>
      <c r="G12" s="60">
        <f>IF(F12=0,120,IF(F12&gt;$H$9,120,IF(F12&lt;$H$8,0,IF($H$9&gt;F12&gt;$H$8,F12-$H$8))))</f>
        <v>4.890000000000001</v>
      </c>
      <c r="H12" s="61">
        <f>IF(G12=120,120,SUM(E12,G12))</f>
        <v>9.89</v>
      </c>
      <c r="I12" s="66">
        <v>0</v>
      </c>
      <c r="J12" s="60">
        <v>29.5</v>
      </c>
      <c r="K12" s="60">
        <f>IF(J12=0,100,IF(J12&gt;$L$9,100,IF(J12&lt;$L$8,0,IF($L$9&gt;J12&gt;$L$8,J12-$L$8))))</f>
        <v>0</v>
      </c>
      <c r="L12" s="61">
        <f>IF(K12=100,100,SUM(I12,K12))</f>
        <v>0</v>
      </c>
      <c r="M12" s="62">
        <f>SUM(H12,L12)</f>
        <v>9.89</v>
      </c>
      <c r="N12" s="60">
        <f>SUM(F12,J12)</f>
        <v>73.39</v>
      </c>
      <c r="O12" s="72">
        <v>2</v>
      </c>
    </row>
    <row r="13" spans="1:15" ht="12.75">
      <c r="A13" s="21">
        <v>1</v>
      </c>
      <c r="B13" s="178" t="s">
        <v>102</v>
      </c>
      <c r="C13" s="178" t="s">
        <v>113</v>
      </c>
      <c r="D13" s="178" t="s">
        <v>114</v>
      </c>
      <c r="E13" s="57">
        <v>0</v>
      </c>
      <c r="F13" s="57">
        <v>49.73</v>
      </c>
      <c r="G13" s="60">
        <f>IF(F13=0,120,IF(F13&gt;$H$9,120,IF(F13&lt;$H$8,0,IF($H$9&gt;F13&gt;$H$8,F13-$H$8))))</f>
        <v>10.729999999999997</v>
      </c>
      <c r="H13" s="61">
        <f>IF(G13=120,120,SUM(E13,G13))</f>
        <v>10.729999999999997</v>
      </c>
      <c r="I13" s="57">
        <v>15</v>
      </c>
      <c r="J13" s="57">
        <v>38.94</v>
      </c>
      <c r="K13" s="60">
        <f>IF(J13=0,100,IF(J13&gt;$L$9,100,IF(J13&lt;$L$8,0,IF($L$9&gt;J13&gt;$L$8,J13-$L$8))))</f>
        <v>7.939999999999998</v>
      </c>
      <c r="L13" s="61">
        <f>IF(K13=100,100,SUM(I13,K13))</f>
        <v>22.939999999999998</v>
      </c>
      <c r="M13" s="62">
        <f>SUM(H13,L13)</f>
        <v>33.669999999999995</v>
      </c>
      <c r="N13" s="60">
        <f>SUM(F13,J13)</f>
        <v>88.66999999999999</v>
      </c>
      <c r="O13" s="67">
        <v>3</v>
      </c>
    </row>
    <row r="14" spans="1:15" ht="12.75" customHeight="1">
      <c r="A14" s="180">
        <v>5</v>
      </c>
      <c r="B14" s="69" t="s">
        <v>88</v>
      </c>
      <c r="C14" s="71" t="s">
        <v>117</v>
      </c>
      <c r="D14" s="69" t="s">
        <v>118</v>
      </c>
      <c r="E14" s="66">
        <v>15</v>
      </c>
      <c r="F14" s="60">
        <v>54.45</v>
      </c>
      <c r="G14" s="60">
        <f>IF(F14=0,120,IF(F14&gt;$H$9,120,IF(F14&lt;$H$8,0,IF($H$9&gt;F14&gt;$H$8,F14-$H$8))))</f>
        <v>15.450000000000003</v>
      </c>
      <c r="H14" s="61">
        <f>IF(G14=120,120,SUM(E14,G14))</f>
        <v>30.450000000000003</v>
      </c>
      <c r="I14" s="66">
        <v>5</v>
      </c>
      <c r="J14" s="60">
        <v>40.49</v>
      </c>
      <c r="K14" s="60">
        <f>IF(J14=0,100,IF(J14&gt;$L$9,100,IF(J14&lt;$L$8,0,IF($L$9&gt;J14&gt;$L$8,J14-$L$8))))</f>
        <v>9.490000000000002</v>
      </c>
      <c r="L14" s="61">
        <f>IF(K14=100,100,SUM(I14,K14))</f>
        <v>14.490000000000002</v>
      </c>
      <c r="M14" s="62">
        <f>SUM(H14,L14)</f>
        <v>44.940000000000005</v>
      </c>
      <c r="N14" s="60">
        <f>SUM(F14,J14)</f>
        <v>94.94</v>
      </c>
      <c r="O14" s="72">
        <v>4</v>
      </c>
    </row>
    <row r="15" spans="1:15" ht="12.75">
      <c r="A15" s="179">
        <v>3</v>
      </c>
      <c r="B15" s="68" t="s">
        <v>39</v>
      </c>
      <c r="C15" s="68" t="s">
        <v>32</v>
      </c>
      <c r="D15" s="112" t="s">
        <v>116</v>
      </c>
      <c r="E15" s="1">
        <v>5</v>
      </c>
      <c r="F15" s="60">
        <v>60.02</v>
      </c>
      <c r="G15" s="60">
        <f>IF(F15=0,120,IF(F15&gt;$H$9,120,IF(F15&lt;$H$8,0,IF($H$9&gt;F15&gt;$H$8,F15-$H$8))))</f>
        <v>21.020000000000003</v>
      </c>
      <c r="H15" s="61">
        <f>IF(G15=120,120,SUM(E15,G15))</f>
        <v>26.020000000000003</v>
      </c>
      <c r="I15" s="66" t="s">
        <v>141</v>
      </c>
      <c r="J15" s="60"/>
      <c r="K15" s="60">
        <f>IF(J15=0,100,IF(J15&gt;$L$9,100,IF(J15&lt;$L$8,0,IF($L$9&gt;J15&gt;$L$8,J15-$L$8))))</f>
        <v>100</v>
      </c>
      <c r="L15" s="61">
        <f>IF(K15=100,100,SUM(I15,K15))</f>
        <v>100</v>
      </c>
      <c r="M15" s="62">
        <f>SUM(H15,L15)</f>
        <v>126.02000000000001</v>
      </c>
      <c r="N15" s="60">
        <f>SUM(F15,J15)</f>
        <v>60.02</v>
      </c>
      <c r="O15" s="72"/>
    </row>
  </sheetData>
  <sheetProtection/>
  <mergeCells count="1">
    <mergeCell ref="C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zoomScalePageLayoutView="0" workbookViewId="0" topLeftCell="A13">
      <selection activeCell="C7" sqref="C7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4.375" style="0" customWidth="1"/>
    <col min="16" max="16" width="0.12890625" style="0" customWidth="1"/>
  </cols>
  <sheetData>
    <row r="1" spans="1:15" ht="22.5" customHeight="1">
      <c r="A1" s="32" t="s">
        <v>23</v>
      </c>
      <c r="B1" s="33" t="s">
        <v>87</v>
      </c>
      <c r="C1" s="24"/>
      <c r="D1" s="22"/>
      <c r="E1" s="22"/>
      <c r="F1" s="22"/>
      <c r="G1" s="24"/>
      <c r="H1" s="24"/>
      <c r="I1" s="90" t="s">
        <v>71</v>
      </c>
      <c r="J1" s="88"/>
      <c r="K1" s="88"/>
      <c r="L1" s="88"/>
      <c r="M1" s="89"/>
      <c r="N1" s="20"/>
      <c r="O1" s="24"/>
    </row>
    <row r="2" spans="1:15" ht="10.5" customHeight="1">
      <c r="A2" s="24"/>
      <c r="B2" s="5"/>
      <c r="C2" s="23"/>
      <c r="D2" s="22"/>
      <c r="E2" s="22"/>
      <c r="F2" s="22"/>
      <c r="G2" s="24"/>
      <c r="H2" s="24"/>
      <c r="I2" s="53"/>
      <c r="J2" s="22"/>
      <c r="K2" s="22"/>
      <c r="L2" s="22"/>
      <c r="M2" s="22"/>
      <c r="N2" s="22"/>
      <c r="O2" s="24"/>
    </row>
    <row r="3" spans="1:15" ht="15.75">
      <c r="A3" s="25" t="s">
        <v>14</v>
      </c>
      <c r="B3" s="5"/>
      <c r="C3" s="215" t="s">
        <v>74</v>
      </c>
      <c r="D3" s="215"/>
      <c r="E3" s="5"/>
      <c r="F3" s="4"/>
      <c r="G3" s="4"/>
      <c r="H3" s="19" t="s">
        <v>13</v>
      </c>
      <c r="I3" s="4"/>
      <c r="J3" s="4"/>
      <c r="K3" s="4"/>
      <c r="L3" s="38" t="s">
        <v>24</v>
      </c>
      <c r="M3" s="37"/>
      <c r="N3" s="36"/>
      <c r="O3" s="37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28" t="s">
        <v>15</v>
      </c>
      <c r="F5" s="4"/>
      <c r="G5" s="5"/>
      <c r="H5" s="5"/>
      <c r="I5" s="28" t="s">
        <v>8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27" t="s">
        <v>19</v>
      </c>
      <c r="F6" s="4"/>
      <c r="G6" s="4"/>
      <c r="H6" s="2">
        <v>144</v>
      </c>
      <c r="I6" s="114" t="s">
        <v>19</v>
      </c>
      <c r="J6" s="114"/>
      <c r="K6" s="114"/>
      <c r="L6" s="2">
        <v>120</v>
      </c>
      <c r="M6" s="4"/>
      <c r="N6" s="4"/>
      <c r="O6" s="4"/>
    </row>
    <row r="7" spans="1:15" ht="15">
      <c r="A7" s="4"/>
      <c r="B7" s="17" t="s">
        <v>18</v>
      </c>
      <c r="C7" s="52">
        <v>15</v>
      </c>
      <c r="D7" s="5"/>
      <c r="E7" s="27" t="s">
        <v>12</v>
      </c>
      <c r="F7" s="4"/>
      <c r="G7" s="4"/>
      <c r="H7" s="115">
        <v>3.7</v>
      </c>
      <c r="I7" s="114" t="s">
        <v>12</v>
      </c>
      <c r="J7" s="114"/>
      <c r="K7" s="4"/>
      <c r="L7" s="115">
        <v>3.9</v>
      </c>
      <c r="M7" s="4"/>
      <c r="N7" s="4"/>
      <c r="O7" s="4"/>
    </row>
    <row r="8" spans="1:15" ht="14.25">
      <c r="A8" s="4"/>
      <c r="B8" s="5"/>
      <c r="C8" s="5"/>
      <c r="D8" s="5"/>
      <c r="E8" s="26" t="s">
        <v>0</v>
      </c>
      <c r="F8" s="5"/>
      <c r="G8" s="4"/>
      <c r="H8" s="116">
        <v>39</v>
      </c>
      <c r="I8" s="117" t="s">
        <v>0</v>
      </c>
      <c r="J8" s="117"/>
      <c r="K8" s="117"/>
      <c r="L8" s="116">
        <v>31</v>
      </c>
      <c r="M8" s="4"/>
      <c r="N8" s="4"/>
      <c r="O8" s="34" t="s">
        <v>44</v>
      </c>
    </row>
    <row r="9" spans="1:15" ht="16.5">
      <c r="A9" s="5"/>
      <c r="B9" s="30" t="s">
        <v>17</v>
      </c>
      <c r="C9" s="4"/>
      <c r="D9" s="4"/>
      <c r="E9" s="25" t="s">
        <v>20</v>
      </c>
      <c r="F9" s="5"/>
      <c r="G9" s="5"/>
      <c r="H9" s="116">
        <v>64</v>
      </c>
      <c r="I9" s="118" t="s">
        <v>20</v>
      </c>
      <c r="J9" s="118"/>
      <c r="K9" s="4"/>
      <c r="L9" s="119">
        <v>51</v>
      </c>
      <c r="M9" s="30" t="s">
        <v>22</v>
      </c>
      <c r="N9" s="5"/>
      <c r="O9" s="35"/>
    </row>
    <row r="10" spans="1:16" s="29" customFormat="1" ht="79.5">
      <c r="A10" s="9" t="s">
        <v>7</v>
      </c>
      <c r="B10" s="10" t="s">
        <v>11</v>
      </c>
      <c r="C10" s="40" t="s">
        <v>9</v>
      </c>
      <c r="D10" s="11" t="s">
        <v>10</v>
      </c>
      <c r="E10" s="12" t="s">
        <v>1</v>
      </c>
      <c r="F10" s="41" t="s">
        <v>2</v>
      </c>
      <c r="G10" s="45" t="s">
        <v>3</v>
      </c>
      <c r="H10" s="16" t="s">
        <v>4</v>
      </c>
      <c r="I10" s="46" t="s">
        <v>1</v>
      </c>
      <c r="J10" s="41" t="s">
        <v>2</v>
      </c>
      <c r="K10" s="12" t="s">
        <v>3</v>
      </c>
      <c r="L10" s="16" t="s">
        <v>4</v>
      </c>
      <c r="M10" s="42" t="s">
        <v>6</v>
      </c>
      <c r="N10" s="42" t="s">
        <v>16</v>
      </c>
      <c r="O10" s="9" t="s">
        <v>21</v>
      </c>
      <c r="P10" s="44"/>
    </row>
    <row r="11" spans="1:15" ht="12" customHeight="1">
      <c r="A11" s="13">
        <v>2</v>
      </c>
      <c r="B11" s="112" t="s">
        <v>107</v>
      </c>
      <c r="C11" s="211" t="s">
        <v>42</v>
      </c>
      <c r="D11" s="211" t="s">
        <v>106</v>
      </c>
      <c r="E11" s="66">
        <v>0</v>
      </c>
      <c r="F11" s="60">
        <v>37.89</v>
      </c>
      <c r="G11" s="60">
        <f>IF(F11=0,120,IF(F11&gt;$H$9,120,IF(F11&lt;$H$8,0,IF($H$9&gt;F11&gt;$H$8,F11-$H$8))))</f>
        <v>0</v>
      </c>
      <c r="H11" s="61">
        <f>IF(G11=120,120,SUM(E11,G11))</f>
        <v>0</v>
      </c>
      <c r="I11" s="57">
        <v>0</v>
      </c>
      <c r="J11" s="57">
        <v>29.56</v>
      </c>
      <c r="K11" s="60">
        <f>IF(J11=0,100,IF(J11&gt;$L$9,100,IF(J11&lt;$L$8,0,IF($L$9&gt;J11&gt;$L$8,J11-$L$8))))</f>
        <v>0</v>
      </c>
      <c r="L11" s="61">
        <f>IF(K11=100,100,SUM(I11,K11))</f>
        <v>0</v>
      </c>
      <c r="M11" s="62">
        <f>SUM(H11,L11)</f>
        <v>0</v>
      </c>
      <c r="N11" s="60">
        <f>SUM(F11,J11)</f>
        <v>67.45</v>
      </c>
      <c r="O11" s="67">
        <v>1</v>
      </c>
    </row>
    <row r="12" spans="1:16" ht="12" customHeight="1">
      <c r="A12" s="1">
        <v>7</v>
      </c>
      <c r="B12" s="69" t="s">
        <v>40</v>
      </c>
      <c r="C12" s="68" t="s">
        <v>32</v>
      </c>
      <c r="D12" s="70" t="s">
        <v>35</v>
      </c>
      <c r="E12" s="1">
        <v>5</v>
      </c>
      <c r="F12" s="1">
        <v>38.76</v>
      </c>
      <c r="G12" s="60">
        <f>IF(F12=0,120,IF(F12&gt;$H$9,120,IF(F12&lt;$H$8,0,IF($H$9&gt;F12&gt;$H$8,F12-$H$8))))</f>
        <v>0</v>
      </c>
      <c r="H12" s="61">
        <f>IF(G12=120,120,SUM(E12,G12))</f>
        <v>5</v>
      </c>
      <c r="I12" s="1">
        <v>0</v>
      </c>
      <c r="J12" s="1">
        <v>28.59</v>
      </c>
      <c r="K12" s="60">
        <f>IF(J12=0,100,IF(J12&gt;$L$9,100,IF(J12&lt;$L$8,0,IF($L$9&gt;J12&gt;$L$8,J12-$L$8))))</f>
        <v>0</v>
      </c>
      <c r="L12" s="61">
        <f>IF(K12=100,100,SUM(I12,K12))</f>
        <v>0</v>
      </c>
      <c r="M12" s="62">
        <f>SUM(H12,L12)</f>
        <v>5</v>
      </c>
      <c r="N12" s="60">
        <f>SUM(F12,J12)</f>
        <v>67.35</v>
      </c>
      <c r="O12" s="67">
        <v>2</v>
      </c>
      <c r="P12" s="31"/>
    </row>
    <row r="13" spans="1:15" ht="12" customHeight="1">
      <c r="A13" s="3">
        <v>15</v>
      </c>
      <c r="B13" s="58" t="s">
        <v>41</v>
      </c>
      <c r="C13" s="112" t="s">
        <v>32</v>
      </c>
      <c r="D13" s="178" t="s">
        <v>142</v>
      </c>
      <c r="E13" s="134">
        <v>5</v>
      </c>
      <c r="F13" s="60">
        <v>38.78</v>
      </c>
      <c r="G13" s="60">
        <f>IF(F13=0,120,IF(F13&gt;$H$9,120,IF(F13&lt;$H$8,0,IF($H$9&gt;F13&gt;$H$8,F13-$H$8))))</f>
        <v>0</v>
      </c>
      <c r="H13" s="61">
        <f>IF(G13=120,120,SUM(E13,G13))</f>
        <v>5</v>
      </c>
      <c r="I13" s="134">
        <v>0</v>
      </c>
      <c r="J13" s="60">
        <v>28.64</v>
      </c>
      <c r="K13" s="60">
        <f>IF(J13=0,100,IF(J13&gt;$L$9,100,IF(J13&lt;$L$8,0,IF($L$9&gt;J13&gt;$L$8,J13-$L$8))))</f>
        <v>0</v>
      </c>
      <c r="L13" s="61">
        <f>IF(K13=100,100,SUM(I13,K13))</f>
        <v>0</v>
      </c>
      <c r="M13" s="62">
        <f>SUM(H13,L13)</f>
        <v>5</v>
      </c>
      <c r="N13" s="60">
        <f>SUM(F13,J13)</f>
        <v>67.42</v>
      </c>
      <c r="O13" s="1">
        <v>3</v>
      </c>
    </row>
    <row r="14" spans="1:15" ht="12" customHeight="1">
      <c r="A14" s="13">
        <v>10</v>
      </c>
      <c r="B14" s="58" t="s">
        <v>73</v>
      </c>
      <c r="C14" s="211" t="s">
        <v>32</v>
      </c>
      <c r="D14" s="211" t="s">
        <v>104</v>
      </c>
      <c r="E14" s="134">
        <v>0</v>
      </c>
      <c r="F14" s="60">
        <v>40.69</v>
      </c>
      <c r="G14" s="60">
        <f>IF(F14=0,120,IF(F14&gt;$H$9,120,IF(F14&lt;$H$8,0,IF($H$9&gt;F14&gt;$H$8,F14-$H$8))))</f>
        <v>1.6899999999999977</v>
      </c>
      <c r="H14" s="61">
        <f>IF(G14=120,120,SUM(E14,G14))</f>
        <v>1.6899999999999977</v>
      </c>
      <c r="I14" s="66">
        <v>5</v>
      </c>
      <c r="J14" s="60">
        <v>33.21</v>
      </c>
      <c r="K14" s="60">
        <f>IF(J14=0,100,IF(J14&gt;$L$9,100,IF(J14&lt;$L$8,0,IF($L$9&gt;J14&gt;$L$8,J14-$L$8))))</f>
        <v>2.210000000000001</v>
      </c>
      <c r="L14" s="61">
        <f>IF(K14=100,100,SUM(I14,K14))</f>
        <v>7.210000000000001</v>
      </c>
      <c r="M14" s="62">
        <f>SUM(H14,L14)</f>
        <v>8.899999999999999</v>
      </c>
      <c r="N14" s="60">
        <f>SUM(F14,J14)</f>
        <v>73.9</v>
      </c>
      <c r="O14" s="1">
        <v>4</v>
      </c>
    </row>
    <row r="15" spans="1:15" ht="12" customHeight="1">
      <c r="A15" s="1">
        <v>1</v>
      </c>
      <c r="B15" s="210" t="s">
        <v>41</v>
      </c>
      <c r="C15" s="210" t="s">
        <v>32</v>
      </c>
      <c r="D15" s="112" t="s">
        <v>33</v>
      </c>
      <c r="E15" s="57">
        <v>10</v>
      </c>
      <c r="F15" s="57">
        <v>39.24</v>
      </c>
      <c r="G15" s="60">
        <f>IF(F15=0,120,IF(F15&gt;$H$9,120,IF(F15&lt;$H$8,0,IF($H$9&gt;F15&gt;$H$8,F15-$H$8))))</f>
        <v>0.240000000000002</v>
      </c>
      <c r="H15" s="61">
        <f>IF(G15=120,120,SUM(E15,G15))</f>
        <v>10.240000000000002</v>
      </c>
      <c r="I15" s="57">
        <v>0</v>
      </c>
      <c r="J15" s="57">
        <v>29.5</v>
      </c>
      <c r="K15" s="60">
        <f>IF(J15=0,100,IF(J15&gt;$L$9,100,IF(J15&lt;$L$8,0,IF($L$9&gt;J15&gt;$L$8,J15-$L$8))))</f>
        <v>0</v>
      </c>
      <c r="L15" s="61">
        <f>IF(K15=100,100,SUM(I15,K15))</f>
        <v>0</v>
      </c>
      <c r="M15" s="62">
        <f>SUM(H15,L15)</f>
        <v>10.240000000000002</v>
      </c>
      <c r="N15" s="60">
        <f>SUM(F15,J15)</f>
        <v>68.74000000000001</v>
      </c>
      <c r="O15" s="67">
        <v>5</v>
      </c>
    </row>
    <row r="16" spans="1:15" ht="12" customHeight="1">
      <c r="A16" s="3">
        <v>4</v>
      </c>
      <c r="B16" s="58" t="s">
        <v>73</v>
      </c>
      <c r="C16" s="112" t="s">
        <v>32</v>
      </c>
      <c r="D16" s="112" t="s">
        <v>103</v>
      </c>
      <c r="E16" s="66">
        <v>10</v>
      </c>
      <c r="F16" s="60">
        <v>40.39</v>
      </c>
      <c r="G16" s="60">
        <f>IF(F16=0,120,IF(F16&gt;$H$9,120,IF(F16&lt;$H$8,0,IF($H$9&gt;F16&gt;$H$8,F16-$H$8))))</f>
        <v>1.3900000000000006</v>
      </c>
      <c r="H16" s="61">
        <f>IF(G16=120,120,SUM(E16,G16))</f>
        <v>11.39</v>
      </c>
      <c r="I16" s="66">
        <v>0</v>
      </c>
      <c r="J16" s="60">
        <v>28.35</v>
      </c>
      <c r="K16" s="60">
        <f>IF(J16=0,100,IF(J16&gt;$L$9,100,IF(J16&lt;$L$8,0,IF($L$9&gt;J16&gt;$L$8,J16-$L$8))))</f>
        <v>0</v>
      </c>
      <c r="L16" s="61">
        <f>IF(K16=100,100,SUM(I16,K16))</f>
        <v>0</v>
      </c>
      <c r="M16" s="62">
        <f>SUM(H16,L16)</f>
        <v>11.39</v>
      </c>
      <c r="N16" s="60">
        <f>SUM(F16,J16)</f>
        <v>68.74000000000001</v>
      </c>
      <c r="O16" s="72">
        <v>6</v>
      </c>
    </row>
    <row r="17" spans="1:15" ht="12" customHeight="1">
      <c r="A17" s="3">
        <v>5</v>
      </c>
      <c r="B17" s="69" t="s">
        <v>88</v>
      </c>
      <c r="C17" s="71" t="s">
        <v>37</v>
      </c>
      <c r="D17" s="69" t="s">
        <v>38</v>
      </c>
      <c r="E17" s="66">
        <v>5</v>
      </c>
      <c r="F17" s="60">
        <v>45.79</v>
      </c>
      <c r="G17" s="60">
        <f>IF(F17=0,120,IF(F17&gt;$H$9,120,IF(F17&lt;$H$8,0,IF($H$9&gt;F17&gt;$H$8,F17-$H$8))))</f>
        <v>6.789999999999999</v>
      </c>
      <c r="H17" s="61">
        <f>IF(G17=120,120,SUM(E17,G17))</f>
        <v>11.79</v>
      </c>
      <c r="I17" s="66">
        <v>0</v>
      </c>
      <c r="J17" s="60">
        <v>31.14</v>
      </c>
      <c r="K17" s="60">
        <f>IF(J17=0,100,IF(J17&gt;$L$9,100,IF(J17&lt;$L$8,0,IF($L$9&gt;J17&gt;$L$8,J17-$L$8))))</f>
        <v>0.14000000000000057</v>
      </c>
      <c r="L17" s="61">
        <f>IF(K17=100,100,SUM(I17,K17))</f>
        <v>0.14000000000000057</v>
      </c>
      <c r="M17" s="62">
        <f>SUM(H17,L17)</f>
        <v>11.93</v>
      </c>
      <c r="N17" s="60">
        <f>SUM(F17,J17)</f>
        <v>76.93</v>
      </c>
      <c r="O17" s="72">
        <v>7</v>
      </c>
    </row>
    <row r="18" spans="1:15" ht="12" customHeight="1">
      <c r="A18" s="13">
        <v>12</v>
      </c>
      <c r="B18" s="69" t="s">
        <v>88</v>
      </c>
      <c r="C18" s="71" t="s">
        <v>32</v>
      </c>
      <c r="D18" s="70" t="s">
        <v>79</v>
      </c>
      <c r="E18" s="134">
        <v>10</v>
      </c>
      <c r="F18" s="60">
        <v>42.34</v>
      </c>
      <c r="G18" s="60">
        <f>IF(F18=0,120,IF(F18&gt;$H$9,120,IF(F18&lt;$H$8,0,IF($H$9&gt;F18&gt;$H$8,F18-$H$8))))</f>
        <v>3.3400000000000034</v>
      </c>
      <c r="H18" s="61">
        <f>IF(G18=120,120,SUM(E18,G18))</f>
        <v>13.340000000000003</v>
      </c>
      <c r="I18" s="134">
        <v>0</v>
      </c>
      <c r="J18" s="60">
        <v>30.03</v>
      </c>
      <c r="K18" s="60">
        <f>IF(J18=0,100,IF(J18&gt;$L$9,100,IF(J18&lt;$L$8,0,IF($L$9&gt;J18&gt;$L$8,J18-$L$8))))</f>
        <v>0</v>
      </c>
      <c r="L18" s="61">
        <f>IF(K18=100,100,SUM(I18,K18))</f>
        <v>0</v>
      </c>
      <c r="M18" s="62">
        <f>SUM(H18,L18)</f>
        <v>13.340000000000003</v>
      </c>
      <c r="N18" s="60">
        <f>SUM(F18,J18)</f>
        <v>72.37</v>
      </c>
      <c r="O18" s="1">
        <v>8</v>
      </c>
    </row>
    <row r="19" spans="1:15" ht="12.75">
      <c r="A19" s="3">
        <v>6</v>
      </c>
      <c r="B19" s="112" t="s">
        <v>105</v>
      </c>
      <c r="C19" s="113" t="s">
        <v>32</v>
      </c>
      <c r="D19" s="112" t="s">
        <v>36</v>
      </c>
      <c r="E19" s="66">
        <v>5</v>
      </c>
      <c r="F19" s="60">
        <v>50.39</v>
      </c>
      <c r="G19" s="60">
        <f>IF(F19=0,120,IF(F19&gt;$H$9,120,IF(F19&lt;$H$8,0,IF($H$9&gt;F19&gt;$H$8,F19-$H$8))))</f>
        <v>11.39</v>
      </c>
      <c r="H19" s="61">
        <f>IF(G19=120,120,SUM(E19,G19))</f>
        <v>16.39</v>
      </c>
      <c r="I19" s="66">
        <v>5</v>
      </c>
      <c r="J19" s="60">
        <v>39.99</v>
      </c>
      <c r="K19" s="60">
        <f>IF(J19=0,100,IF(J19&gt;$L$9,100,IF(J19&lt;$L$8,0,IF($L$9&gt;J19&gt;$L$8,J19-$L$8))))</f>
        <v>8.990000000000002</v>
      </c>
      <c r="L19" s="61">
        <f>IF(K19=100,100,SUM(I19,K19))</f>
        <v>13.990000000000002</v>
      </c>
      <c r="M19" s="62">
        <f>SUM(H19,L19)</f>
        <v>30.380000000000003</v>
      </c>
      <c r="N19" s="60">
        <f>SUM(F19,J19)</f>
        <v>90.38</v>
      </c>
      <c r="O19" s="72">
        <v>9</v>
      </c>
    </row>
    <row r="20" spans="1:15" ht="12.75" customHeight="1">
      <c r="A20" s="3">
        <v>13</v>
      </c>
      <c r="B20" s="68" t="s">
        <v>39</v>
      </c>
      <c r="C20" s="68" t="s">
        <v>32</v>
      </c>
      <c r="D20" s="112" t="s">
        <v>34</v>
      </c>
      <c r="E20" s="134">
        <v>0</v>
      </c>
      <c r="F20" s="60">
        <v>41.67</v>
      </c>
      <c r="G20" s="60">
        <f>IF(F20=0,120,IF(F20&gt;$H$9,120,IF(F20&lt;$H$8,0,IF($H$9&gt;F20&gt;$H$8,F20-$H$8))))</f>
        <v>2.6700000000000017</v>
      </c>
      <c r="H20" s="61">
        <f>IF(G20=120,120,SUM(E20,G20))</f>
        <v>2.6700000000000017</v>
      </c>
      <c r="I20" s="134" t="s">
        <v>141</v>
      </c>
      <c r="J20" s="60"/>
      <c r="K20" s="60">
        <f>IF(J20=0,100,IF(J20&gt;$L$9,100,IF(J20&lt;$L$8,0,IF($L$9&gt;J20&gt;$L$8,J20-$L$8))))</f>
        <v>100</v>
      </c>
      <c r="L20" s="61">
        <f>IF(K20=100,100,SUM(I20,K20))</f>
        <v>100</v>
      </c>
      <c r="M20" s="62">
        <f>SUM(H20,L20)</f>
        <v>102.67</v>
      </c>
      <c r="N20" s="60">
        <f>SUM(F20,J20)</f>
        <v>41.67</v>
      </c>
      <c r="O20" s="1"/>
    </row>
    <row r="21" spans="1:15" ht="12.75">
      <c r="A21" s="13">
        <v>11</v>
      </c>
      <c r="B21" s="113" t="s">
        <v>41</v>
      </c>
      <c r="C21" s="178" t="s">
        <v>32</v>
      </c>
      <c r="D21" s="178" t="s">
        <v>108</v>
      </c>
      <c r="E21" s="66">
        <v>0</v>
      </c>
      <c r="F21" s="60">
        <v>42.64</v>
      </c>
      <c r="G21" s="60">
        <f>IF(F21=0,120,IF(F21&gt;$H$9,120,IF(F21&lt;$H$8,0,IF($H$9&gt;F21&gt;$H$8,F21-$H$8))))</f>
        <v>3.6400000000000006</v>
      </c>
      <c r="H21" s="61">
        <f>IF(G21=120,120,SUM(E21,G21))</f>
        <v>3.6400000000000006</v>
      </c>
      <c r="I21" s="134" t="s">
        <v>141</v>
      </c>
      <c r="J21" s="60"/>
      <c r="K21" s="60">
        <f>IF(J21=0,100,IF(J21&gt;$L$9,100,IF(J21&lt;$L$8,0,IF($L$9&gt;J21&gt;$L$8,J21-$L$8))))</f>
        <v>100</v>
      </c>
      <c r="L21" s="61">
        <f>IF(K21=100,100,SUM(I21,K21))</f>
        <v>100</v>
      </c>
      <c r="M21" s="62">
        <f>SUM(H21,L21)</f>
        <v>103.64</v>
      </c>
      <c r="N21" s="60">
        <f>SUM(F21,J21)</f>
        <v>42.64</v>
      </c>
      <c r="O21" s="1"/>
    </row>
    <row r="22" spans="1:15" ht="15.75">
      <c r="A22" s="8">
        <v>8</v>
      </c>
      <c r="B22" s="64" t="s">
        <v>93</v>
      </c>
      <c r="C22" s="178" t="s">
        <v>100</v>
      </c>
      <c r="D22" s="178" t="s">
        <v>101</v>
      </c>
      <c r="E22" s="128">
        <v>5</v>
      </c>
      <c r="F22" s="1">
        <v>38.57</v>
      </c>
      <c r="G22" s="60">
        <f>IF(F22=0,120,IF(F22&gt;$H$9,120,IF(F22&lt;$H$8,0,IF($H$9&gt;F22&gt;$H$8,F22-$H$8))))</f>
        <v>0</v>
      </c>
      <c r="H22" s="61">
        <f>IF(G22=120,120,SUM(E22,G22))</f>
        <v>5</v>
      </c>
      <c r="I22" s="267" t="s">
        <v>141</v>
      </c>
      <c r="J22" s="135"/>
      <c r="K22" s="60">
        <f>IF(J22=0,100,IF(J22&gt;$L$9,100,IF(J22&lt;$L$8,0,IF($L$9&gt;J22&gt;$L$8,J22-$L$8))))</f>
        <v>100</v>
      </c>
      <c r="L22" s="61">
        <f>IF(K22=100,100,SUM(I22,K22))</f>
        <v>100</v>
      </c>
      <c r="M22" s="62">
        <f>SUM(H22,L22)</f>
        <v>105</v>
      </c>
      <c r="N22" s="60">
        <f>SUM(F22,J22)</f>
        <v>38.57</v>
      </c>
      <c r="O22" s="57"/>
    </row>
    <row r="23" spans="1:15" ht="12.75" customHeight="1">
      <c r="A23" s="13">
        <v>3</v>
      </c>
      <c r="B23" s="68" t="s">
        <v>39</v>
      </c>
      <c r="C23" s="68" t="s">
        <v>32</v>
      </c>
      <c r="D23" s="112" t="s">
        <v>43</v>
      </c>
      <c r="E23" s="1" t="s">
        <v>141</v>
      </c>
      <c r="F23" s="60"/>
      <c r="G23" s="60">
        <f>IF(F23=0,120,IF(F23&gt;$H$9,120,IF(F23&lt;$H$8,0,IF($H$9&gt;F23&gt;$H$8,F23-$H$8))))</f>
        <v>120</v>
      </c>
      <c r="H23" s="61">
        <f>IF(G23=120,120,SUM(E23,G23))</f>
        <v>120</v>
      </c>
      <c r="I23" s="66">
        <v>15</v>
      </c>
      <c r="J23" s="60">
        <v>47.18</v>
      </c>
      <c r="K23" s="60">
        <f>IF(J23=0,100,IF(J23&gt;$L$9,100,IF(J23&lt;$L$8,0,IF($L$9&gt;J23&gt;$L$8,J23-$L$8))))</f>
        <v>16.18</v>
      </c>
      <c r="L23" s="61">
        <f>IF(K23=100,100,SUM(I23,K23))</f>
        <v>31.18</v>
      </c>
      <c r="M23" s="62">
        <f>SUM(H23,L23)</f>
        <v>151.18</v>
      </c>
      <c r="N23" s="60">
        <f>SUM(F23,J23)</f>
        <v>47.18</v>
      </c>
      <c r="O23" s="72"/>
    </row>
    <row r="24" spans="1:15" ht="12.75" customHeight="1">
      <c r="A24" s="13">
        <v>9</v>
      </c>
      <c r="B24" s="178" t="s">
        <v>102</v>
      </c>
      <c r="C24" s="178" t="s">
        <v>98</v>
      </c>
      <c r="D24" s="178" t="s">
        <v>99</v>
      </c>
      <c r="E24" s="134" t="s">
        <v>141</v>
      </c>
      <c r="F24" s="60"/>
      <c r="G24" s="60">
        <f>IF(F24=0,120,IF(F24&gt;$H$9,120,IF(F24&lt;$H$8,0,IF($H$9&gt;F24&gt;$H$8,F24-$H$8))))</f>
        <v>120</v>
      </c>
      <c r="H24" s="61">
        <f>IF(G24=120,120,SUM(E24,G24))</f>
        <v>120</v>
      </c>
      <c r="I24" s="57" t="s">
        <v>141</v>
      </c>
      <c r="J24" s="57"/>
      <c r="K24" s="60">
        <f>IF(J24=0,100,IF(J24&gt;$L$9,100,IF(J24&lt;$L$8,0,IF($L$9&gt;J24&gt;$L$8,J24-$L$8))))</f>
        <v>100</v>
      </c>
      <c r="L24" s="61">
        <f>IF(K24=100,100,SUM(I24,K24))</f>
        <v>100</v>
      </c>
      <c r="M24" s="62">
        <f>SUM(H24,L24)</f>
        <v>220</v>
      </c>
      <c r="N24" s="60">
        <f>SUM(F24,J24)</f>
        <v>0</v>
      </c>
      <c r="O24" s="1"/>
    </row>
    <row r="25" spans="1:15" ht="12.75" customHeight="1">
      <c r="A25" s="3">
        <v>14</v>
      </c>
      <c r="B25" s="68" t="s">
        <v>109</v>
      </c>
      <c r="C25" s="68" t="s">
        <v>110</v>
      </c>
      <c r="D25" s="112" t="s">
        <v>111</v>
      </c>
      <c r="E25" s="134" t="s">
        <v>141</v>
      </c>
      <c r="F25" s="60"/>
      <c r="G25" s="60">
        <f>IF(F25=0,120,IF(F25&gt;$H$9,120,IF(F25&lt;$H$8,0,IF($H$9&gt;F25&gt;$H$8,F25-$H$8))))</f>
        <v>120</v>
      </c>
      <c r="H25" s="61">
        <f>IF(G25=120,120,SUM(E25,G25))</f>
        <v>120</v>
      </c>
      <c r="I25" s="134" t="s">
        <v>141</v>
      </c>
      <c r="J25" s="60"/>
      <c r="K25" s="60">
        <f>IF(J25=0,100,IF(J25&gt;$L$9,100,IF(J25&lt;$L$8,0,IF($L$9&gt;J25&gt;$L$8,J25-$L$8))))</f>
        <v>100</v>
      </c>
      <c r="L25" s="61">
        <f>IF(K25=100,100,SUM(I25,K25))</f>
        <v>100</v>
      </c>
      <c r="M25" s="62">
        <f>SUM(H25,L25)</f>
        <v>220</v>
      </c>
      <c r="N25" s="60">
        <f>SUM(F25,J25)</f>
        <v>0</v>
      </c>
      <c r="O25" s="1"/>
    </row>
    <row r="26" spans="2:11" ht="15.75">
      <c r="B26" s="124"/>
      <c r="C26" s="124"/>
      <c r="D26" s="124"/>
      <c r="E26" s="123"/>
      <c r="I26" s="122"/>
      <c r="J26" s="122"/>
      <c r="K26" s="122"/>
    </row>
    <row r="27" spans="1:4" ht="15.75">
      <c r="A27" s="43"/>
      <c r="B27" s="121" t="s">
        <v>85</v>
      </c>
      <c r="C27" s="174"/>
      <c r="D27" s="175" t="s">
        <v>83</v>
      </c>
    </row>
    <row r="28" spans="1:5" ht="15.75">
      <c r="A28" s="43"/>
      <c r="B28" s="175"/>
      <c r="C28" s="175"/>
      <c r="D28" s="175"/>
      <c r="E28" s="123"/>
    </row>
    <row r="29" spans="1:5" ht="15.75">
      <c r="A29" s="43"/>
      <c r="B29" s="175" t="s">
        <v>86</v>
      </c>
      <c r="C29" s="175"/>
      <c r="D29" s="175" t="s">
        <v>84</v>
      </c>
      <c r="E29" s="123"/>
    </row>
    <row r="30" spans="1:5" ht="15.75">
      <c r="A30" s="43"/>
      <c r="B30" s="43"/>
      <c r="C30" s="43"/>
      <c r="D30" s="124"/>
      <c r="E30" s="123"/>
    </row>
    <row r="31" spans="2:5" ht="15.75">
      <c r="B31" s="124"/>
      <c r="C31" s="123"/>
      <c r="D31" s="124"/>
      <c r="E31" s="123"/>
    </row>
  </sheetData>
  <sheetProtection/>
  <mergeCells count="1">
    <mergeCell ref="C3:D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SheetLayoutView="100" zoomScalePageLayoutView="0" workbookViewId="0" topLeftCell="B1">
      <selection activeCell="C7" sqref="C7"/>
    </sheetView>
  </sheetViews>
  <sheetFormatPr defaultColWidth="9.00390625" defaultRowHeight="12.75"/>
  <cols>
    <col min="1" max="1" width="3.75390625" style="0" customWidth="1"/>
    <col min="2" max="2" width="26.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4.625" style="0" customWidth="1"/>
  </cols>
  <sheetData>
    <row r="1" spans="1:15" ht="22.5" customHeight="1">
      <c r="A1" s="32" t="s">
        <v>23</v>
      </c>
      <c r="B1" s="33" t="s">
        <v>87</v>
      </c>
      <c r="C1" s="24"/>
      <c r="D1" s="22"/>
      <c r="E1" s="22"/>
      <c r="F1" s="22"/>
      <c r="G1" s="24"/>
      <c r="H1" s="24"/>
      <c r="I1" s="90" t="s">
        <v>71</v>
      </c>
      <c r="J1" s="88"/>
      <c r="K1" s="88"/>
      <c r="L1" s="88"/>
      <c r="M1" s="89"/>
      <c r="N1" s="20"/>
      <c r="O1" s="24"/>
    </row>
    <row r="2" spans="1:15" ht="10.5" customHeight="1">
      <c r="A2" s="24"/>
      <c r="B2" s="5"/>
      <c r="C2" s="23"/>
      <c r="D2" s="22"/>
      <c r="E2" s="22"/>
      <c r="F2" s="22"/>
      <c r="G2" s="24"/>
      <c r="H2" s="24"/>
      <c r="I2" s="53"/>
      <c r="J2" s="22"/>
      <c r="K2" s="22"/>
      <c r="L2" s="22"/>
      <c r="M2" s="22"/>
      <c r="N2" s="22"/>
      <c r="O2" s="24"/>
    </row>
    <row r="3" spans="1:15" ht="15.75">
      <c r="A3" s="25" t="s">
        <v>14</v>
      </c>
      <c r="B3" s="5"/>
      <c r="C3" s="215" t="s">
        <v>74</v>
      </c>
      <c r="D3" s="215"/>
      <c r="E3" s="5"/>
      <c r="F3" s="4"/>
      <c r="G3" s="4"/>
      <c r="H3" s="19" t="s">
        <v>13</v>
      </c>
      <c r="I3" s="4"/>
      <c r="J3" s="4"/>
      <c r="K3" s="4"/>
      <c r="L3" s="38" t="s">
        <v>24</v>
      </c>
      <c r="M3" s="37"/>
      <c r="N3" s="36"/>
      <c r="O3" s="37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28" t="s">
        <v>15</v>
      </c>
      <c r="F5" s="4"/>
      <c r="G5" s="5"/>
      <c r="H5" s="5"/>
      <c r="I5" s="28" t="s">
        <v>8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27" t="s">
        <v>19</v>
      </c>
      <c r="F6" s="4"/>
      <c r="G6" s="4"/>
      <c r="H6" s="2">
        <v>144</v>
      </c>
      <c r="I6" s="114" t="s">
        <v>19</v>
      </c>
      <c r="J6" s="114"/>
      <c r="K6" s="114"/>
      <c r="L6" s="2">
        <v>120</v>
      </c>
      <c r="M6" s="4"/>
      <c r="N6" s="4"/>
      <c r="O6" s="4"/>
    </row>
    <row r="7" spans="1:15" ht="15">
      <c r="A7" s="4"/>
      <c r="B7" s="17" t="s">
        <v>18</v>
      </c>
      <c r="C7" s="52">
        <v>8</v>
      </c>
      <c r="D7" s="5"/>
      <c r="E7" s="27" t="s">
        <v>12</v>
      </c>
      <c r="F7" s="4"/>
      <c r="G7" s="4"/>
      <c r="H7" s="115">
        <v>3.7</v>
      </c>
      <c r="I7" s="114" t="s">
        <v>12</v>
      </c>
      <c r="J7" s="114"/>
      <c r="K7" s="4"/>
      <c r="L7" s="115">
        <v>3.9</v>
      </c>
      <c r="M7" s="4"/>
      <c r="N7" s="4"/>
      <c r="O7" s="4"/>
    </row>
    <row r="8" spans="1:15" ht="14.25">
      <c r="A8" s="4"/>
      <c r="B8" s="5"/>
      <c r="C8" s="5"/>
      <c r="D8" s="5"/>
      <c r="E8" s="26" t="s">
        <v>0</v>
      </c>
      <c r="F8" s="5"/>
      <c r="G8" s="4"/>
      <c r="H8" s="116">
        <v>39</v>
      </c>
      <c r="I8" s="117" t="s">
        <v>0</v>
      </c>
      <c r="J8" s="117"/>
      <c r="K8" s="117"/>
      <c r="L8" s="116">
        <v>31</v>
      </c>
      <c r="M8" s="4"/>
      <c r="N8" s="4"/>
      <c r="O8" s="34" t="s">
        <v>45</v>
      </c>
    </row>
    <row r="9" spans="1:15" ht="16.5">
      <c r="A9" s="5"/>
      <c r="B9" s="30" t="s">
        <v>17</v>
      </c>
      <c r="C9" s="4"/>
      <c r="D9" s="4"/>
      <c r="E9" s="25" t="s">
        <v>20</v>
      </c>
      <c r="F9" s="5"/>
      <c r="G9" s="5"/>
      <c r="H9" s="116">
        <v>64</v>
      </c>
      <c r="I9" s="118" t="s">
        <v>20</v>
      </c>
      <c r="J9" s="118"/>
      <c r="K9" s="4"/>
      <c r="L9" s="119">
        <v>51</v>
      </c>
      <c r="M9" s="30" t="s">
        <v>22</v>
      </c>
      <c r="N9" s="5"/>
      <c r="O9" s="35"/>
    </row>
    <row r="10" spans="1:16" s="29" customFormat="1" ht="79.5">
      <c r="A10" s="9" t="s">
        <v>7</v>
      </c>
      <c r="B10" s="10" t="s">
        <v>11</v>
      </c>
      <c r="C10" s="40" t="s">
        <v>9</v>
      </c>
      <c r="D10" s="11" t="s">
        <v>10</v>
      </c>
      <c r="E10" s="48" t="s">
        <v>1</v>
      </c>
      <c r="F10" s="49" t="s">
        <v>2</v>
      </c>
      <c r="G10" s="48" t="s">
        <v>3</v>
      </c>
      <c r="H10" s="50" t="s">
        <v>4</v>
      </c>
      <c r="I10" s="48" t="s">
        <v>1</v>
      </c>
      <c r="J10" s="49" t="s">
        <v>2</v>
      </c>
      <c r="K10" s="48" t="s">
        <v>3</v>
      </c>
      <c r="L10" s="50" t="s">
        <v>4</v>
      </c>
      <c r="M10" s="51" t="s">
        <v>6</v>
      </c>
      <c r="N10" s="51" t="s">
        <v>16</v>
      </c>
      <c r="O10" s="47" t="s">
        <v>21</v>
      </c>
      <c r="P10" s="39"/>
    </row>
    <row r="11" spans="1:16" ht="12" customHeight="1">
      <c r="A11" s="56">
        <v>2</v>
      </c>
      <c r="B11" s="63" t="s">
        <v>96</v>
      </c>
      <c r="C11" s="112" t="s">
        <v>30</v>
      </c>
      <c r="D11" s="112" t="s">
        <v>95</v>
      </c>
      <c r="E11" s="65">
        <v>5</v>
      </c>
      <c r="F11" s="60">
        <v>35.25</v>
      </c>
      <c r="G11" s="60">
        <f>IF(F11=0,120,IF(F11&gt;$H$9,120,IF(F11&lt;$H$8,0,IF($H$9&gt;F11&gt;$H$8,F11-$H$8))))</f>
        <v>0</v>
      </c>
      <c r="H11" s="61">
        <f>IF(G11=120,120,SUM(E11,G11))</f>
        <v>5</v>
      </c>
      <c r="I11" s="66">
        <v>0</v>
      </c>
      <c r="J11" s="60">
        <v>26.87</v>
      </c>
      <c r="K11" s="60">
        <f>IF(J11=0,100,IF(J11&gt;$L$9,100,IF(J11&lt;$L$8,0,IF($L$9&gt;J11&gt;$L$8,J11-$L$8))))</f>
        <v>0</v>
      </c>
      <c r="L11" s="61">
        <f>IF(K11=100,100,SUM(I11,K11))</f>
        <v>0</v>
      </c>
      <c r="M11" s="62">
        <f>SUM(H11,L11)</f>
        <v>5</v>
      </c>
      <c r="N11" s="60">
        <f>SUM(F11,J11)</f>
        <v>62.120000000000005</v>
      </c>
      <c r="O11" s="56">
        <v>1</v>
      </c>
      <c r="P11" s="31"/>
    </row>
    <row r="12" spans="1:16" ht="12" customHeight="1">
      <c r="A12" s="56">
        <v>5</v>
      </c>
      <c r="B12" s="64" t="s">
        <v>41</v>
      </c>
      <c r="C12" s="266" t="s">
        <v>30</v>
      </c>
      <c r="D12" s="73" t="s">
        <v>31</v>
      </c>
      <c r="E12" s="134">
        <v>0</v>
      </c>
      <c r="F12" s="60">
        <v>39.5</v>
      </c>
      <c r="G12" s="60">
        <f>IF(F12=0,120,IF(F12&gt;$H$9,120,IF(F12&lt;$H$8,0,IF($H$9&gt;F12&gt;$H$8,F12-$H$8))))</f>
        <v>0.5</v>
      </c>
      <c r="H12" s="61">
        <f>IF(G12=120,120,SUM(E12,G12))</f>
        <v>0.5</v>
      </c>
      <c r="I12" s="66">
        <v>5</v>
      </c>
      <c r="J12" s="60">
        <v>27.81</v>
      </c>
      <c r="K12" s="60">
        <f>IF(J12=0,100,IF(J12&gt;$L$9,100,IF(J12&lt;$L$8,0,IF($L$9&gt;J12&gt;$L$8,J12-$L$8))))</f>
        <v>0</v>
      </c>
      <c r="L12" s="61">
        <f>IF(K12=100,100,SUM(I12,K12))</f>
        <v>5</v>
      </c>
      <c r="M12" s="62">
        <f>SUM(H12,L12)</f>
        <v>5.5</v>
      </c>
      <c r="N12" s="60">
        <f>SUM(F12,J12)</f>
        <v>67.31</v>
      </c>
      <c r="O12" s="67">
        <v>2</v>
      </c>
      <c r="P12" s="31"/>
    </row>
    <row r="13" spans="1:16" ht="12" customHeight="1">
      <c r="A13" s="56">
        <v>4</v>
      </c>
      <c r="B13" s="58" t="s">
        <v>73</v>
      </c>
      <c r="C13" s="112" t="s">
        <v>78</v>
      </c>
      <c r="D13" s="112" t="s">
        <v>75</v>
      </c>
      <c r="E13" s="65">
        <v>0</v>
      </c>
      <c r="F13" s="60">
        <v>42.72</v>
      </c>
      <c r="G13" s="60">
        <f>IF(F13=0,120,IF(F13&gt;$H$9,120,IF(F13&lt;$H$8,0,IF($H$9&gt;F13&gt;$H$8,F13-$H$8))))</f>
        <v>3.719999999999999</v>
      </c>
      <c r="H13" s="61">
        <f>IF(G13=120,120,SUM(E13,G13))</f>
        <v>3.719999999999999</v>
      </c>
      <c r="I13" s="66">
        <v>0</v>
      </c>
      <c r="J13" s="60">
        <v>33.19</v>
      </c>
      <c r="K13" s="60">
        <f>IF(J13=0,100,IF(J13&gt;$L$9,100,IF(J13&lt;$L$8,0,IF($L$9&gt;J13&gt;$L$8,J13-$L$8))))</f>
        <v>2.1899999999999977</v>
      </c>
      <c r="L13" s="61">
        <f>IF(K13=100,100,SUM(I13,K13))</f>
        <v>2.1899999999999977</v>
      </c>
      <c r="M13" s="62">
        <f>SUM(H13,L13)</f>
        <v>5.909999999999997</v>
      </c>
      <c r="N13" s="60">
        <f>SUM(F13,J13)</f>
        <v>75.91</v>
      </c>
      <c r="O13" s="67">
        <v>3</v>
      </c>
      <c r="P13" s="31"/>
    </row>
    <row r="14" spans="1:15" ht="12" customHeight="1">
      <c r="A14" s="56">
        <v>3</v>
      </c>
      <c r="B14" s="63" t="s">
        <v>49</v>
      </c>
      <c r="C14" s="14" t="s">
        <v>47</v>
      </c>
      <c r="D14" s="7" t="s">
        <v>48</v>
      </c>
      <c r="E14" s="65">
        <v>15</v>
      </c>
      <c r="F14" s="60">
        <v>41.47</v>
      </c>
      <c r="G14" s="60">
        <f>IF(F14=0,120,IF(F14&gt;$H$9,120,IF(F14&lt;$H$8,0,IF($H$9&gt;F14&gt;$H$8,F14-$H$8))))</f>
        <v>2.469999999999999</v>
      </c>
      <c r="H14" s="61">
        <f>IF(G14=120,120,SUM(E14,G14))</f>
        <v>17.47</v>
      </c>
      <c r="I14" s="66">
        <v>5</v>
      </c>
      <c r="J14" s="60">
        <v>32.48</v>
      </c>
      <c r="K14" s="60">
        <f>IF(J14=0,100,IF(J14&gt;$L$9,100,IF(J14&lt;$L$8,0,IF($L$9&gt;J14&gt;$L$8,J14-$L$8))))</f>
        <v>1.4799999999999969</v>
      </c>
      <c r="L14" s="61">
        <f>IF(K14=100,100,SUM(I14,K14))</f>
        <v>6.479999999999997</v>
      </c>
      <c r="M14" s="62">
        <f>SUM(H14,L14)</f>
        <v>23.949999999999996</v>
      </c>
      <c r="N14" s="60">
        <f>SUM(F14,J14)</f>
        <v>73.94999999999999</v>
      </c>
      <c r="O14" s="56">
        <v>4</v>
      </c>
    </row>
    <row r="15" spans="1:16" ht="12" customHeight="1">
      <c r="A15" s="56">
        <v>1</v>
      </c>
      <c r="B15" s="64" t="s">
        <v>93</v>
      </c>
      <c r="C15" s="125" t="s">
        <v>30</v>
      </c>
      <c r="D15" s="126" t="s">
        <v>94</v>
      </c>
      <c r="E15" s="1">
        <v>0</v>
      </c>
      <c r="F15" s="1">
        <v>53.04</v>
      </c>
      <c r="G15" s="60">
        <f>IF(F15=0,120,IF(F15&gt;$H$9,120,IF(F15&lt;$H$8,0,IF($H$9&gt;F15&gt;$H$8,F15-$H$8))))</f>
        <v>14.04</v>
      </c>
      <c r="H15" s="61">
        <f>IF(G15=120,120,SUM(E15,G15))</f>
        <v>14.04</v>
      </c>
      <c r="I15" s="1">
        <v>5</v>
      </c>
      <c r="J15" s="1">
        <v>43.88</v>
      </c>
      <c r="K15" s="60">
        <f>IF(J15=0,100,IF(J15&gt;$L$9,100,IF(J15&lt;$L$8,0,IF($L$9&gt;J15&gt;$L$8,J15-$L$8))))</f>
        <v>12.880000000000003</v>
      </c>
      <c r="L15" s="61">
        <f>IF(K15=100,100,SUM(I15,K15))</f>
        <v>17.880000000000003</v>
      </c>
      <c r="M15" s="62">
        <f>SUM(H15,L15)</f>
        <v>31.92</v>
      </c>
      <c r="N15" s="60">
        <f>SUM(F15,J15)</f>
        <v>96.92</v>
      </c>
      <c r="O15" s="56">
        <v>5</v>
      </c>
      <c r="P15" s="31"/>
    </row>
    <row r="16" spans="1:15" ht="12" customHeight="1">
      <c r="A16" s="1">
        <v>8</v>
      </c>
      <c r="B16" s="64" t="s">
        <v>93</v>
      </c>
      <c r="C16" s="125" t="s">
        <v>30</v>
      </c>
      <c r="D16" s="173" t="s">
        <v>82</v>
      </c>
      <c r="E16" s="134">
        <v>15</v>
      </c>
      <c r="F16" s="1">
        <v>40.86</v>
      </c>
      <c r="G16" s="60">
        <f>IF(F16=0,120,IF(F16&gt;$H$9,120,IF(F16&lt;$H$8,0,IF($H$9&gt;F16&gt;$H$8,F16-$H$8))))</f>
        <v>1.8599999999999994</v>
      </c>
      <c r="H16" s="61">
        <f>IF(G16=120,120,SUM(E16,G16))</f>
        <v>16.86</v>
      </c>
      <c r="I16" s="134" t="s">
        <v>141</v>
      </c>
      <c r="J16" s="1"/>
      <c r="K16" s="60">
        <f>IF(J16=0,100,IF(J16&gt;$L$9,100,IF(J16&lt;$L$8,0,IF($L$9&gt;J16&gt;$L$8,J16-$L$8))))</f>
        <v>100</v>
      </c>
      <c r="L16" s="61">
        <f>IF(K16=100,100,SUM(I16,K16))</f>
        <v>100</v>
      </c>
      <c r="M16" s="62">
        <f>SUM(H16,L16)</f>
        <v>116.86</v>
      </c>
      <c r="N16" s="60">
        <f>SUM(F16,J16)</f>
        <v>40.86</v>
      </c>
      <c r="O16" s="1"/>
    </row>
    <row r="17" spans="1:15" ht="12" customHeight="1">
      <c r="A17" s="1">
        <v>7</v>
      </c>
      <c r="B17" s="112" t="s">
        <v>91</v>
      </c>
      <c r="C17" s="127" t="s">
        <v>30</v>
      </c>
      <c r="D17" s="177" t="s">
        <v>97</v>
      </c>
      <c r="E17" s="134" t="s">
        <v>141</v>
      </c>
      <c r="F17" s="1"/>
      <c r="G17" s="60">
        <f>IF(F17=0,120,IF(F17&gt;$H$9,120,IF(F17&lt;$H$8,0,IF($H$9&gt;F17&gt;$H$8,F17-$H$8))))</f>
        <v>120</v>
      </c>
      <c r="H17" s="61">
        <f>IF(G17=120,120,SUM(E17,G17))</f>
        <v>120</v>
      </c>
      <c r="I17" s="1">
        <v>5</v>
      </c>
      <c r="J17" s="1">
        <v>27.3</v>
      </c>
      <c r="K17" s="60">
        <f>IF(J17=0,100,IF(J17&gt;$L$9,100,IF(J17&lt;$L$8,0,IF($L$9&gt;J17&gt;$L$8,J17-$L$8))))</f>
        <v>0</v>
      </c>
      <c r="L17" s="61">
        <f>IF(K17=100,100,SUM(I17,K17))</f>
        <v>5</v>
      </c>
      <c r="M17" s="62">
        <f>SUM(H17,L17)</f>
        <v>125</v>
      </c>
      <c r="N17" s="60">
        <f>SUM(F17,J17)</f>
        <v>27.3</v>
      </c>
      <c r="O17" s="1"/>
    </row>
    <row r="18" spans="1:15" ht="12" customHeight="1">
      <c r="A18" s="57">
        <v>6</v>
      </c>
      <c r="B18" s="63" t="s">
        <v>77</v>
      </c>
      <c r="C18" s="14" t="s">
        <v>28</v>
      </c>
      <c r="D18" s="7" t="s">
        <v>76</v>
      </c>
      <c r="E18" s="134" t="s">
        <v>141</v>
      </c>
      <c r="F18" s="60"/>
      <c r="G18" s="60">
        <f>IF(F18=0,120,IF(F18&gt;$H$9,120,IF(F18&lt;$H$8,0,IF($H$9&gt;F18&gt;$H$8,F18-$H$8))))</f>
        <v>120</v>
      </c>
      <c r="H18" s="61">
        <f>IF(G18=120,120,SUM(E18,G18))</f>
        <v>120</v>
      </c>
      <c r="I18" s="66" t="s">
        <v>141</v>
      </c>
      <c r="J18" s="60"/>
      <c r="K18" s="60">
        <f>IF(J18=0,100,IF(J18&gt;$L$9,100,IF(J18&lt;$L$8,0,IF($L$9&gt;J18&gt;$L$8,J18-$L$8))))</f>
        <v>100</v>
      </c>
      <c r="L18" s="61">
        <f>IF(K18=100,100,SUM(I18,K18))</f>
        <v>100</v>
      </c>
      <c r="M18" s="62">
        <f>SUM(H18,L18)</f>
        <v>220</v>
      </c>
      <c r="N18" s="60">
        <f>SUM(F18,J18)</f>
        <v>0</v>
      </c>
      <c r="O18" s="1"/>
    </row>
    <row r="19" spans="1:4" ht="15.75">
      <c r="A19" s="43"/>
      <c r="B19" s="122"/>
      <c r="C19" s="129"/>
      <c r="D19" s="129"/>
    </row>
    <row r="20" spans="1:3" ht="12.75">
      <c r="A20" s="43"/>
      <c r="B20" s="43"/>
      <c r="C20" s="43"/>
    </row>
    <row r="21" spans="1:3" ht="12.75">
      <c r="A21" s="43"/>
      <c r="B21" s="43"/>
      <c r="C21" s="43"/>
    </row>
    <row r="28" spans="2:3" ht="15.75">
      <c r="B28" s="121"/>
      <c r="C28" s="43"/>
    </row>
    <row r="29" spans="2:3" ht="18.75">
      <c r="B29" s="54"/>
      <c r="C29" s="43"/>
    </row>
    <row r="30" spans="2:4" ht="15.75">
      <c r="B30" s="121" t="s">
        <v>85</v>
      </c>
      <c r="C30" s="174"/>
      <c r="D30" s="175" t="s">
        <v>83</v>
      </c>
    </row>
    <row r="31" spans="2:4" ht="15.75">
      <c r="B31" s="175"/>
      <c r="C31" s="175"/>
      <c r="D31" s="175"/>
    </row>
    <row r="32" spans="2:4" ht="15.75">
      <c r="B32" s="175" t="s">
        <v>86</v>
      </c>
      <c r="C32" s="175"/>
      <c r="D32" s="175" t="s">
        <v>84</v>
      </c>
    </row>
  </sheetData>
  <sheetProtection/>
  <mergeCells count="1">
    <mergeCell ref="C3:D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1">
    <pageSetUpPr fitToPage="1"/>
  </sheetPr>
  <dimension ref="A1:AB29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3.75390625" style="0" customWidth="1"/>
    <col min="2" max="2" width="27.875" style="0" customWidth="1"/>
    <col min="3" max="3" width="10.25390625" style="0" customWidth="1"/>
    <col min="4" max="4" width="12.875" style="0" customWidth="1"/>
    <col min="5" max="5" width="8.00390625" style="0" customWidth="1"/>
    <col min="6" max="6" width="8.125" style="0" customWidth="1"/>
    <col min="7" max="7" width="7.125" style="0" customWidth="1"/>
    <col min="8" max="8" width="6.875" style="0" customWidth="1"/>
    <col min="9" max="10" width="8.375" style="0" customWidth="1"/>
    <col min="11" max="12" width="7.375" style="0" customWidth="1"/>
    <col min="13" max="14" width="8.00390625" style="0" customWidth="1"/>
    <col min="15" max="15" width="4.375" style="0" customWidth="1"/>
    <col min="16" max="16" width="9.125" style="0" hidden="1" customWidth="1"/>
  </cols>
  <sheetData>
    <row r="1" spans="1:15" ht="22.5" customHeight="1">
      <c r="A1" s="32" t="s">
        <v>23</v>
      </c>
      <c r="B1" s="33" t="s">
        <v>87</v>
      </c>
      <c r="C1" s="24"/>
      <c r="D1" s="22"/>
      <c r="E1" s="22"/>
      <c r="F1" s="22"/>
      <c r="G1" s="24"/>
      <c r="H1" s="24"/>
      <c r="I1" s="90" t="s">
        <v>71</v>
      </c>
      <c r="J1" s="88"/>
      <c r="K1" s="88"/>
      <c r="L1" s="88"/>
      <c r="M1" s="89"/>
      <c r="N1" s="20"/>
      <c r="O1" s="24"/>
    </row>
    <row r="2" spans="1:15" ht="10.5" customHeight="1">
      <c r="A2" s="24"/>
      <c r="B2" s="5"/>
      <c r="C2" s="23"/>
      <c r="D2" s="22"/>
      <c r="E2" s="22"/>
      <c r="F2" s="22"/>
      <c r="G2" s="24"/>
      <c r="H2" s="24"/>
      <c r="I2" s="53"/>
      <c r="J2" s="22"/>
      <c r="K2" s="22"/>
      <c r="L2" s="22"/>
      <c r="M2" s="22"/>
      <c r="N2" s="22"/>
      <c r="O2" s="24"/>
    </row>
    <row r="3" spans="1:15" ht="15.75">
      <c r="A3" s="25" t="s">
        <v>14</v>
      </c>
      <c r="B3" s="5"/>
      <c r="C3" s="215" t="s">
        <v>74</v>
      </c>
      <c r="D3" s="215"/>
      <c r="E3" s="5"/>
      <c r="F3" s="4"/>
      <c r="G3" s="4"/>
      <c r="H3" s="19" t="s">
        <v>13</v>
      </c>
      <c r="I3" s="4"/>
      <c r="J3" s="4"/>
      <c r="K3" s="4"/>
      <c r="L3" s="38" t="s">
        <v>24</v>
      </c>
      <c r="M3" s="37"/>
      <c r="N3" s="36"/>
      <c r="O3" s="37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28" t="s">
        <v>15</v>
      </c>
      <c r="F5" s="4"/>
      <c r="G5" s="5"/>
      <c r="H5" s="5"/>
      <c r="I5" s="28" t="s">
        <v>8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27" t="s">
        <v>19</v>
      </c>
      <c r="F6" s="4"/>
      <c r="G6" s="4"/>
      <c r="H6" s="2">
        <v>144</v>
      </c>
      <c r="I6" s="114" t="s">
        <v>19</v>
      </c>
      <c r="J6" s="114"/>
      <c r="K6" s="114"/>
      <c r="L6" s="2">
        <v>120</v>
      </c>
      <c r="M6" s="4"/>
      <c r="N6" s="4"/>
      <c r="O6" s="4"/>
    </row>
    <row r="7" spans="1:15" ht="15">
      <c r="A7" s="4"/>
      <c r="B7" s="17" t="s">
        <v>18</v>
      </c>
      <c r="C7" s="52">
        <v>5</v>
      </c>
      <c r="D7" s="5"/>
      <c r="E7" s="27" t="s">
        <v>12</v>
      </c>
      <c r="F7" s="4"/>
      <c r="G7" s="4"/>
      <c r="H7" s="115">
        <v>3.7</v>
      </c>
      <c r="I7" s="114" t="s">
        <v>12</v>
      </c>
      <c r="J7" s="114"/>
      <c r="K7" s="4"/>
      <c r="L7" s="115">
        <v>3.9</v>
      </c>
      <c r="M7" s="4"/>
      <c r="N7" s="4"/>
      <c r="O7" s="4"/>
    </row>
    <row r="8" spans="1:15" ht="14.25">
      <c r="A8" s="4"/>
      <c r="B8" s="5"/>
      <c r="C8" s="5"/>
      <c r="D8" s="5"/>
      <c r="E8" s="26" t="s">
        <v>0</v>
      </c>
      <c r="F8" s="5"/>
      <c r="G8" s="4"/>
      <c r="H8" s="116">
        <v>39</v>
      </c>
      <c r="I8" s="117" t="s">
        <v>0</v>
      </c>
      <c r="J8" s="117"/>
      <c r="K8" s="117"/>
      <c r="L8" s="116">
        <v>31</v>
      </c>
      <c r="M8" s="4"/>
      <c r="N8" s="4"/>
      <c r="O8" s="34" t="s">
        <v>46</v>
      </c>
    </row>
    <row r="9" spans="1:15" ht="16.5">
      <c r="A9" s="5"/>
      <c r="B9" s="30" t="s">
        <v>17</v>
      </c>
      <c r="C9" s="4"/>
      <c r="D9" s="4"/>
      <c r="E9" s="25" t="s">
        <v>20</v>
      </c>
      <c r="F9" s="5"/>
      <c r="G9" s="5"/>
      <c r="H9" s="116">
        <v>64</v>
      </c>
      <c r="I9" s="118" t="s">
        <v>20</v>
      </c>
      <c r="J9" s="118"/>
      <c r="K9" s="4"/>
      <c r="L9" s="119">
        <v>51</v>
      </c>
      <c r="M9" s="30" t="s">
        <v>22</v>
      </c>
      <c r="N9" s="5"/>
      <c r="O9" s="35"/>
    </row>
    <row r="10" spans="1:28" s="29" customFormat="1" ht="79.5">
      <c r="A10" s="9" t="s">
        <v>7</v>
      </c>
      <c r="B10" s="10" t="s">
        <v>11</v>
      </c>
      <c r="C10" s="40" t="s">
        <v>9</v>
      </c>
      <c r="D10" s="55" t="s">
        <v>10</v>
      </c>
      <c r="E10" s="12" t="s">
        <v>1</v>
      </c>
      <c r="F10" s="41" t="s">
        <v>2</v>
      </c>
      <c r="G10" s="12" t="s">
        <v>3</v>
      </c>
      <c r="H10" s="16" t="s">
        <v>4</v>
      </c>
      <c r="I10" s="12" t="s">
        <v>1</v>
      </c>
      <c r="J10" s="41" t="s">
        <v>2</v>
      </c>
      <c r="K10" s="12" t="s">
        <v>3</v>
      </c>
      <c r="L10" s="16" t="s">
        <v>4</v>
      </c>
      <c r="M10" s="42" t="s">
        <v>6</v>
      </c>
      <c r="N10" s="42" t="s">
        <v>16</v>
      </c>
      <c r="O10" s="9" t="s">
        <v>21</v>
      </c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1:15" ht="12.75" customHeight="1">
      <c r="A11" s="56">
        <v>5</v>
      </c>
      <c r="B11" s="58" t="s">
        <v>40</v>
      </c>
      <c r="C11" s="212" t="s">
        <v>26</v>
      </c>
      <c r="D11" s="212" t="s">
        <v>27</v>
      </c>
      <c r="E11" s="1">
        <v>0</v>
      </c>
      <c r="F11" s="1">
        <v>41.41</v>
      </c>
      <c r="G11" s="60">
        <f>IF(F11=0,120,IF(F11&gt;$H$9,120,IF(F11&lt;$H$8,0,IF($H$9&gt;F11&gt;$H$8,F11-$H$8))))</f>
        <v>2.4099999999999966</v>
      </c>
      <c r="H11" s="61">
        <f>IF(G11=120,120,SUM(E11,G11))</f>
        <v>2.4099999999999966</v>
      </c>
      <c r="I11" s="1">
        <v>10</v>
      </c>
      <c r="J11" s="1">
        <v>27.48</v>
      </c>
      <c r="K11" s="60">
        <f>IF(J11=0,100,IF(J11&gt;$L$9,100,IF(J11&lt;$L$8,0,IF($L$9&gt;J11&gt;$L$8,J11-$L$8))))</f>
        <v>0</v>
      </c>
      <c r="L11" s="61">
        <f>IF(K11=100,100,SUM(I11,K11))</f>
        <v>10</v>
      </c>
      <c r="M11" s="62">
        <f>SUM(H11,L11)</f>
        <v>12.409999999999997</v>
      </c>
      <c r="N11" s="60">
        <f>SUM(F11,J11)</f>
        <v>68.89</v>
      </c>
      <c r="O11" s="1">
        <v>1</v>
      </c>
    </row>
    <row r="12" spans="1:15" ht="12.75" customHeight="1">
      <c r="A12" s="57">
        <v>2</v>
      </c>
      <c r="B12" s="58" t="s">
        <v>40</v>
      </c>
      <c r="C12" s="212" t="s">
        <v>28</v>
      </c>
      <c r="D12" s="213" t="s">
        <v>29</v>
      </c>
      <c r="E12" s="57">
        <v>5</v>
      </c>
      <c r="F12" s="57">
        <v>41</v>
      </c>
      <c r="G12" s="60">
        <f>IF(F12=0,120,IF(F12&gt;$H$9,120,IF(F12&lt;$H$8,0,IF($H$9&gt;F12&gt;$H$8,F12-$H$8))))</f>
        <v>2</v>
      </c>
      <c r="H12" s="61">
        <f>IF(G12=120,120,SUM(E12,G12))</f>
        <v>7</v>
      </c>
      <c r="I12" s="57">
        <v>10</v>
      </c>
      <c r="J12" s="57">
        <v>31.9</v>
      </c>
      <c r="K12" s="60">
        <f>IF(J12=0,100,IF(J12&gt;$L$9,100,IF(J12&lt;$L$8,0,IF($L$9&gt;J12&gt;$L$8,J12-$L$8))))</f>
        <v>0.8999999999999986</v>
      </c>
      <c r="L12" s="61">
        <f>IF(K12=100,100,SUM(I12,K12))</f>
        <v>10.899999999999999</v>
      </c>
      <c r="M12" s="62">
        <f>SUM(H12,L12)</f>
        <v>17.9</v>
      </c>
      <c r="N12" s="60">
        <f>SUM(F12,J12)</f>
        <v>72.9</v>
      </c>
      <c r="O12" s="67">
        <v>2</v>
      </c>
    </row>
    <row r="13" spans="1:15" ht="12.75" customHeight="1">
      <c r="A13" s="1">
        <v>3</v>
      </c>
      <c r="B13" s="210" t="s">
        <v>88</v>
      </c>
      <c r="C13" s="214" t="s">
        <v>30</v>
      </c>
      <c r="D13" s="214" t="s">
        <v>89</v>
      </c>
      <c r="E13" s="1">
        <v>5</v>
      </c>
      <c r="F13" s="1">
        <v>39.48</v>
      </c>
      <c r="G13" s="60">
        <f>IF(F13=0,120,IF(F13&gt;$H$9,120,IF(F13&lt;$H$8,0,IF($H$9&gt;F13&gt;$H$8,F13-$H$8))))</f>
        <v>0.4799999999999969</v>
      </c>
      <c r="H13" s="61">
        <f>IF(G13=120,120,SUM(E13,G13))</f>
        <v>5.479999999999997</v>
      </c>
      <c r="I13" s="1">
        <v>15</v>
      </c>
      <c r="J13" s="1">
        <v>30.52</v>
      </c>
      <c r="K13" s="60">
        <f>IF(J13=0,100,IF(J13&gt;$L$9,100,IF(J13&lt;$L$8,0,IF($L$9&gt;J13&gt;$L$8,J13-$L$8))))</f>
        <v>0</v>
      </c>
      <c r="L13" s="61">
        <f>IF(K13=100,100,SUM(I13,K13))</f>
        <v>15</v>
      </c>
      <c r="M13" s="62">
        <f>SUM(H13,L13)</f>
        <v>20.479999999999997</v>
      </c>
      <c r="N13" s="60">
        <f>SUM(F13,J13)</f>
        <v>70</v>
      </c>
      <c r="O13" s="57">
        <v>3</v>
      </c>
    </row>
    <row r="14" spans="1:15" ht="12.75" customHeight="1">
      <c r="A14" s="56">
        <v>1</v>
      </c>
      <c r="B14" s="58" t="s">
        <v>49</v>
      </c>
      <c r="C14" s="59" t="s">
        <v>25</v>
      </c>
      <c r="D14" s="265" t="s">
        <v>90</v>
      </c>
      <c r="E14" s="66">
        <v>10</v>
      </c>
      <c r="F14" s="60">
        <v>41.31</v>
      </c>
      <c r="G14" s="60">
        <f>IF(F14=0,120,IF(F14&gt;$H$9,120,IF(F14&lt;$H$8,0,IF($H$9&gt;F14&gt;$H$8,F14-$H$8))))</f>
        <v>2.3100000000000023</v>
      </c>
      <c r="H14" s="61">
        <f>IF(G14=120,120,SUM(E14,G14))</f>
        <v>12.310000000000002</v>
      </c>
      <c r="I14" s="66" t="s">
        <v>141</v>
      </c>
      <c r="J14" s="60"/>
      <c r="K14" s="60">
        <f>IF(J14=0,100,IF(J14&gt;$L$9,100,IF(J14&lt;$L$8,0,IF($L$9&gt;J14&gt;$L$8,J14-$L$8))))</f>
        <v>100</v>
      </c>
      <c r="L14" s="61">
        <f>IF(K14=100,100,SUM(I14,K14))</f>
        <v>100</v>
      </c>
      <c r="M14" s="62">
        <f>SUM(H14,L14)</f>
        <v>112.31</v>
      </c>
      <c r="N14" s="60">
        <f>SUM(F14,J14)</f>
        <v>41.31</v>
      </c>
      <c r="O14" s="67"/>
    </row>
    <row r="15" spans="1:15" ht="12.75">
      <c r="A15" s="57">
        <v>4</v>
      </c>
      <c r="B15" s="112" t="s">
        <v>91</v>
      </c>
      <c r="C15" s="112" t="s">
        <v>28</v>
      </c>
      <c r="D15" s="112" t="s">
        <v>92</v>
      </c>
      <c r="E15" s="134" t="s">
        <v>141</v>
      </c>
      <c r="F15" s="57">
        <v>84</v>
      </c>
      <c r="G15" s="60">
        <f>IF(F15=0,120,IF(F15&gt;$H$9,120,IF(F15&lt;$H$8,0,IF($H$9&gt;F15&gt;$H$8,F15-$H$8))))</f>
        <v>120</v>
      </c>
      <c r="H15" s="61">
        <f>IF(G15=120,120,SUM(E15,G15))</f>
        <v>120</v>
      </c>
      <c r="I15" s="57" t="s">
        <v>141</v>
      </c>
      <c r="J15" s="57">
        <v>53.11</v>
      </c>
      <c r="K15" s="60">
        <f>IF(J15=0,100,IF(J15&gt;$L$9,100,IF(J15&lt;$L$8,0,IF($L$9&gt;J15&gt;$L$8,J15-$L$8))))</f>
        <v>100</v>
      </c>
      <c r="L15" s="61">
        <f>IF(K15=100,100,SUM(I15,K15))</f>
        <v>100</v>
      </c>
      <c r="M15" s="62">
        <f>SUM(H15,L15)</f>
        <v>220</v>
      </c>
      <c r="N15" s="60">
        <f>SUM(F15,J15)</f>
        <v>137.11</v>
      </c>
      <c r="O15" s="57"/>
    </row>
    <row r="25" spans="2:3" ht="15.75">
      <c r="B25" s="121"/>
      <c r="C25" s="43"/>
    </row>
    <row r="26" spans="2:3" ht="18.75">
      <c r="B26" s="54"/>
      <c r="C26" s="43"/>
    </row>
    <row r="27" spans="2:4" ht="15.75">
      <c r="B27" s="121" t="s">
        <v>85</v>
      </c>
      <c r="C27" s="174"/>
      <c r="D27" s="175" t="s">
        <v>83</v>
      </c>
    </row>
    <row r="28" spans="2:4" ht="15.75">
      <c r="B28" s="175"/>
      <c r="C28" s="175"/>
      <c r="D28" s="175"/>
    </row>
    <row r="29" spans="2:4" ht="15.75">
      <c r="B29" s="175" t="s">
        <v>86</v>
      </c>
      <c r="C29" s="175"/>
      <c r="D29" s="175" t="s">
        <v>84</v>
      </c>
    </row>
  </sheetData>
  <sheetProtection/>
  <mergeCells count="1">
    <mergeCell ref="C3:D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landscape" paperSize="9" scale="99" r:id="rId1"/>
  <colBreaks count="1" manualBreakCount="1">
    <brk id="15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90" zoomScaleSheetLayoutView="90" zoomScalePageLayoutView="0" workbookViewId="0" topLeftCell="A8">
      <selection activeCell="Q12" sqref="Q12:Q14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9.75390625" style="0" customWidth="1"/>
    <col min="4" max="4" width="4.625" style="0" customWidth="1"/>
    <col min="5" max="5" width="7.875" style="0" customWidth="1"/>
    <col min="6" max="6" width="7.75390625" style="0" customWidth="1"/>
    <col min="7" max="7" width="8.375" style="0" customWidth="1"/>
    <col min="9" max="9" width="7.875" style="0" customWidth="1"/>
    <col min="10" max="10" width="7.75390625" style="0" customWidth="1"/>
    <col min="11" max="11" width="8.375" style="0" customWidth="1"/>
    <col min="12" max="13" width="7.875" style="0" customWidth="1"/>
    <col min="15" max="15" width="8.00390625" style="0" customWidth="1"/>
    <col min="16" max="16" width="7.625" style="0" customWidth="1"/>
    <col min="17" max="17" width="4.375" style="0" customWidth="1"/>
  </cols>
  <sheetData>
    <row r="1" spans="1:17" ht="15.75">
      <c r="A1" s="32" t="s">
        <v>23</v>
      </c>
      <c r="B1" s="33" t="s">
        <v>140</v>
      </c>
      <c r="C1" s="176"/>
      <c r="D1" s="243"/>
      <c r="E1" s="243"/>
      <c r="F1" s="22"/>
      <c r="G1" s="22"/>
      <c r="H1" s="22"/>
      <c r="I1" s="120" t="s">
        <v>72</v>
      </c>
      <c r="J1" s="95"/>
      <c r="K1" s="96"/>
      <c r="L1" s="97"/>
      <c r="M1" s="98"/>
      <c r="N1" s="18"/>
      <c r="O1" s="99"/>
      <c r="P1" s="20"/>
      <c r="Q1" s="4"/>
    </row>
    <row r="2" spans="1:17" ht="18">
      <c r="A2" s="24"/>
      <c r="B2" s="5"/>
      <c r="C2" s="23"/>
      <c r="D2" s="22"/>
      <c r="E2" s="22"/>
      <c r="F2" s="22"/>
      <c r="G2" s="22"/>
      <c r="H2" s="22"/>
      <c r="I2" s="53"/>
      <c r="J2" s="22"/>
      <c r="K2" s="22"/>
      <c r="L2" s="22"/>
      <c r="M2" s="22"/>
      <c r="N2" s="22"/>
      <c r="O2" s="22"/>
      <c r="P2" s="4"/>
      <c r="Q2" s="4"/>
    </row>
    <row r="3" spans="1:17" ht="15">
      <c r="A3" s="25" t="s">
        <v>65</v>
      </c>
      <c r="B3" s="5"/>
      <c r="C3" s="5"/>
      <c r="D3" s="258" t="s">
        <v>74</v>
      </c>
      <c r="E3" s="259"/>
      <c r="F3" s="260"/>
      <c r="G3" s="5"/>
      <c r="H3" s="4"/>
      <c r="I3" s="6" t="s">
        <v>13</v>
      </c>
      <c r="J3" s="5"/>
      <c r="K3" s="5"/>
      <c r="L3" s="5"/>
      <c r="M3" s="91" t="s">
        <v>24</v>
      </c>
      <c r="N3" s="92"/>
      <c r="O3" s="93"/>
      <c r="P3" s="15"/>
      <c r="Q3" s="4"/>
    </row>
    <row r="4" spans="1:17" ht="15">
      <c r="A4" s="25"/>
      <c r="B4" s="5"/>
      <c r="C4" s="5"/>
      <c r="D4" s="75"/>
      <c r="E4" s="5"/>
      <c r="F4" s="5"/>
      <c r="G4" s="5"/>
      <c r="H4" s="4"/>
      <c r="I4" s="6"/>
      <c r="J4" s="5"/>
      <c r="K4" s="5"/>
      <c r="L4" s="5"/>
      <c r="M4" s="76"/>
      <c r="N4" s="15"/>
      <c r="O4" s="15"/>
      <c r="P4" s="15"/>
      <c r="Q4" s="4"/>
    </row>
    <row r="5" spans="1:17" ht="15.75" customHeight="1">
      <c r="A5" s="77"/>
      <c r="B5" s="78"/>
      <c r="C5" s="79" t="s">
        <v>50</v>
      </c>
      <c r="D5" s="80"/>
      <c r="E5" s="81"/>
      <c r="F5" s="82"/>
      <c r="G5" s="82"/>
      <c r="H5" s="4"/>
      <c r="I5" s="82"/>
      <c r="J5" s="77"/>
      <c r="K5" s="81"/>
      <c r="L5" s="81"/>
      <c r="M5" s="83"/>
      <c r="N5" s="84" t="s">
        <v>64</v>
      </c>
      <c r="O5" s="94">
        <v>7</v>
      </c>
      <c r="P5" s="85"/>
      <c r="Q5" s="86"/>
    </row>
    <row r="6" spans="1:17" ht="16.5" thickBot="1">
      <c r="A6" s="261"/>
      <c r="B6" s="261"/>
      <c r="C6" s="261"/>
      <c r="D6" s="261"/>
      <c r="E6" s="233"/>
      <c r="F6" s="234"/>
      <c r="G6" s="234"/>
      <c r="H6" s="234"/>
      <c r="I6" s="233"/>
      <c r="J6" s="234"/>
      <c r="K6" s="234"/>
      <c r="L6" s="234"/>
      <c r="M6" s="81"/>
      <c r="N6" s="87"/>
      <c r="O6" s="81"/>
      <c r="P6" s="81"/>
      <c r="Q6" s="81"/>
    </row>
    <row r="7" spans="1:17" ht="13.5" thickBot="1">
      <c r="A7" s="100"/>
      <c r="B7" s="100"/>
      <c r="C7" s="100"/>
      <c r="D7" s="101"/>
      <c r="E7" s="244" t="s">
        <v>52</v>
      </c>
      <c r="F7" s="245"/>
      <c r="G7" s="245"/>
      <c r="H7" s="246"/>
      <c r="I7" s="247" t="s">
        <v>51</v>
      </c>
      <c r="J7" s="248"/>
      <c r="K7" s="248"/>
      <c r="L7" s="249"/>
      <c r="M7" s="250" t="s">
        <v>53</v>
      </c>
      <c r="N7" s="251"/>
      <c r="O7" s="249"/>
      <c r="P7" s="229" t="s">
        <v>54</v>
      </c>
      <c r="Q7" s="231" t="s">
        <v>5</v>
      </c>
    </row>
    <row r="8" spans="1:18" ht="57.75" thickBot="1">
      <c r="A8" s="102" t="s">
        <v>55</v>
      </c>
      <c r="B8" s="103" t="s">
        <v>56</v>
      </c>
      <c r="C8" s="104" t="s">
        <v>57</v>
      </c>
      <c r="D8" s="105" t="s">
        <v>22</v>
      </c>
      <c r="E8" s="106" t="s">
        <v>2</v>
      </c>
      <c r="F8" s="107" t="s">
        <v>58</v>
      </c>
      <c r="G8" s="104" t="s">
        <v>59</v>
      </c>
      <c r="H8" s="108" t="s">
        <v>60</v>
      </c>
      <c r="I8" s="109" t="s">
        <v>2</v>
      </c>
      <c r="J8" s="107" t="s">
        <v>61</v>
      </c>
      <c r="K8" s="104" t="s">
        <v>62</v>
      </c>
      <c r="L8" s="108" t="s">
        <v>60</v>
      </c>
      <c r="M8" s="109" t="s">
        <v>2</v>
      </c>
      <c r="N8" s="107" t="s">
        <v>1</v>
      </c>
      <c r="O8" s="110" t="s">
        <v>62</v>
      </c>
      <c r="P8" s="230"/>
      <c r="Q8" s="232"/>
      <c r="R8" s="43"/>
    </row>
    <row r="9" spans="1:18" ht="24" customHeight="1">
      <c r="A9" s="139"/>
      <c r="B9" s="222" t="s">
        <v>69</v>
      </c>
      <c r="C9" s="189" t="s">
        <v>124</v>
      </c>
      <c r="D9" s="190" t="s">
        <v>46</v>
      </c>
      <c r="E9" s="142">
        <v>27.48</v>
      </c>
      <c r="F9" s="155">
        <v>10</v>
      </c>
      <c r="G9" s="141">
        <f>SUM(E9:F9)</f>
        <v>37.480000000000004</v>
      </c>
      <c r="H9" s="219">
        <f>SUM(G9,G10,G11)</f>
        <v>137.87</v>
      </c>
      <c r="I9" s="143">
        <v>41.41</v>
      </c>
      <c r="J9" s="162">
        <v>0</v>
      </c>
      <c r="K9" s="141">
        <f>SUM(I9:J9)</f>
        <v>41.41</v>
      </c>
      <c r="L9" s="219">
        <f>SUM(K9,K10,K11)</f>
        <v>202.1</v>
      </c>
      <c r="M9" s="220">
        <v>90.9</v>
      </c>
      <c r="N9" s="165">
        <v>35</v>
      </c>
      <c r="O9" s="219">
        <f>SUM(N9,N10,N11,M9)</f>
        <v>140.9</v>
      </c>
      <c r="P9" s="219">
        <f>SUM(H9,L9,O9)</f>
        <v>480.87</v>
      </c>
      <c r="Q9" s="216">
        <v>4</v>
      </c>
      <c r="R9" s="43"/>
    </row>
    <row r="10" spans="1:18" ht="24" customHeight="1">
      <c r="A10" s="139">
        <v>1</v>
      </c>
      <c r="B10" s="223"/>
      <c r="C10" s="192" t="s">
        <v>125</v>
      </c>
      <c r="D10" s="182" t="s">
        <v>44</v>
      </c>
      <c r="E10" s="144">
        <v>33.21</v>
      </c>
      <c r="F10" s="156">
        <v>5</v>
      </c>
      <c r="G10" s="141">
        <f>SUM(E10:F10)</f>
        <v>38.21</v>
      </c>
      <c r="H10" s="220"/>
      <c r="I10" s="145">
        <v>40.69</v>
      </c>
      <c r="J10" s="156">
        <v>0</v>
      </c>
      <c r="K10" s="141">
        <f aca="true" t="shared" si="0" ref="K10:K29">SUM(I10:J10)</f>
        <v>40.69</v>
      </c>
      <c r="L10" s="220"/>
      <c r="M10" s="220"/>
      <c r="N10" s="166">
        <v>0</v>
      </c>
      <c r="O10" s="220"/>
      <c r="P10" s="220"/>
      <c r="Q10" s="217"/>
      <c r="R10" s="43"/>
    </row>
    <row r="11" spans="1:18" ht="24" customHeight="1" thickBot="1">
      <c r="A11" s="140"/>
      <c r="B11" s="227"/>
      <c r="C11" s="191" t="s">
        <v>70</v>
      </c>
      <c r="D11" s="136" t="s">
        <v>44</v>
      </c>
      <c r="E11" s="146">
        <v>47.18</v>
      </c>
      <c r="F11" s="157">
        <v>15</v>
      </c>
      <c r="G11" s="169">
        <f>SUM(E11:F11)</f>
        <v>62.18</v>
      </c>
      <c r="H11" s="221"/>
      <c r="I11" s="147"/>
      <c r="J11" s="163">
        <v>120</v>
      </c>
      <c r="K11" s="141">
        <f t="shared" si="0"/>
        <v>120</v>
      </c>
      <c r="L11" s="221"/>
      <c r="M11" s="221"/>
      <c r="N11" s="167">
        <v>15</v>
      </c>
      <c r="O11" s="221"/>
      <c r="P11" s="221"/>
      <c r="Q11" s="218"/>
      <c r="R11" s="43"/>
    </row>
    <row r="12" spans="1:18" ht="24" customHeight="1">
      <c r="A12" s="138"/>
      <c r="B12" s="225" t="s">
        <v>80</v>
      </c>
      <c r="C12" s="184" t="s">
        <v>119</v>
      </c>
      <c r="D12" s="137" t="s">
        <v>46</v>
      </c>
      <c r="E12" s="143"/>
      <c r="F12" s="155">
        <v>100</v>
      </c>
      <c r="G12" s="170">
        <f>SUM(E12:F12)</f>
        <v>100</v>
      </c>
      <c r="H12" s="219">
        <f>SUM(G12,G13,G14)</f>
        <v>300</v>
      </c>
      <c r="I12" s="143"/>
      <c r="J12" s="162">
        <v>120</v>
      </c>
      <c r="K12" s="141">
        <f t="shared" si="0"/>
        <v>120</v>
      </c>
      <c r="L12" s="219">
        <f>SUM(K12,K13,K14)</f>
        <v>206.20999999999998</v>
      </c>
      <c r="M12" s="220">
        <v>138.34</v>
      </c>
      <c r="N12" s="165">
        <v>0</v>
      </c>
      <c r="O12" s="219">
        <f>SUM(N12,N13,N14,M12)</f>
        <v>158.34</v>
      </c>
      <c r="P12" s="219">
        <f>SUM(H12,L12,O12)</f>
        <v>664.55</v>
      </c>
      <c r="Q12" s="216">
        <v>7</v>
      </c>
      <c r="R12" s="43"/>
    </row>
    <row r="13" spans="1:18" ht="24" customHeight="1">
      <c r="A13" s="139">
        <v>2</v>
      </c>
      <c r="B13" s="225"/>
      <c r="C13" s="185" t="s">
        <v>120</v>
      </c>
      <c r="D13" s="186" t="s">
        <v>44</v>
      </c>
      <c r="E13" s="144"/>
      <c r="F13" s="156">
        <v>100</v>
      </c>
      <c r="G13" s="141">
        <f>SUM(E13:F13)</f>
        <v>100</v>
      </c>
      <c r="H13" s="220"/>
      <c r="I13" s="145">
        <v>42.64</v>
      </c>
      <c r="J13" s="156">
        <v>0</v>
      </c>
      <c r="K13" s="141">
        <f t="shared" si="0"/>
        <v>42.64</v>
      </c>
      <c r="L13" s="220"/>
      <c r="M13" s="220"/>
      <c r="N13" s="166">
        <v>5</v>
      </c>
      <c r="O13" s="220"/>
      <c r="P13" s="220"/>
      <c r="Q13" s="217"/>
      <c r="R13" s="43"/>
    </row>
    <row r="14" spans="1:18" ht="24" customHeight="1" thickBot="1">
      <c r="A14" s="140"/>
      <c r="B14" s="226"/>
      <c r="C14" s="187" t="s">
        <v>121</v>
      </c>
      <c r="D14" s="188" t="s">
        <v>44</v>
      </c>
      <c r="E14" s="148"/>
      <c r="F14" s="157">
        <v>100</v>
      </c>
      <c r="G14" s="171">
        <f>SUM(E14:F14)</f>
        <v>100</v>
      </c>
      <c r="H14" s="221"/>
      <c r="I14" s="147">
        <v>38.57</v>
      </c>
      <c r="J14" s="163">
        <v>5</v>
      </c>
      <c r="K14" s="141">
        <f t="shared" si="0"/>
        <v>43.57</v>
      </c>
      <c r="L14" s="221"/>
      <c r="M14" s="221"/>
      <c r="N14" s="167">
        <v>15</v>
      </c>
      <c r="O14" s="221"/>
      <c r="P14" s="221"/>
      <c r="Q14" s="218"/>
      <c r="R14" s="43"/>
    </row>
    <row r="15" spans="1:18" ht="24" customHeight="1">
      <c r="A15" s="139"/>
      <c r="B15" s="222" t="s">
        <v>66</v>
      </c>
      <c r="C15" s="130" t="s">
        <v>122</v>
      </c>
      <c r="D15" s="137" t="s">
        <v>46</v>
      </c>
      <c r="E15" s="142">
        <v>31.9</v>
      </c>
      <c r="F15" s="158">
        <v>10</v>
      </c>
      <c r="G15" s="141">
        <f>SUM(E15:F15)</f>
        <v>41.9</v>
      </c>
      <c r="H15" s="219">
        <f>SUM(G15,G16,G17)</f>
        <v>170.25</v>
      </c>
      <c r="I15" s="149">
        <v>41</v>
      </c>
      <c r="J15" s="158">
        <v>5</v>
      </c>
      <c r="K15" s="141">
        <f t="shared" si="0"/>
        <v>46</v>
      </c>
      <c r="L15" s="219">
        <f>SUM(K15,K16,K17)</f>
        <v>138.06</v>
      </c>
      <c r="M15" s="228">
        <v>83.66</v>
      </c>
      <c r="N15" s="165">
        <v>0</v>
      </c>
      <c r="O15" s="219">
        <f>SUM(N15,N16,N17,M15)</f>
        <v>88.66</v>
      </c>
      <c r="P15" s="219">
        <f>SUM(H15,L15,O15)</f>
        <v>396.97</v>
      </c>
      <c r="Q15" s="216">
        <v>3</v>
      </c>
      <c r="R15" s="43"/>
    </row>
    <row r="16" spans="1:18" ht="24" customHeight="1">
      <c r="A16" s="139">
        <v>3</v>
      </c>
      <c r="B16" s="223"/>
      <c r="C16" s="132" t="s">
        <v>123</v>
      </c>
      <c r="D16" s="2" t="s">
        <v>44</v>
      </c>
      <c r="E16" s="150">
        <v>28.35</v>
      </c>
      <c r="F16" s="159">
        <v>0</v>
      </c>
      <c r="G16" s="141">
        <f>SUM(E16:F16)</f>
        <v>28.35</v>
      </c>
      <c r="H16" s="220"/>
      <c r="I16" s="144">
        <v>40.39</v>
      </c>
      <c r="J16" s="164">
        <v>10</v>
      </c>
      <c r="K16" s="141">
        <f t="shared" si="0"/>
        <v>50.39</v>
      </c>
      <c r="L16" s="220"/>
      <c r="M16" s="220"/>
      <c r="N16" s="166">
        <v>5</v>
      </c>
      <c r="O16" s="220"/>
      <c r="P16" s="220"/>
      <c r="Q16" s="217"/>
      <c r="R16" s="43"/>
    </row>
    <row r="17" spans="1:18" ht="24" customHeight="1" thickBot="1">
      <c r="A17" s="140"/>
      <c r="B17" s="224"/>
      <c r="C17" s="131" t="s">
        <v>68</v>
      </c>
      <c r="D17" s="183" t="s">
        <v>44</v>
      </c>
      <c r="E17" s="151"/>
      <c r="F17" s="157">
        <v>100</v>
      </c>
      <c r="G17" s="141">
        <f aca="true" t="shared" si="1" ref="G17:G29">SUM(E17:F17)</f>
        <v>100</v>
      </c>
      <c r="H17" s="221"/>
      <c r="I17" s="147">
        <v>41.67</v>
      </c>
      <c r="J17" s="161">
        <v>0</v>
      </c>
      <c r="K17" s="141">
        <f t="shared" si="0"/>
        <v>41.67</v>
      </c>
      <c r="L17" s="221"/>
      <c r="M17" s="221"/>
      <c r="N17" s="167">
        <v>0</v>
      </c>
      <c r="O17" s="221"/>
      <c r="P17" s="221"/>
      <c r="Q17" s="218"/>
      <c r="R17" s="43"/>
    </row>
    <row r="18" spans="1:18" ht="24" customHeight="1">
      <c r="A18" s="262">
        <v>4</v>
      </c>
      <c r="B18" s="241" t="s">
        <v>63</v>
      </c>
      <c r="C18" s="199" t="s">
        <v>128</v>
      </c>
      <c r="D18" s="201" t="s">
        <v>45</v>
      </c>
      <c r="E18" s="143">
        <v>27.81</v>
      </c>
      <c r="F18" s="155">
        <v>5</v>
      </c>
      <c r="G18" s="141">
        <f t="shared" si="1"/>
        <v>32.81</v>
      </c>
      <c r="H18" s="219">
        <f>SUM(G18,G19,G20)</f>
        <v>116.25</v>
      </c>
      <c r="I18" s="149">
        <v>39.5</v>
      </c>
      <c r="J18" s="162">
        <v>0</v>
      </c>
      <c r="K18" s="141">
        <f t="shared" si="0"/>
        <v>39.5</v>
      </c>
      <c r="L18" s="219">
        <f>SUM(K18,K19,K20)</f>
        <v>138.12</v>
      </c>
      <c r="M18" s="255">
        <v>87.39</v>
      </c>
      <c r="N18" s="165">
        <v>5</v>
      </c>
      <c r="O18" s="219">
        <f>SUM(N18,N19,N20,M18)</f>
        <v>102.39</v>
      </c>
      <c r="P18" s="252">
        <f>SUM(H18,L18,O18)</f>
        <v>356.76</v>
      </c>
      <c r="Q18" s="216">
        <v>2</v>
      </c>
      <c r="R18" s="43"/>
    </row>
    <row r="19" spans="1:18" ht="24" customHeight="1">
      <c r="A19" s="263"/>
      <c r="B19" s="225"/>
      <c r="C19" s="185" t="s">
        <v>129</v>
      </c>
      <c r="D19" s="202" t="s">
        <v>131</v>
      </c>
      <c r="E19" s="144">
        <v>38.94</v>
      </c>
      <c r="F19" s="159">
        <v>15</v>
      </c>
      <c r="G19" s="141">
        <f t="shared" si="1"/>
        <v>53.94</v>
      </c>
      <c r="H19" s="220"/>
      <c r="I19" s="152">
        <v>49.73</v>
      </c>
      <c r="J19" s="159">
        <v>0</v>
      </c>
      <c r="K19" s="141">
        <f t="shared" si="0"/>
        <v>49.73</v>
      </c>
      <c r="L19" s="220"/>
      <c r="M19" s="256"/>
      <c r="N19" s="166">
        <v>5</v>
      </c>
      <c r="O19" s="220"/>
      <c r="P19" s="253"/>
      <c r="Q19" s="217"/>
      <c r="R19" s="43"/>
    </row>
    <row r="20" spans="1:18" ht="24" customHeight="1" thickBot="1">
      <c r="A20" s="264"/>
      <c r="B20" s="242"/>
      <c r="C20" s="200" t="s">
        <v>130</v>
      </c>
      <c r="D20" s="203" t="s">
        <v>131</v>
      </c>
      <c r="E20" s="148">
        <v>29.5</v>
      </c>
      <c r="F20" s="160">
        <v>0</v>
      </c>
      <c r="G20" s="141">
        <f t="shared" si="1"/>
        <v>29.5</v>
      </c>
      <c r="H20" s="221"/>
      <c r="I20" s="147">
        <v>43.89</v>
      </c>
      <c r="J20" s="160">
        <v>5</v>
      </c>
      <c r="K20" s="141">
        <f t="shared" si="0"/>
        <v>48.89</v>
      </c>
      <c r="L20" s="221"/>
      <c r="M20" s="257"/>
      <c r="N20" s="168">
        <v>5</v>
      </c>
      <c r="O20" s="221"/>
      <c r="P20" s="254"/>
      <c r="Q20" s="218"/>
      <c r="R20" s="43"/>
    </row>
    <row r="21" spans="1:18" ht="24" customHeight="1">
      <c r="A21" s="236">
        <v>5</v>
      </c>
      <c r="B21" s="239" t="s">
        <v>127</v>
      </c>
      <c r="C21" s="184" t="s">
        <v>81</v>
      </c>
      <c r="D21" s="74" t="s">
        <v>45</v>
      </c>
      <c r="E21" s="142">
        <v>33.19</v>
      </c>
      <c r="F21" s="158">
        <v>0</v>
      </c>
      <c r="G21" s="141">
        <f t="shared" si="1"/>
        <v>33.19</v>
      </c>
      <c r="H21" s="219">
        <f>SUM(G21,G22,G23)</f>
        <v>106.77000000000001</v>
      </c>
      <c r="I21" s="149">
        <v>42.72</v>
      </c>
      <c r="J21" s="158">
        <v>0</v>
      </c>
      <c r="K21" s="141">
        <f t="shared" si="0"/>
        <v>42.72</v>
      </c>
      <c r="L21" s="219">
        <f>SUM(K21,K22,K23)</f>
        <v>141.87</v>
      </c>
      <c r="M21" s="228">
        <v>94.75</v>
      </c>
      <c r="N21" s="165">
        <v>5</v>
      </c>
      <c r="O21" s="219">
        <f>SUM(N21,N22,N23,M21)</f>
        <v>104.75</v>
      </c>
      <c r="P21" s="219">
        <f>SUM(H21,L21,O21)</f>
        <v>353.39</v>
      </c>
      <c r="Q21" s="216">
        <v>1</v>
      </c>
      <c r="R21" s="43"/>
    </row>
    <row r="22" spans="1:18" ht="24" customHeight="1">
      <c r="A22" s="237"/>
      <c r="B22" s="223"/>
      <c r="C22" s="185" t="s">
        <v>67</v>
      </c>
      <c r="D22" s="198" t="s">
        <v>44</v>
      </c>
      <c r="E22" s="153">
        <v>28.59</v>
      </c>
      <c r="F22" s="159">
        <v>0</v>
      </c>
      <c r="G22" s="141">
        <f t="shared" si="1"/>
        <v>28.59</v>
      </c>
      <c r="H22" s="220"/>
      <c r="I22" s="144">
        <v>38.76</v>
      </c>
      <c r="J22" s="164">
        <v>5</v>
      </c>
      <c r="K22" s="141">
        <f t="shared" si="0"/>
        <v>43.76</v>
      </c>
      <c r="L22" s="220"/>
      <c r="M22" s="220"/>
      <c r="N22" s="166">
        <v>5</v>
      </c>
      <c r="O22" s="220"/>
      <c r="P22" s="220"/>
      <c r="Q22" s="217"/>
      <c r="R22" s="43"/>
    </row>
    <row r="23" spans="1:18" ht="24" customHeight="1" thickBot="1">
      <c r="A23" s="238"/>
      <c r="B23" s="240"/>
      <c r="C23" s="133" t="s">
        <v>126</v>
      </c>
      <c r="D23" s="188" t="s">
        <v>44</v>
      </c>
      <c r="E23" s="147">
        <v>39.99</v>
      </c>
      <c r="F23" s="161">
        <v>5</v>
      </c>
      <c r="G23" s="141">
        <f t="shared" si="1"/>
        <v>44.99</v>
      </c>
      <c r="H23" s="221"/>
      <c r="I23" s="147">
        <v>50.39</v>
      </c>
      <c r="J23" s="161">
        <v>5</v>
      </c>
      <c r="K23" s="141">
        <f t="shared" si="0"/>
        <v>55.39</v>
      </c>
      <c r="L23" s="221"/>
      <c r="M23" s="221"/>
      <c r="N23" s="167">
        <v>0</v>
      </c>
      <c r="O23" s="221"/>
      <c r="P23" s="221"/>
      <c r="Q23" s="218"/>
      <c r="R23" s="43"/>
    </row>
    <row r="24" spans="1:18" ht="24" customHeight="1">
      <c r="A24" s="138"/>
      <c r="B24" s="235" t="s">
        <v>138</v>
      </c>
      <c r="C24" s="209" t="s">
        <v>134</v>
      </c>
      <c r="D24" s="204" t="s">
        <v>44</v>
      </c>
      <c r="E24" s="143">
        <v>29.5</v>
      </c>
      <c r="F24" s="155">
        <v>0</v>
      </c>
      <c r="G24" s="141">
        <f t="shared" si="1"/>
        <v>29.5</v>
      </c>
      <c r="H24" s="219">
        <f>SUM(G24,G25,G26)</f>
        <v>115.85999999999999</v>
      </c>
      <c r="I24" s="143">
        <v>39.24</v>
      </c>
      <c r="J24" s="162">
        <v>10</v>
      </c>
      <c r="K24" s="141">
        <f t="shared" si="0"/>
        <v>49.24</v>
      </c>
      <c r="L24" s="219">
        <f>SUM(K24,K25,K26)</f>
        <v>158.75</v>
      </c>
      <c r="M24" s="220">
        <v>97.5</v>
      </c>
      <c r="N24" s="165">
        <v>0</v>
      </c>
      <c r="O24" s="219">
        <f>SUM(N24,N25,N26,M24)</f>
        <v>217.5</v>
      </c>
      <c r="P24" s="219">
        <f>SUM(H24,L24,O24)</f>
        <v>492.11</v>
      </c>
      <c r="Q24" s="216">
        <v>5</v>
      </c>
      <c r="R24" s="43"/>
    </row>
    <row r="25" spans="1:18" ht="24" customHeight="1">
      <c r="A25" s="139">
        <v>6</v>
      </c>
      <c r="B25" s="225"/>
      <c r="C25" s="206" t="s">
        <v>133</v>
      </c>
      <c r="D25" s="198" t="s">
        <v>45</v>
      </c>
      <c r="E25" s="154">
        <v>43.88</v>
      </c>
      <c r="F25" s="156">
        <v>5</v>
      </c>
      <c r="G25" s="141">
        <f t="shared" si="1"/>
        <v>48.88</v>
      </c>
      <c r="H25" s="220"/>
      <c r="I25" s="145">
        <v>53.04</v>
      </c>
      <c r="J25" s="156">
        <v>0</v>
      </c>
      <c r="K25" s="141">
        <f t="shared" si="0"/>
        <v>53.04</v>
      </c>
      <c r="L25" s="220"/>
      <c r="M25" s="220"/>
      <c r="N25" s="166">
        <v>120</v>
      </c>
      <c r="O25" s="220"/>
      <c r="P25" s="220"/>
      <c r="Q25" s="217"/>
      <c r="R25" s="43"/>
    </row>
    <row r="26" spans="1:18" ht="24" customHeight="1" thickBot="1">
      <c r="A26" s="140"/>
      <c r="B26" s="226"/>
      <c r="C26" s="133" t="s">
        <v>132</v>
      </c>
      <c r="D26" s="136" t="s">
        <v>45</v>
      </c>
      <c r="E26" s="148">
        <v>32.48</v>
      </c>
      <c r="F26" s="157">
        <v>5</v>
      </c>
      <c r="G26" s="141">
        <f t="shared" si="1"/>
        <v>37.48</v>
      </c>
      <c r="H26" s="221"/>
      <c r="I26" s="147">
        <v>41.47</v>
      </c>
      <c r="J26" s="163">
        <v>15</v>
      </c>
      <c r="K26" s="141">
        <f t="shared" si="0"/>
        <v>56.47</v>
      </c>
      <c r="L26" s="221"/>
      <c r="M26" s="221"/>
      <c r="N26" s="167">
        <v>0</v>
      </c>
      <c r="O26" s="221"/>
      <c r="P26" s="221"/>
      <c r="Q26" s="218"/>
      <c r="R26" s="43"/>
    </row>
    <row r="27" spans="1:18" ht="24" customHeight="1">
      <c r="A27" s="138"/>
      <c r="B27" s="235" t="s">
        <v>139</v>
      </c>
      <c r="C27" s="208" t="s">
        <v>137</v>
      </c>
      <c r="D27" s="207" t="s">
        <v>44</v>
      </c>
      <c r="E27" s="142">
        <v>28.64</v>
      </c>
      <c r="F27" s="158">
        <v>0</v>
      </c>
      <c r="G27" s="141">
        <f t="shared" si="1"/>
        <v>28.64</v>
      </c>
      <c r="H27" s="219">
        <f>SUM(G27,G28,G29)</f>
        <v>160.94</v>
      </c>
      <c r="I27" s="149">
        <v>38.78</v>
      </c>
      <c r="J27" s="158">
        <v>5</v>
      </c>
      <c r="K27" s="141">
        <f t="shared" si="0"/>
        <v>43.78</v>
      </c>
      <c r="L27" s="219">
        <f>SUM(K27,K28,K29)</f>
        <v>219.64</v>
      </c>
      <c r="M27" s="228">
        <v>67.1</v>
      </c>
      <c r="N27" s="165">
        <v>0</v>
      </c>
      <c r="O27" s="219">
        <f>SUM(N27,N28,N29,M27)</f>
        <v>192.1</v>
      </c>
      <c r="P27" s="219">
        <f>SUM(H27,L27,O27)</f>
        <v>572.68</v>
      </c>
      <c r="Q27" s="216">
        <v>6</v>
      </c>
      <c r="R27" s="43"/>
    </row>
    <row r="28" spans="1:18" ht="24" customHeight="1">
      <c r="A28" s="139">
        <v>7</v>
      </c>
      <c r="B28" s="225"/>
      <c r="C28" s="111" t="s">
        <v>135</v>
      </c>
      <c r="D28" s="204" t="s">
        <v>45</v>
      </c>
      <c r="E28" s="153">
        <v>27.3</v>
      </c>
      <c r="F28" s="159">
        <v>5</v>
      </c>
      <c r="G28" s="141">
        <f t="shared" si="1"/>
        <v>32.3</v>
      </c>
      <c r="H28" s="220"/>
      <c r="I28" s="144"/>
      <c r="J28" s="164">
        <v>120</v>
      </c>
      <c r="K28" s="141">
        <f t="shared" si="0"/>
        <v>120</v>
      </c>
      <c r="L28" s="220"/>
      <c r="M28" s="220"/>
      <c r="N28" s="166">
        <v>5</v>
      </c>
      <c r="O28" s="220"/>
      <c r="P28" s="220"/>
      <c r="Q28" s="217"/>
      <c r="R28" s="43"/>
    </row>
    <row r="29" spans="1:18" ht="24" customHeight="1" thickBot="1">
      <c r="A29" s="140"/>
      <c r="B29" s="242"/>
      <c r="C29" s="131" t="s">
        <v>136</v>
      </c>
      <c r="D29" s="205" t="s">
        <v>45</v>
      </c>
      <c r="E29" s="147"/>
      <c r="F29" s="161">
        <v>100</v>
      </c>
      <c r="G29" s="141">
        <f t="shared" si="1"/>
        <v>100</v>
      </c>
      <c r="H29" s="221"/>
      <c r="I29" s="147">
        <v>40.86</v>
      </c>
      <c r="J29" s="161">
        <v>15</v>
      </c>
      <c r="K29" s="141">
        <f t="shared" si="0"/>
        <v>55.86</v>
      </c>
      <c r="L29" s="221"/>
      <c r="M29" s="221"/>
      <c r="N29" s="167">
        <v>120</v>
      </c>
      <c r="O29" s="221"/>
      <c r="P29" s="221"/>
      <c r="Q29" s="218"/>
      <c r="R29" s="43"/>
    </row>
    <row r="30" ht="12.75">
      <c r="K30" s="172"/>
    </row>
    <row r="32" spans="2:7" ht="15.75">
      <c r="B32" s="121" t="s">
        <v>85</v>
      </c>
      <c r="C32" s="174"/>
      <c r="D32" s="175" t="s">
        <v>83</v>
      </c>
      <c r="E32" s="121"/>
      <c r="F32" s="174"/>
      <c r="G32" s="175"/>
    </row>
    <row r="33" spans="2:7" ht="15.75">
      <c r="B33" s="175"/>
      <c r="C33" s="175"/>
      <c r="D33" s="175"/>
      <c r="E33" s="175"/>
      <c r="F33" s="175"/>
      <c r="G33" s="175"/>
    </row>
    <row r="34" spans="2:7" ht="15.75">
      <c r="B34" s="175" t="s">
        <v>86</v>
      </c>
      <c r="C34" s="175"/>
      <c r="D34" s="175" t="s">
        <v>84</v>
      </c>
      <c r="E34" s="175"/>
      <c r="F34" s="175"/>
      <c r="G34" s="175"/>
    </row>
    <row r="35" spans="2:3" ht="12.75">
      <c r="B35" s="195"/>
      <c r="C35" s="43"/>
    </row>
    <row r="36" ht="14.25">
      <c r="B36" s="193"/>
    </row>
    <row r="37" ht="15">
      <c r="B37" s="194"/>
    </row>
    <row r="38" ht="15">
      <c r="B38" s="194"/>
    </row>
    <row r="39" ht="12.75">
      <c r="B39" s="196"/>
    </row>
    <row r="40" ht="12.75">
      <c r="B40" s="195"/>
    </row>
    <row r="41" ht="14.25">
      <c r="B41" s="197"/>
    </row>
    <row r="42" ht="15">
      <c r="B42" s="194"/>
    </row>
    <row r="43" ht="15">
      <c r="B43" s="194"/>
    </row>
  </sheetData>
  <sheetProtection/>
  <mergeCells count="62">
    <mergeCell ref="D3:F3"/>
    <mergeCell ref="H18:H20"/>
    <mergeCell ref="A6:B6"/>
    <mergeCell ref="C6:D6"/>
    <mergeCell ref="E6:H6"/>
    <mergeCell ref="H15:H17"/>
    <mergeCell ref="A18:A20"/>
    <mergeCell ref="H12:H14"/>
    <mergeCell ref="D1:E1"/>
    <mergeCell ref="M21:M23"/>
    <mergeCell ref="B27:B29"/>
    <mergeCell ref="P21:P23"/>
    <mergeCell ref="P24:P26"/>
    <mergeCell ref="E7:H7"/>
    <mergeCell ref="I7:L7"/>
    <mergeCell ref="M7:O7"/>
    <mergeCell ref="P18:P20"/>
    <mergeCell ref="M18:M20"/>
    <mergeCell ref="A21:A23"/>
    <mergeCell ref="B21:B23"/>
    <mergeCell ref="B18:B20"/>
    <mergeCell ref="O21:O23"/>
    <mergeCell ref="H21:H23"/>
    <mergeCell ref="L21:L23"/>
    <mergeCell ref="L18:L20"/>
    <mergeCell ref="O18:O20"/>
    <mergeCell ref="P7:P8"/>
    <mergeCell ref="Q7:Q8"/>
    <mergeCell ref="I6:L6"/>
    <mergeCell ref="B24:B26"/>
    <mergeCell ref="H24:H26"/>
    <mergeCell ref="L24:L26"/>
    <mergeCell ref="O12:O14"/>
    <mergeCell ref="Q18:Q20"/>
    <mergeCell ref="Q21:Q23"/>
    <mergeCell ref="Q9:Q11"/>
    <mergeCell ref="L12:L14"/>
    <mergeCell ref="M12:M14"/>
    <mergeCell ref="Q12:Q14"/>
    <mergeCell ref="H9:H11"/>
    <mergeCell ref="P12:P14"/>
    <mergeCell ref="P9:P11"/>
    <mergeCell ref="Q15:Q17"/>
    <mergeCell ref="H27:H29"/>
    <mergeCell ref="L27:L29"/>
    <mergeCell ref="M27:M29"/>
    <mergeCell ref="O27:O29"/>
    <mergeCell ref="P27:P29"/>
    <mergeCell ref="L15:L17"/>
    <mergeCell ref="M15:M17"/>
    <mergeCell ref="O15:O17"/>
    <mergeCell ref="M24:M26"/>
    <mergeCell ref="Q27:Q29"/>
    <mergeCell ref="Q24:Q26"/>
    <mergeCell ref="O24:O26"/>
    <mergeCell ref="B15:B17"/>
    <mergeCell ref="B12:B14"/>
    <mergeCell ref="B9:B11"/>
    <mergeCell ref="L9:L11"/>
    <mergeCell ref="M9:M11"/>
    <mergeCell ref="O9:O11"/>
    <mergeCell ref="P15:P1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Admin</cp:lastModifiedBy>
  <cp:lastPrinted>2010-07-30T11:10:23Z</cp:lastPrinted>
  <dcterms:created xsi:type="dcterms:W3CDTF">1998-06-06T19:16:33Z</dcterms:created>
  <dcterms:modified xsi:type="dcterms:W3CDTF">2011-06-26T13:21:22Z</dcterms:modified>
  <cp:category/>
  <cp:version/>
  <cp:contentType/>
  <cp:contentStatus/>
</cp:coreProperties>
</file>