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6945" windowHeight="9120" tabRatio="867" activeTab="0"/>
  </bookViews>
  <sheets>
    <sheet name="L квалиф" sheetId="1" r:id="rId1"/>
    <sheet name="L полуфинал" sheetId="2" r:id="rId2"/>
    <sheet name="L финал" sheetId="3" r:id="rId3"/>
    <sheet name="М квалиф" sheetId="4" r:id="rId4"/>
    <sheet name="M полуфинал" sheetId="5" r:id="rId5"/>
    <sheet name="M финал" sheetId="6" r:id="rId6"/>
    <sheet name="S квалиф" sheetId="7" r:id="rId7"/>
    <sheet name="S полуфинал" sheetId="8" r:id="rId8"/>
    <sheet name="S финал" sheetId="9" r:id="rId9"/>
  </sheets>
  <externalReferences>
    <externalReference r:id="rId12"/>
    <externalReference r:id="rId13"/>
    <externalReference r:id="rId14"/>
  </externalReferences>
  <definedNames>
    <definedName name="_xlnm.Print_Area" localSheetId="0">'L квалиф'!$A$1:$T$31</definedName>
    <definedName name="_xlnm.Print_Area" localSheetId="1">'L полуфинал'!#REF!</definedName>
    <definedName name="_xlnm.Print_Area" localSheetId="2">'L финал'!$A$1:$T$17</definedName>
    <definedName name="_xlnm.Print_Area" localSheetId="4">'M полуфинал'!#REF!</definedName>
    <definedName name="_xlnm.Print_Area" localSheetId="5">'M финал'!$A$1:$T$17</definedName>
    <definedName name="_xlnm.Print_Area" localSheetId="6">'S квалиф'!$A$1:$T$29</definedName>
    <definedName name="_xlnm.Print_Area" localSheetId="7">'S полуфинал'!#REF!</definedName>
    <definedName name="_xlnm.Print_Area" localSheetId="8">'S финал'!$A$1:$T$17</definedName>
  </definedNames>
  <calcPr fullCalcOnLoad="1" refMode="R1C1"/>
</workbook>
</file>

<file path=xl/sharedStrings.xml><?xml version="1.0" encoding="utf-8"?>
<sst xmlns="http://schemas.openxmlformats.org/spreadsheetml/2006/main" count="769" uniqueCount="162">
  <si>
    <t>контрольное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</si>
  <si>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</si>
  <si>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</si>
  <si>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</si>
  <si>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</si>
  <si>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</si>
  <si>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</si>
  <si>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</si>
  <si>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</si>
  <si>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</si>
  <si>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</si>
  <si>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Протокол соревнований по аджилити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</si>
  <si>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</si>
  <si>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</si>
  <si>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</si>
  <si>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</si>
  <si>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</si>
  <si>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</si>
  <si>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</si>
  <si>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</si>
  <si>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</si>
  <si>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Клуб ВМЕСТЕ</t>
  </si>
  <si>
    <t>Итоговое место</t>
  </si>
  <si>
    <t xml:space="preserve">Категория </t>
  </si>
  <si>
    <t>L</t>
  </si>
  <si>
    <t>S</t>
  </si>
  <si>
    <t xml:space="preserve">Дата </t>
  </si>
  <si>
    <t>M</t>
  </si>
  <si>
    <t>Статус</t>
  </si>
  <si>
    <t>квалификация</t>
  </si>
  <si>
    <t>полуфинал</t>
  </si>
  <si>
    <t>финал</t>
  </si>
  <si>
    <t>М</t>
  </si>
  <si>
    <t>Финал Гран При  2011</t>
  </si>
  <si>
    <t>ф\т</t>
  </si>
  <si>
    <t>Медведкова Елена</t>
  </si>
  <si>
    <t>гость</t>
  </si>
  <si>
    <t>шпиц</t>
  </si>
  <si>
    <t>Орхидея</t>
  </si>
  <si>
    <t>Квиндт Татьяна</t>
  </si>
  <si>
    <t>шелти</t>
  </si>
  <si>
    <t>Файрфокс</t>
  </si>
  <si>
    <t>Томилова Мария</t>
  </si>
  <si>
    <t>Кудрина Анна</t>
  </si>
  <si>
    <t>папильон</t>
  </si>
  <si>
    <t>Унас</t>
  </si>
  <si>
    <t>Насонова Светлана</t>
  </si>
  <si>
    <t>Вита</t>
  </si>
  <si>
    <t>Смирнова Дарья</t>
  </si>
  <si>
    <t>Амиго</t>
  </si>
  <si>
    <t>Шульга Татьяна</t>
  </si>
  <si>
    <t>пудель</t>
  </si>
  <si>
    <t>Дарума</t>
  </si>
  <si>
    <t>Кустарникова Мария</t>
  </si>
  <si>
    <t>корги</t>
  </si>
  <si>
    <t>Ричард</t>
  </si>
  <si>
    <t>Туманова Светлана</t>
  </si>
  <si>
    <t>Томми</t>
  </si>
  <si>
    <t>Ефременкова Ольга</t>
  </si>
  <si>
    <t>Волкова Надежда</t>
  </si>
  <si>
    <t>дрт</t>
  </si>
  <si>
    <t>Беатриче</t>
  </si>
  <si>
    <t>Чикаго</t>
  </si>
  <si>
    <t>Сергеева Марина</t>
  </si>
  <si>
    <t>Чертенок</t>
  </si>
  <si>
    <t>Смирнова Екатерина</t>
  </si>
  <si>
    <t>Каспер</t>
  </si>
  <si>
    <t>Хани</t>
  </si>
  <si>
    <t>Кочетова Елена</t>
  </si>
  <si>
    <t>Белка</t>
  </si>
  <si>
    <t>Короткова Анна</t>
  </si>
  <si>
    <t>метис</t>
  </si>
  <si>
    <t>Веснушка</t>
  </si>
  <si>
    <t>Короткова Светлана</t>
  </si>
  <si>
    <t>Ромашка</t>
  </si>
  <si>
    <t>Сычева Юлия</t>
  </si>
  <si>
    <t>б\к</t>
  </si>
  <si>
    <t>Прайм Тайм</t>
  </si>
  <si>
    <t>Кеннет</t>
  </si>
  <si>
    <t>Старцева Алина</t>
  </si>
  <si>
    <t>Уши</t>
  </si>
  <si>
    <t>Хебил</t>
  </si>
  <si>
    <t>Лакошко Елена</t>
  </si>
  <si>
    <t>малинуа</t>
  </si>
  <si>
    <t>Тара</t>
  </si>
  <si>
    <t>Митрофанова Ирина</t>
  </si>
  <si>
    <t>Аллегро</t>
  </si>
  <si>
    <t>Скиппи</t>
  </si>
  <si>
    <t>Мобиле</t>
  </si>
  <si>
    <t>Марти</t>
  </si>
  <si>
    <t>Федорова Галина</t>
  </si>
  <si>
    <t>Вандер</t>
  </si>
  <si>
    <t>Свит Юлия</t>
  </si>
  <si>
    <t>Ника</t>
  </si>
  <si>
    <t>Иванова Анна</t>
  </si>
  <si>
    <t>Чоговадзе Галина</t>
  </si>
  <si>
    <t>Саня</t>
  </si>
  <si>
    <t>Хит</t>
  </si>
  <si>
    <t>Феличе</t>
  </si>
  <si>
    <t>Михайлова Татьяна</t>
  </si>
  <si>
    <t>н\о</t>
  </si>
  <si>
    <t>Вельд</t>
  </si>
  <si>
    <t>Кучеренко Наталья</t>
  </si>
  <si>
    <t>австр.овч</t>
  </si>
  <si>
    <t>Рейна</t>
  </si>
  <si>
    <t>Экси</t>
  </si>
  <si>
    <t>Тори</t>
  </si>
  <si>
    <t>Искуситель</t>
  </si>
  <si>
    <t>пир.овч</t>
  </si>
  <si>
    <t>Дези</t>
  </si>
  <si>
    <t>Понка</t>
  </si>
  <si>
    <t>Пирогова Наталья</t>
  </si>
  <si>
    <t>Рони</t>
  </si>
  <si>
    <t>Семина Светлана</t>
  </si>
  <si>
    <t>бигль</t>
  </si>
  <si>
    <t>Стэнли</t>
  </si>
  <si>
    <t>Бэсси</t>
  </si>
  <si>
    <t>Онтарио</t>
  </si>
  <si>
    <t>Юкси</t>
  </si>
  <si>
    <t>Зверобой</t>
  </si>
  <si>
    <t>Финал Гран При 2011</t>
  </si>
  <si>
    <t>призер 2010</t>
  </si>
  <si>
    <t>Капустина Елена</t>
  </si>
  <si>
    <t>Шуга</t>
  </si>
  <si>
    <t>прт</t>
  </si>
  <si>
    <t>Пати</t>
  </si>
  <si>
    <t>Берман Дорототи</t>
  </si>
  <si>
    <t>голд.ретр</t>
  </si>
  <si>
    <t>Йока</t>
  </si>
  <si>
    <t>Лапшина Ирина</t>
  </si>
  <si>
    <t>Ясмин</t>
  </si>
  <si>
    <t>Вешка</t>
  </si>
  <si>
    <t>Гречкин Григорий</t>
  </si>
  <si>
    <t>Винс</t>
  </si>
  <si>
    <t>Инфинити</t>
  </si>
  <si>
    <t>Кондрашова Светлана</t>
  </si>
  <si>
    <t>Рашани</t>
  </si>
  <si>
    <t>Дили</t>
  </si>
  <si>
    <t>Текна</t>
  </si>
  <si>
    <t>не бежит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</si>
  <si>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</si>
  <si>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</si>
  <si>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</si>
  <si>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</si>
  <si>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</si>
  <si>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</si>
  <si>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</si>
  <si>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</si>
  <si>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</si>
  <si>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</si>
  <si>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</si>
  <si>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</si>
  <si>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</si>
  <si>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</si>
  <si>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</si>
  <si>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ц/ш</t>
  </si>
  <si>
    <t>Чапай</t>
  </si>
  <si>
    <t>16</t>
  </si>
  <si>
    <t>17</t>
  </si>
  <si>
    <t>0</t>
  </si>
  <si>
    <t>42,95</t>
  </si>
  <si>
    <t>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</si>
</sst>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[$-FC19]d\ mmmm\ yyyy\ &quot;г.&quot;"/>
    <numFmt numFmtId="177" formatCode="dd/mm/yy;@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0" xfId="0" applyNumberForma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5" fillId="33" borderId="10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Continuous" wrapText="1"/>
    </xf>
    <xf numFmtId="0" fontId="6" fillId="33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0" fontId="17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5" fillId="33" borderId="13" xfId="0" applyNumberFormat="1" applyFont="1" applyFill="1" applyBorder="1" applyAlignment="1">
      <alignment wrapText="1"/>
    </xf>
    <xf numFmtId="0" fontId="0" fillId="33" borderId="12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4" fillId="33" borderId="0" xfId="0" applyFont="1" applyFill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177" fontId="1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 wrapText="1"/>
    </xf>
    <xf numFmtId="0" fontId="0" fillId="33" borderId="0" xfId="0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textRotation="255"/>
    </xf>
    <xf numFmtId="0" fontId="0" fillId="34" borderId="10" xfId="0" applyFill="1" applyBorder="1" applyAlignment="1">
      <alignment/>
    </xf>
    <xf numFmtId="0" fontId="0" fillId="0" borderId="14" xfId="0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wrapText="1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49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0" xfId="0" applyFont="1" applyFill="1" applyBorder="1" applyAlignment="1">
      <alignment/>
    </xf>
    <xf numFmtId="49" fontId="0" fillId="35" borderId="10" xfId="0" applyNumberFormat="1" applyFill="1" applyBorder="1" applyAlignment="1">
      <alignment horizontal="right" wrapText="1"/>
    </xf>
    <xf numFmtId="49" fontId="0" fillId="35" borderId="10" xfId="0" applyNumberFormat="1" applyFon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19" fillId="0" borderId="0" xfId="0" applyFont="1" applyAlignment="1">
      <alignment/>
    </xf>
    <xf numFmtId="0" fontId="0" fillId="37" borderId="10" xfId="0" applyFill="1" applyBorder="1" applyAlignment="1">
      <alignment/>
    </xf>
    <xf numFmtId="0" fontId="19" fillId="0" borderId="10" xfId="0" applyFont="1" applyBorder="1" applyAlignment="1">
      <alignment/>
    </xf>
    <xf numFmtId="0" fontId="0" fillId="35" borderId="15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right" wrapText="1"/>
    </xf>
    <xf numFmtId="49" fontId="0" fillId="35" borderId="16" xfId="0" applyNumberForma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41;&#1051;&#1040;&#1053;&#1050;%20&#1055;&#1056;&#1054;&#1058;&#1054;&#1050;&#1054;&#1051;&#1040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Pr%20L+M+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Db%20L+M+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Модуль1"/>
      <sheetName val="БЛАНК ПРОТОКОЛА"/>
    </sheetNames>
    <definedNames>
      <definedName name="Макрос3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+мини"/>
      <sheetName val="Модуль1"/>
    </sheetNames>
    <definedNames>
      <definedName name="Макрос3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"/>
      <sheetName val="мини"/>
      <sheetName val="макси L"/>
      <sheetName val="миди+мини "/>
      <sheetName val="Модуль1"/>
    </sheetNames>
    <definedNames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A7">
      <selection activeCell="B37" sqref="B37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13.25390625" style="0" customWidth="1"/>
    <col min="4" max="4" width="11.25390625" style="0" customWidth="1"/>
    <col min="5" max="5" width="15.3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2.375" style="0" customWidth="1"/>
    <col min="13" max="13" width="3.125" style="0" customWidth="1"/>
    <col min="14" max="14" width="3.375" style="0" customWidth="1"/>
    <col min="15" max="15" width="7.25390625" style="0" customWidth="1"/>
    <col min="16" max="16" width="1.12109375" style="0" customWidth="1"/>
    <col min="17" max="17" width="0.6171875" style="0" hidden="1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5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29</v>
      </c>
      <c r="N5" s="4"/>
      <c r="O5" s="4"/>
      <c r="P5" s="3"/>
      <c r="Q5" s="3"/>
      <c r="R5" s="3"/>
      <c r="S5" s="3"/>
      <c r="T5" s="3"/>
    </row>
    <row r="6" spans="1:20" ht="1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157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5" customHeight="1">
      <c r="A7" s="3"/>
      <c r="B7" s="40" t="s">
        <v>18</v>
      </c>
      <c r="C7" s="48">
        <f>MAX(A11:A31)</f>
        <v>27</v>
      </c>
      <c r="D7" s="4"/>
      <c r="E7" s="4"/>
      <c r="F7" s="15" t="s">
        <v>12</v>
      </c>
      <c r="G7" s="3"/>
      <c r="H7" s="3"/>
      <c r="I7" s="17">
        <f>I6/I8</f>
        <v>3.738095238095238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42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6.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63</v>
      </c>
      <c r="J9" s="3"/>
      <c r="K9" s="3"/>
      <c r="L9" s="12"/>
      <c r="M9" s="4"/>
      <c r="N9" s="3"/>
      <c r="O9" s="6"/>
      <c r="P9" s="3"/>
      <c r="Q9" s="3"/>
      <c r="R9" s="96" t="s">
        <v>23</v>
      </c>
      <c r="S9" s="96"/>
      <c r="T9" s="37" t="s">
        <v>24</v>
      </c>
    </row>
    <row r="10" spans="1:20" ht="56.25" customHeight="1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54" t="s">
        <v>5</v>
      </c>
      <c r="K10" s="31"/>
      <c r="L10" s="18"/>
      <c r="M10" s="28"/>
      <c r="N10" s="18"/>
      <c r="O10" s="23"/>
      <c r="P10" s="19"/>
      <c r="Q10" s="29"/>
      <c r="R10" s="30" t="s">
        <v>6</v>
      </c>
      <c r="S10" s="30" t="s">
        <v>16</v>
      </c>
      <c r="T10" s="20" t="s">
        <v>22</v>
      </c>
    </row>
    <row r="11" spans="1:20" ht="12.75">
      <c r="A11" s="52">
        <v>4</v>
      </c>
      <c r="B11" s="77" t="s">
        <v>79</v>
      </c>
      <c r="C11" s="77"/>
      <c r="D11" s="77" t="s">
        <v>76</v>
      </c>
      <c r="E11" s="77" t="s">
        <v>80</v>
      </c>
      <c r="F11" s="67">
        <v>0</v>
      </c>
      <c r="G11" s="67">
        <v>36.53</v>
      </c>
      <c r="H11" s="36">
        <f aca="true" t="shared" si="0" ref="H11:H31">IF((G11-$I$8)&gt;0,G11-$I$8,0)</f>
        <v>0</v>
      </c>
      <c r="I11" s="27">
        <f aca="true" t="shared" si="1" ref="I11:I31">SUM(F11+H11)</f>
        <v>0</v>
      </c>
      <c r="J11" s="50"/>
      <c r="K11" s="2">
        <f aca="true" t="shared" si="2" ref="K11:K31">IF((J11-$I$8)&gt;0,J11-$I$8,0)</f>
        <v>0</v>
      </c>
      <c r="L11" s="1"/>
      <c r="M11" s="42"/>
      <c r="N11" s="27"/>
      <c r="O11" s="27"/>
      <c r="P11" s="5"/>
      <c r="Q11" s="2"/>
      <c r="R11" s="27">
        <f aca="true" t="shared" si="3" ref="R11:R31">SUM(I11+O11)</f>
        <v>0</v>
      </c>
      <c r="S11" s="27">
        <f aca="true" t="shared" si="4" ref="S11:S31">SUM(G11+M11)</f>
        <v>36.53</v>
      </c>
      <c r="T11" s="57" t="s">
        <v>140</v>
      </c>
    </row>
    <row r="12" spans="1:20" ht="12.75">
      <c r="A12" s="52">
        <v>9</v>
      </c>
      <c r="B12" s="77" t="s">
        <v>56</v>
      </c>
      <c r="C12" s="77"/>
      <c r="D12" s="77" t="s">
        <v>76</v>
      </c>
      <c r="E12" s="77" t="s">
        <v>87</v>
      </c>
      <c r="F12" s="67">
        <v>0</v>
      </c>
      <c r="G12" s="67">
        <v>37.74</v>
      </c>
      <c r="H12" s="36">
        <f t="shared" si="0"/>
        <v>0</v>
      </c>
      <c r="I12" s="27">
        <f t="shared" si="1"/>
        <v>0</v>
      </c>
      <c r="J12" s="50"/>
      <c r="K12" s="2">
        <f t="shared" si="2"/>
        <v>0</v>
      </c>
      <c r="L12" s="1"/>
      <c r="M12" s="42"/>
      <c r="N12" s="27"/>
      <c r="O12" s="27"/>
      <c r="P12" s="5"/>
      <c r="Q12" s="2"/>
      <c r="R12" s="27">
        <f t="shared" si="3"/>
        <v>0</v>
      </c>
      <c r="S12" s="27">
        <f t="shared" si="4"/>
        <v>37.74</v>
      </c>
      <c r="T12" s="57" t="s">
        <v>141</v>
      </c>
    </row>
    <row r="13" spans="1:20" ht="12.75">
      <c r="A13" s="52">
        <v>10</v>
      </c>
      <c r="B13" s="77" t="s">
        <v>43</v>
      </c>
      <c r="C13" s="78" t="s">
        <v>36</v>
      </c>
      <c r="D13" s="77" t="s">
        <v>76</v>
      </c>
      <c r="E13" s="77" t="s">
        <v>88</v>
      </c>
      <c r="F13" s="67">
        <v>0</v>
      </c>
      <c r="G13" s="67">
        <v>39.32</v>
      </c>
      <c r="H13" s="36">
        <f t="shared" si="0"/>
        <v>0</v>
      </c>
      <c r="I13" s="27">
        <f t="shared" si="1"/>
        <v>0</v>
      </c>
      <c r="J13" s="50"/>
      <c r="K13" s="2">
        <f t="shared" si="2"/>
        <v>0</v>
      </c>
      <c r="L13" s="1"/>
      <c r="M13" s="42"/>
      <c r="N13" s="27"/>
      <c r="O13" s="27"/>
      <c r="P13" s="5"/>
      <c r="Q13" s="2"/>
      <c r="R13" s="27">
        <f t="shared" si="3"/>
        <v>0</v>
      </c>
      <c r="S13" s="27">
        <f t="shared" si="4"/>
        <v>39.32</v>
      </c>
      <c r="T13" s="57" t="s">
        <v>142</v>
      </c>
    </row>
    <row r="14" spans="1:20" s="38" customFormat="1" ht="12.75">
      <c r="A14" s="52">
        <v>18</v>
      </c>
      <c r="B14" s="77" t="s">
        <v>42</v>
      </c>
      <c r="C14" s="77"/>
      <c r="D14" s="77" t="s">
        <v>76</v>
      </c>
      <c r="E14" s="77" t="s">
        <v>98</v>
      </c>
      <c r="F14" s="67">
        <v>0</v>
      </c>
      <c r="G14" s="67">
        <v>39.74</v>
      </c>
      <c r="H14" s="36">
        <f t="shared" si="0"/>
        <v>0</v>
      </c>
      <c r="I14" s="27">
        <f t="shared" si="1"/>
        <v>0</v>
      </c>
      <c r="J14" s="50"/>
      <c r="K14" s="2">
        <f t="shared" si="2"/>
        <v>0</v>
      </c>
      <c r="L14" s="1"/>
      <c r="M14" s="42"/>
      <c r="N14" s="27"/>
      <c r="O14" s="27"/>
      <c r="P14" s="5"/>
      <c r="Q14" s="2"/>
      <c r="R14" s="27">
        <f t="shared" si="3"/>
        <v>0</v>
      </c>
      <c r="S14" s="27">
        <f t="shared" si="4"/>
        <v>39.74</v>
      </c>
      <c r="T14" s="57" t="s">
        <v>143</v>
      </c>
    </row>
    <row r="15" spans="1:20" s="38" customFormat="1" ht="12.75">
      <c r="A15" s="52">
        <v>14</v>
      </c>
      <c r="B15" s="77" t="s">
        <v>92</v>
      </c>
      <c r="C15" s="77"/>
      <c r="D15" s="77" t="s">
        <v>83</v>
      </c>
      <c r="E15" s="77" t="s">
        <v>93</v>
      </c>
      <c r="F15" s="67">
        <v>0</v>
      </c>
      <c r="G15" s="67">
        <v>43.91</v>
      </c>
      <c r="H15" s="36">
        <f t="shared" si="0"/>
        <v>1.9099999999999966</v>
      </c>
      <c r="I15" s="27">
        <f t="shared" si="1"/>
        <v>1.9099999999999966</v>
      </c>
      <c r="J15" s="50"/>
      <c r="K15" s="2">
        <f t="shared" si="2"/>
        <v>0</v>
      </c>
      <c r="L15" s="1"/>
      <c r="M15" s="42"/>
      <c r="N15" s="27"/>
      <c r="O15" s="27"/>
      <c r="P15" s="5"/>
      <c r="Q15" s="2"/>
      <c r="R15" s="27">
        <f t="shared" si="3"/>
        <v>1.9099999999999966</v>
      </c>
      <c r="S15" s="27">
        <f t="shared" si="4"/>
        <v>43.91</v>
      </c>
      <c r="T15" s="57" t="s">
        <v>144</v>
      </c>
    </row>
    <row r="16" spans="1:20" ht="12.75">
      <c r="A16" s="52">
        <v>17</v>
      </c>
      <c r="B16" s="77" t="s">
        <v>79</v>
      </c>
      <c r="C16" s="77"/>
      <c r="D16" s="77" t="s">
        <v>76</v>
      </c>
      <c r="E16" s="77" t="s">
        <v>97</v>
      </c>
      <c r="F16" s="67">
        <v>5</v>
      </c>
      <c r="G16" s="67">
        <v>37.81</v>
      </c>
      <c r="H16" s="36">
        <f t="shared" si="0"/>
        <v>0</v>
      </c>
      <c r="I16" s="27">
        <f t="shared" si="1"/>
        <v>5</v>
      </c>
      <c r="J16" s="50"/>
      <c r="K16" s="2">
        <f t="shared" si="2"/>
        <v>0</v>
      </c>
      <c r="L16" s="1"/>
      <c r="M16" s="42"/>
      <c r="N16" s="27"/>
      <c r="O16" s="27"/>
      <c r="P16" s="5"/>
      <c r="Q16" s="2"/>
      <c r="R16" s="27">
        <f t="shared" si="3"/>
        <v>5</v>
      </c>
      <c r="S16" s="27">
        <f t="shared" si="4"/>
        <v>37.81</v>
      </c>
      <c r="T16" s="57" t="s">
        <v>145</v>
      </c>
    </row>
    <row r="17" spans="1:20" ht="12.75">
      <c r="A17" s="52">
        <v>13</v>
      </c>
      <c r="B17" s="77" t="s">
        <v>90</v>
      </c>
      <c r="C17" s="77"/>
      <c r="D17" s="77" t="s">
        <v>76</v>
      </c>
      <c r="E17" s="77" t="s">
        <v>91</v>
      </c>
      <c r="F17" s="67">
        <v>5</v>
      </c>
      <c r="G17" s="67">
        <v>41.64</v>
      </c>
      <c r="H17" s="36">
        <f t="shared" si="0"/>
        <v>0</v>
      </c>
      <c r="I17" s="27">
        <f t="shared" si="1"/>
        <v>5</v>
      </c>
      <c r="J17" s="50"/>
      <c r="K17" s="2">
        <f t="shared" si="2"/>
        <v>0</v>
      </c>
      <c r="L17" s="1"/>
      <c r="M17" s="42"/>
      <c r="N17" s="27"/>
      <c r="O17" s="27"/>
      <c r="P17" s="5"/>
      <c r="Q17" s="2"/>
      <c r="R17" s="27">
        <f t="shared" si="3"/>
        <v>5</v>
      </c>
      <c r="S17" s="27">
        <f t="shared" si="4"/>
        <v>41.64</v>
      </c>
      <c r="T17" s="57" t="s">
        <v>146</v>
      </c>
    </row>
    <row r="18" spans="1:20" ht="12.75">
      <c r="A18" s="52">
        <v>1</v>
      </c>
      <c r="B18" s="77" t="s">
        <v>75</v>
      </c>
      <c r="C18" s="78" t="s">
        <v>36</v>
      </c>
      <c r="D18" s="77" t="s">
        <v>76</v>
      </c>
      <c r="E18" s="77" t="s">
        <v>77</v>
      </c>
      <c r="F18" s="67">
        <v>5</v>
      </c>
      <c r="G18" s="67">
        <v>44.09</v>
      </c>
      <c r="H18" s="36">
        <f t="shared" si="0"/>
        <v>2.0900000000000034</v>
      </c>
      <c r="I18" s="27">
        <f t="shared" si="1"/>
        <v>7.090000000000003</v>
      </c>
      <c r="J18" s="50"/>
      <c r="K18" s="2">
        <f t="shared" si="2"/>
        <v>0</v>
      </c>
      <c r="L18" s="1"/>
      <c r="M18" s="42"/>
      <c r="N18" s="27"/>
      <c r="O18" s="27"/>
      <c r="P18" s="5"/>
      <c r="Q18" s="2"/>
      <c r="R18" s="27">
        <f t="shared" si="3"/>
        <v>7.090000000000003</v>
      </c>
      <c r="S18" s="27">
        <f t="shared" si="4"/>
        <v>44.09</v>
      </c>
      <c r="T18" s="57" t="s">
        <v>147</v>
      </c>
    </row>
    <row r="19" spans="1:20" ht="12.75">
      <c r="A19" s="52">
        <v>24</v>
      </c>
      <c r="B19" s="77" t="s">
        <v>68</v>
      </c>
      <c r="C19" s="80" t="s">
        <v>121</v>
      </c>
      <c r="D19" s="77" t="s">
        <v>76</v>
      </c>
      <c r="E19" s="77" t="s">
        <v>105</v>
      </c>
      <c r="F19" s="67">
        <v>10</v>
      </c>
      <c r="G19" s="67">
        <v>38.53</v>
      </c>
      <c r="H19" s="36">
        <f t="shared" si="0"/>
        <v>0</v>
      </c>
      <c r="I19" s="27">
        <f t="shared" si="1"/>
        <v>10</v>
      </c>
      <c r="J19" s="50"/>
      <c r="K19" s="2">
        <f t="shared" si="2"/>
        <v>0</v>
      </c>
      <c r="L19" s="1"/>
      <c r="M19" s="42"/>
      <c r="N19" s="27"/>
      <c r="O19" s="27"/>
      <c r="P19" s="5"/>
      <c r="Q19" s="2"/>
      <c r="R19" s="27">
        <f t="shared" si="3"/>
        <v>10</v>
      </c>
      <c r="S19" s="27">
        <f t="shared" si="4"/>
        <v>38.53</v>
      </c>
      <c r="T19" s="57" t="s">
        <v>148</v>
      </c>
    </row>
    <row r="20" spans="1:20" ht="12.75">
      <c r="A20" s="52">
        <v>11</v>
      </c>
      <c r="B20" s="77" t="s">
        <v>48</v>
      </c>
      <c r="C20" s="77"/>
      <c r="D20" s="77" t="s">
        <v>40</v>
      </c>
      <c r="E20" s="77" t="s">
        <v>89</v>
      </c>
      <c r="F20" s="67">
        <v>10</v>
      </c>
      <c r="G20" s="67">
        <v>38.68</v>
      </c>
      <c r="H20" s="36">
        <f t="shared" si="0"/>
        <v>0</v>
      </c>
      <c r="I20" s="27">
        <f t="shared" si="1"/>
        <v>10</v>
      </c>
      <c r="J20" s="50"/>
      <c r="K20" s="2">
        <f t="shared" si="2"/>
        <v>0</v>
      </c>
      <c r="L20" s="1"/>
      <c r="M20" s="42"/>
      <c r="N20" s="27"/>
      <c r="O20" s="27"/>
      <c r="P20" s="5"/>
      <c r="Q20" s="2"/>
      <c r="R20" s="27">
        <f t="shared" si="3"/>
        <v>10</v>
      </c>
      <c r="S20" s="27">
        <f t="shared" si="4"/>
        <v>38.68</v>
      </c>
      <c r="T20" s="57" t="s">
        <v>149</v>
      </c>
    </row>
    <row r="21" spans="1:20" ht="12.75">
      <c r="A21" s="52">
        <v>27</v>
      </c>
      <c r="B21" s="5" t="s">
        <v>135</v>
      </c>
      <c r="C21" s="5"/>
      <c r="D21" s="73" t="s">
        <v>76</v>
      </c>
      <c r="E21" s="53" t="s">
        <v>136</v>
      </c>
      <c r="F21" s="67">
        <v>10</v>
      </c>
      <c r="G21" s="67">
        <v>39.15</v>
      </c>
      <c r="H21" s="36">
        <f t="shared" si="0"/>
        <v>0</v>
      </c>
      <c r="I21" s="27">
        <f t="shared" si="1"/>
        <v>10</v>
      </c>
      <c r="J21" s="50"/>
      <c r="K21" s="2">
        <f t="shared" si="2"/>
        <v>0</v>
      </c>
      <c r="L21" s="1"/>
      <c r="M21" s="42"/>
      <c r="N21" s="27"/>
      <c r="O21" s="27"/>
      <c r="P21" s="5"/>
      <c r="Q21" s="2"/>
      <c r="R21" s="27">
        <f t="shared" si="3"/>
        <v>10</v>
      </c>
      <c r="S21" s="27">
        <f t="shared" si="4"/>
        <v>39.15</v>
      </c>
      <c r="T21" s="57" t="s">
        <v>150</v>
      </c>
    </row>
    <row r="22" spans="1:20" ht="12.75">
      <c r="A22" s="52">
        <v>26</v>
      </c>
      <c r="B22" s="5" t="s">
        <v>132</v>
      </c>
      <c r="C22" s="5"/>
      <c r="D22" s="53" t="s">
        <v>76</v>
      </c>
      <c r="E22" s="53" t="s">
        <v>133</v>
      </c>
      <c r="F22" s="67">
        <v>10</v>
      </c>
      <c r="G22" s="67">
        <v>41.86</v>
      </c>
      <c r="H22" s="36">
        <f t="shared" si="0"/>
        <v>0</v>
      </c>
      <c r="I22" s="27">
        <f t="shared" si="1"/>
        <v>10</v>
      </c>
      <c r="J22" s="50"/>
      <c r="K22" s="2">
        <f t="shared" si="2"/>
        <v>0</v>
      </c>
      <c r="L22" s="1"/>
      <c r="M22" s="42"/>
      <c r="N22" s="27"/>
      <c r="O22" s="27"/>
      <c r="P22" s="5"/>
      <c r="Q22" s="2"/>
      <c r="R22" s="27">
        <f t="shared" si="3"/>
        <v>10</v>
      </c>
      <c r="S22" s="27">
        <f t="shared" si="4"/>
        <v>41.86</v>
      </c>
      <c r="T22" s="57" t="s">
        <v>151</v>
      </c>
    </row>
    <row r="23" spans="1:20" ht="12.75">
      <c r="A23" s="52">
        <v>20</v>
      </c>
      <c r="B23" s="77" t="s">
        <v>99</v>
      </c>
      <c r="C23" s="78" t="s">
        <v>36</v>
      </c>
      <c r="D23" s="77" t="s">
        <v>100</v>
      </c>
      <c r="E23" s="77" t="s">
        <v>101</v>
      </c>
      <c r="F23" s="67">
        <v>10</v>
      </c>
      <c r="G23" s="67">
        <v>42.78</v>
      </c>
      <c r="H23" s="36">
        <f t="shared" si="0"/>
        <v>0.7800000000000011</v>
      </c>
      <c r="I23" s="27">
        <f t="shared" si="1"/>
        <v>10.780000000000001</v>
      </c>
      <c r="J23" s="50"/>
      <c r="K23" s="2">
        <f t="shared" si="2"/>
        <v>0</v>
      </c>
      <c r="L23" s="1"/>
      <c r="M23" s="42"/>
      <c r="N23" s="27"/>
      <c r="O23" s="27"/>
      <c r="P23" s="5"/>
      <c r="Q23" s="2"/>
      <c r="R23" s="27">
        <f t="shared" si="3"/>
        <v>10.780000000000001</v>
      </c>
      <c r="S23" s="27">
        <f t="shared" si="4"/>
        <v>42.78</v>
      </c>
      <c r="T23" s="57" t="s">
        <v>152</v>
      </c>
    </row>
    <row r="24" spans="1:20" ht="12.75">
      <c r="A24" s="52">
        <v>3</v>
      </c>
      <c r="B24" s="77" t="s">
        <v>65</v>
      </c>
      <c r="C24" s="78" t="s">
        <v>36</v>
      </c>
      <c r="D24" s="77" t="s">
        <v>76</v>
      </c>
      <c r="E24" s="77" t="s">
        <v>78</v>
      </c>
      <c r="F24" s="67">
        <v>5</v>
      </c>
      <c r="G24" s="67">
        <v>48.13</v>
      </c>
      <c r="H24" s="36">
        <f t="shared" si="0"/>
        <v>6.130000000000003</v>
      </c>
      <c r="I24" s="27">
        <f t="shared" si="1"/>
        <v>11.130000000000003</v>
      </c>
      <c r="J24" s="50"/>
      <c r="K24" s="2">
        <f t="shared" si="2"/>
        <v>0</v>
      </c>
      <c r="L24" s="1"/>
      <c r="M24" s="42"/>
      <c r="N24" s="27"/>
      <c r="O24" s="27"/>
      <c r="P24" s="5"/>
      <c r="Q24" s="2"/>
      <c r="R24" s="27">
        <f t="shared" si="3"/>
        <v>11.130000000000003</v>
      </c>
      <c r="S24" s="27">
        <f t="shared" si="4"/>
        <v>48.13</v>
      </c>
      <c r="T24" s="57" t="s">
        <v>153</v>
      </c>
    </row>
    <row r="25" spans="1:20" ht="12.75">
      <c r="A25" s="52">
        <v>8</v>
      </c>
      <c r="B25" s="77" t="s">
        <v>85</v>
      </c>
      <c r="C25" s="77"/>
      <c r="D25" s="77" t="s">
        <v>76</v>
      </c>
      <c r="E25" s="77" t="s">
        <v>86</v>
      </c>
      <c r="F25" s="67">
        <v>10</v>
      </c>
      <c r="G25" s="67">
        <v>43.41</v>
      </c>
      <c r="H25" s="36">
        <f t="shared" si="0"/>
        <v>1.4099999999999966</v>
      </c>
      <c r="I25" s="27">
        <f t="shared" si="1"/>
        <v>11.409999999999997</v>
      </c>
      <c r="J25" s="50"/>
      <c r="K25" s="2">
        <f t="shared" si="2"/>
        <v>0</v>
      </c>
      <c r="L25" s="1"/>
      <c r="M25" s="42"/>
      <c r="N25" s="27"/>
      <c r="O25" s="27"/>
      <c r="P25" s="5"/>
      <c r="Q25" s="2"/>
      <c r="R25" s="27">
        <f t="shared" si="3"/>
        <v>11.409999999999997</v>
      </c>
      <c r="S25" s="27">
        <f t="shared" si="4"/>
        <v>43.41</v>
      </c>
      <c r="T25" s="57" t="s">
        <v>154</v>
      </c>
    </row>
    <row r="26" spans="1:20" ht="12.75">
      <c r="A26" s="52">
        <v>2</v>
      </c>
      <c r="B26" s="77" t="s">
        <v>126</v>
      </c>
      <c r="C26" s="63"/>
      <c r="D26" s="77" t="s">
        <v>127</v>
      </c>
      <c r="E26" s="77" t="s">
        <v>128</v>
      </c>
      <c r="F26" s="67">
        <v>100</v>
      </c>
      <c r="G26" s="67"/>
      <c r="H26" s="36">
        <f t="shared" si="0"/>
        <v>0</v>
      </c>
      <c r="I26" s="27">
        <f t="shared" si="1"/>
        <v>100</v>
      </c>
      <c r="J26" s="50"/>
      <c r="K26" s="2">
        <f t="shared" si="2"/>
        <v>0</v>
      </c>
      <c r="L26" s="1"/>
      <c r="M26" s="42"/>
      <c r="N26" s="27"/>
      <c r="O26" s="27"/>
      <c r="P26" s="5"/>
      <c r="Q26" s="2"/>
      <c r="R26" s="27">
        <f t="shared" si="3"/>
        <v>100</v>
      </c>
      <c r="S26" s="27">
        <f t="shared" si="4"/>
        <v>0</v>
      </c>
      <c r="T26" s="44"/>
    </row>
    <row r="27" spans="1:20" ht="12.75">
      <c r="A27" s="52">
        <v>5</v>
      </c>
      <c r="B27" s="77" t="s">
        <v>42</v>
      </c>
      <c r="C27" s="77"/>
      <c r="D27" s="77" t="s">
        <v>76</v>
      </c>
      <c r="E27" s="77" t="s">
        <v>81</v>
      </c>
      <c r="F27" s="67">
        <v>100</v>
      </c>
      <c r="G27" s="67"/>
      <c r="H27" s="36">
        <f t="shared" si="0"/>
        <v>0</v>
      </c>
      <c r="I27" s="27">
        <f t="shared" si="1"/>
        <v>100</v>
      </c>
      <c r="J27" s="50"/>
      <c r="K27" s="2">
        <f t="shared" si="2"/>
        <v>0</v>
      </c>
      <c r="L27" s="1"/>
      <c r="M27" s="42"/>
      <c r="N27" s="27"/>
      <c r="O27" s="27"/>
      <c r="P27" s="5"/>
      <c r="Q27" s="2"/>
      <c r="R27" s="27">
        <f t="shared" si="3"/>
        <v>100</v>
      </c>
      <c r="S27" s="27">
        <f t="shared" si="4"/>
        <v>0</v>
      </c>
      <c r="T27" s="44"/>
    </row>
    <row r="28" spans="1:20" ht="12.75">
      <c r="A28" s="52">
        <v>7</v>
      </c>
      <c r="B28" s="77" t="s">
        <v>82</v>
      </c>
      <c r="C28" s="78" t="s">
        <v>36</v>
      </c>
      <c r="D28" s="77" t="s">
        <v>83</v>
      </c>
      <c r="E28" s="77" t="s">
        <v>84</v>
      </c>
      <c r="F28" s="67">
        <v>100</v>
      </c>
      <c r="G28" s="67"/>
      <c r="H28" s="36">
        <f t="shared" si="0"/>
        <v>0</v>
      </c>
      <c r="I28" s="27">
        <f t="shared" si="1"/>
        <v>100</v>
      </c>
      <c r="J28" s="50"/>
      <c r="K28" s="2">
        <f t="shared" si="2"/>
        <v>0</v>
      </c>
      <c r="L28" s="1"/>
      <c r="M28" s="42"/>
      <c r="N28" s="27"/>
      <c r="O28" s="27"/>
      <c r="P28" s="5"/>
      <c r="Q28" s="2"/>
      <c r="R28" s="27">
        <f t="shared" si="3"/>
        <v>100</v>
      </c>
      <c r="S28" s="27">
        <f t="shared" si="4"/>
        <v>0</v>
      </c>
      <c r="T28" s="44"/>
    </row>
    <row r="29" spans="1:20" ht="12.75">
      <c r="A29" s="52">
        <v>16</v>
      </c>
      <c r="B29" s="77" t="s">
        <v>95</v>
      </c>
      <c r="C29" s="77"/>
      <c r="D29" s="77" t="s">
        <v>76</v>
      </c>
      <c r="E29" s="77" t="s">
        <v>96</v>
      </c>
      <c r="F29" s="67">
        <v>100</v>
      </c>
      <c r="G29" s="67"/>
      <c r="H29" s="36">
        <f t="shared" si="0"/>
        <v>0</v>
      </c>
      <c r="I29" s="27">
        <f t="shared" si="1"/>
        <v>100</v>
      </c>
      <c r="J29" s="50"/>
      <c r="K29" s="2">
        <f t="shared" si="2"/>
        <v>0</v>
      </c>
      <c r="L29" s="1"/>
      <c r="M29" s="42"/>
      <c r="N29" s="27"/>
      <c r="O29" s="27"/>
      <c r="P29" s="5"/>
      <c r="Q29" s="2"/>
      <c r="R29" s="27">
        <f t="shared" si="3"/>
        <v>100</v>
      </c>
      <c r="S29" s="27">
        <f t="shared" si="4"/>
        <v>0</v>
      </c>
      <c r="T29" s="44"/>
    </row>
    <row r="30" spans="1:20" ht="12.75">
      <c r="A30" s="52">
        <v>23</v>
      </c>
      <c r="B30" s="77" t="s">
        <v>102</v>
      </c>
      <c r="C30" s="77"/>
      <c r="D30" s="77" t="s">
        <v>103</v>
      </c>
      <c r="E30" s="77" t="s">
        <v>104</v>
      </c>
      <c r="F30" s="67">
        <v>100</v>
      </c>
      <c r="G30" s="67"/>
      <c r="H30" s="36">
        <f t="shared" si="0"/>
        <v>0</v>
      </c>
      <c r="I30" s="27">
        <f t="shared" si="1"/>
        <v>100</v>
      </c>
      <c r="J30" s="50"/>
      <c r="K30" s="2">
        <f t="shared" si="2"/>
        <v>0</v>
      </c>
      <c r="L30" s="1"/>
      <c r="M30" s="42"/>
      <c r="N30" s="27"/>
      <c r="O30" s="27"/>
      <c r="P30" s="5"/>
      <c r="Q30" s="2"/>
      <c r="R30" s="27">
        <f t="shared" si="3"/>
        <v>100</v>
      </c>
      <c r="S30" s="27">
        <f t="shared" si="4"/>
        <v>0</v>
      </c>
      <c r="T30" s="44"/>
    </row>
    <row r="31" spans="1:20" ht="12.75">
      <c r="A31" s="52">
        <v>25</v>
      </c>
      <c r="B31" s="5" t="s">
        <v>122</v>
      </c>
      <c r="C31" s="80" t="s">
        <v>121</v>
      </c>
      <c r="D31" s="53" t="s">
        <v>76</v>
      </c>
      <c r="E31" s="53" t="s">
        <v>123</v>
      </c>
      <c r="F31" s="67" t="s">
        <v>139</v>
      </c>
      <c r="G31" s="67"/>
      <c r="H31" s="36">
        <f t="shared" si="0"/>
        <v>0</v>
      </c>
      <c r="I31" s="27" t="e">
        <f t="shared" si="1"/>
        <v>#VALUE!</v>
      </c>
      <c r="J31" s="50"/>
      <c r="K31" s="2">
        <f t="shared" si="2"/>
        <v>0</v>
      </c>
      <c r="L31" s="1"/>
      <c r="M31" s="42"/>
      <c r="N31" s="27"/>
      <c r="O31" s="27"/>
      <c r="P31" s="5"/>
      <c r="Q31" s="2"/>
      <c r="R31" s="27" t="e">
        <f t="shared" si="3"/>
        <v>#VALUE!</v>
      </c>
      <c r="S31" s="27">
        <f t="shared" si="4"/>
        <v>0</v>
      </c>
      <c r="T31" s="44"/>
    </row>
  </sheetData>
  <sheetProtection/>
  <mergeCells count="5">
    <mergeCell ref="J1:T1"/>
    <mergeCell ref="O3:S3"/>
    <mergeCell ref="C3:E3"/>
    <mergeCell ref="R9:S9"/>
    <mergeCell ref="C4:E4"/>
  </mergeCells>
  <printOptions/>
  <pageMargins left="0" right="0" top="0.2362204724409449" bottom="0.2362204724409449" header="0" footer="0"/>
  <pageSetup fitToHeight="1" fitToWidth="1"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4">
      <selection activeCell="A28" sqref="A28:IV29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11.875" style="0" customWidth="1"/>
    <col min="4" max="4" width="11.25390625" style="0" customWidth="1"/>
    <col min="5" max="5" width="15.3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2.375" style="0" customWidth="1"/>
    <col min="13" max="13" width="3.125" style="0" customWidth="1"/>
    <col min="14" max="14" width="3.375" style="0" customWidth="1"/>
    <col min="15" max="15" width="7.25390625" style="0" customWidth="1"/>
    <col min="16" max="16" width="1.12109375" style="0" customWidth="1"/>
    <col min="17" max="17" width="0" style="0" hidden="1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5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30</v>
      </c>
      <c r="N5" s="4"/>
      <c r="O5" s="4"/>
      <c r="P5" s="3"/>
      <c r="Q5" s="3"/>
      <c r="R5" s="3"/>
      <c r="S5" s="3"/>
      <c r="T5" s="3"/>
    </row>
    <row r="6" spans="1:20" ht="1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147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5" customHeight="1">
      <c r="A7" s="3"/>
      <c r="B7" s="40" t="s">
        <v>18</v>
      </c>
      <c r="C7" s="48">
        <f>MAX(A12:A35)</f>
        <v>17</v>
      </c>
      <c r="D7" s="4"/>
      <c r="E7" s="4"/>
      <c r="F7" s="15" t="s">
        <v>12</v>
      </c>
      <c r="G7" s="3"/>
      <c r="H7" s="3"/>
      <c r="I7" s="17">
        <f>I6/I8</f>
        <v>3.972972972972973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37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56</v>
      </c>
      <c r="J9" s="3"/>
      <c r="K9" s="3"/>
      <c r="L9" s="12"/>
      <c r="M9" s="4"/>
      <c r="N9" s="3"/>
      <c r="O9" s="6"/>
      <c r="P9" s="3"/>
      <c r="Q9" s="3"/>
      <c r="R9" s="96" t="s">
        <v>23</v>
      </c>
      <c r="S9" s="96"/>
      <c r="T9" s="37" t="s">
        <v>24</v>
      </c>
    </row>
    <row r="10" spans="1:20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54" t="s">
        <v>5</v>
      </c>
      <c r="K10" s="31"/>
      <c r="L10" s="18"/>
      <c r="M10" s="28"/>
      <c r="N10" s="18"/>
      <c r="O10" s="23"/>
      <c r="P10" s="19"/>
      <c r="Q10" s="29"/>
      <c r="R10" s="30" t="s">
        <v>6</v>
      </c>
      <c r="S10" s="30" t="s">
        <v>16</v>
      </c>
      <c r="T10" s="20" t="s">
        <v>22</v>
      </c>
    </row>
    <row r="11" spans="1:20" s="38" customFormat="1" ht="12.75">
      <c r="A11" s="52">
        <v>12</v>
      </c>
      <c r="B11" s="77" t="s">
        <v>79</v>
      </c>
      <c r="C11" s="77"/>
      <c r="D11" s="77" t="s">
        <v>76</v>
      </c>
      <c r="E11" s="77" t="s">
        <v>97</v>
      </c>
      <c r="F11" s="67">
        <v>0</v>
      </c>
      <c r="G11" s="67">
        <v>36.58</v>
      </c>
      <c r="H11" s="36">
        <f aca="true" t="shared" si="0" ref="H11:H27">IF((G11-$I$8)&gt;0,G11-$I$8,0)</f>
        <v>0</v>
      </c>
      <c r="I11" s="27">
        <f aca="true" t="shared" si="1" ref="I11:I27">SUM(F11+H11)</f>
        <v>0</v>
      </c>
      <c r="J11" s="46"/>
      <c r="K11" s="2">
        <f aca="true" t="shared" si="2" ref="K11:K23">IF((J11-$I$8)&gt;0,J11-$I$8,0)</f>
        <v>0</v>
      </c>
      <c r="L11" s="1"/>
      <c r="M11" s="42"/>
      <c r="N11" s="27"/>
      <c r="O11" s="27"/>
      <c r="P11" s="5"/>
      <c r="Q11" s="2"/>
      <c r="R11" s="69">
        <f aca="true" t="shared" si="3" ref="R11:R27">SUM(I11+O11)</f>
        <v>0</v>
      </c>
      <c r="S11" s="69">
        <f aca="true" t="shared" si="4" ref="S11:S27">SUM(G11+M11)</f>
        <v>36.58</v>
      </c>
      <c r="T11" s="88" t="s">
        <v>140</v>
      </c>
    </row>
    <row r="12" spans="1:20" ht="12.75">
      <c r="A12" s="52">
        <v>16</v>
      </c>
      <c r="B12" s="77" t="s">
        <v>56</v>
      </c>
      <c r="C12" s="77"/>
      <c r="D12" s="77" t="s">
        <v>76</v>
      </c>
      <c r="E12" s="77" t="s">
        <v>87</v>
      </c>
      <c r="F12" s="67">
        <v>0</v>
      </c>
      <c r="G12" s="67">
        <v>36.97</v>
      </c>
      <c r="H12" s="36">
        <f t="shared" si="0"/>
        <v>0</v>
      </c>
      <c r="I12" s="27">
        <f t="shared" si="1"/>
        <v>0</v>
      </c>
      <c r="J12" s="46"/>
      <c r="K12" s="2">
        <f t="shared" si="2"/>
        <v>0</v>
      </c>
      <c r="L12" s="1"/>
      <c r="M12" s="42"/>
      <c r="N12" s="27"/>
      <c r="O12" s="27"/>
      <c r="P12" s="5"/>
      <c r="Q12" s="2"/>
      <c r="R12" s="69">
        <f t="shared" si="3"/>
        <v>0</v>
      </c>
      <c r="S12" s="69">
        <f t="shared" si="4"/>
        <v>36.97</v>
      </c>
      <c r="T12" s="88" t="s">
        <v>141</v>
      </c>
    </row>
    <row r="13" spans="1:20" ht="12.75">
      <c r="A13" s="52">
        <v>15</v>
      </c>
      <c r="B13" s="77" t="s">
        <v>43</v>
      </c>
      <c r="C13" s="78" t="s">
        <v>36</v>
      </c>
      <c r="D13" s="77" t="s">
        <v>76</v>
      </c>
      <c r="E13" s="77" t="s">
        <v>88</v>
      </c>
      <c r="F13" s="67">
        <v>0</v>
      </c>
      <c r="G13" s="67">
        <v>37.67</v>
      </c>
      <c r="H13" s="36">
        <f t="shared" si="0"/>
        <v>0.6700000000000017</v>
      </c>
      <c r="I13" s="27">
        <f t="shared" si="1"/>
        <v>0.6700000000000017</v>
      </c>
      <c r="J13" s="66"/>
      <c r="K13" s="2">
        <f t="shared" si="2"/>
        <v>0</v>
      </c>
      <c r="L13" s="1"/>
      <c r="M13" s="42"/>
      <c r="N13" s="27"/>
      <c r="O13" s="27"/>
      <c r="P13" s="5"/>
      <c r="Q13" s="2"/>
      <c r="R13" s="69">
        <f t="shared" si="3"/>
        <v>0.6700000000000017</v>
      </c>
      <c r="S13" s="69">
        <f t="shared" si="4"/>
        <v>37.67</v>
      </c>
      <c r="T13" s="88" t="s">
        <v>142</v>
      </c>
    </row>
    <row r="14" spans="1:20" ht="12.75">
      <c r="A14" s="52">
        <v>3</v>
      </c>
      <c r="B14" s="77" t="s">
        <v>85</v>
      </c>
      <c r="C14" s="77"/>
      <c r="D14" s="77" t="s">
        <v>76</v>
      </c>
      <c r="E14" s="77" t="s">
        <v>86</v>
      </c>
      <c r="F14" s="67">
        <v>0</v>
      </c>
      <c r="G14" s="67">
        <v>39.59</v>
      </c>
      <c r="H14" s="36">
        <f t="shared" si="0"/>
        <v>2.5900000000000034</v>
      </c>
      <c r="I14" s="27">
        <f t="shared" si="1"/>
        <v>2.5900000000000034</v>
      </c>
      <c r="J14" s="66"/>
      <c r="K14" s="2">
        <f t="shared" si="2"/>
        <v>0</v>
      </c>
      <c r="L14" s="1"/>
      <c r="M14" s="42"/>
      <c r="N14" s="27"/>
      <c r="O14" s="27"/>
      <c r="P14" s="5"/>
      <c r="Q14" s="2"/>
      <c r="R14" s="69">
        <f t="shared" si="3"/>
        <v>2.5900000000000034</v>
      </c>
      <c r="S14" s="69">
        <f t="shared" si="4"/>
        <v>39.59</v>
      </c>
      <c r="T14" s="88" t="s">
        <v>143</v>
      </c>
    </row>
    <row r="15" spans="1:20" ht="12.75">
      <c r="A15" s="52">
        <v>13</v>
      </c>
      <c r="B15" s="77" t="s">
        <v>92</v>
      </c>
      <c r="C15" s="77"/>
      <c r="D15" s="77" t="s">
        <v>83</v>
      </c>
      <c r="E15" s="77" t="s">
        <v>93</v>
      </c>
      <c r="F15" s="67">
        <v>0</v>
      </c>
      <c r="G15" s="67">
        <v>42.91</v>
      </c>
      <c r="H15" s="36">
        <f t="shared" si="0"/>
        <v>5.909999999999997</v>
      </c>
      <c r="I15" s="27">
        <f t="shared" si="1"/>
        <v>5.909999999999997</v>
      </c>
      <c r="J15" s="66"/>
      <c r="K15" s="2">
        <f t="shared" si="2"/>
        <v>0</v>
      </c>
      <c r="L15" s="1"/>
      <c r="M15" s="42"/>
      <c r="N15" s="27"/>
      <c r="O15" s="27"/>
      <c r="P15" s="5"/>
      <c r="Q15" s="2"/>
      <c r="R15" s="69">
        <f t="shared" si="3"/>
        <v>5.909999999999997</v>
      </c>
      <c r="S15" s="69">
        <f t="shared" si="4"/>
        <v>42.91</v>
      </c>
      <c r="T15" s="88" t="s">
        <v>144</v>
      </c>
    </row>
    <row r="16" spans="1:20" ht="12.75">
      <c r="A16" s="52">
        <v>9</v>
      </c>
      <c r="B16" s="77" t="s">
        <v>68</v>
      </c>
      <c r="C16" s="80" t="s">
        <v>121</v>
      </c>
      <c r="D16" s="77" t="s">
        <v>76</v>
      </c>
      <c r="E16" s="77" t="s">
        <v>105</v>
      </c>
      <c r="F16" s="67">
        <v>5</v>
      </c>
      <c r="G16" s="67">
        <v>39.27</v>
      </c>
      <c r="H16" s="36">
        <f t="shared" si="0"/>
        <v>2.270000000000003</v>
      </c>
      <c r="I16" s="27">
        <f t="shared" si="1"/>
        <v>7.270000000000003</v>
      </c>
      <c r="J16" s="66"/>
      <c r="K16" s="2">
        <f t="shared" si="2"/>
        <v>0</v>
      </c>
      <c r="L16" s="1"/>
      <c r="M16" s="42"/>
      <c r="N16" s="27"/>
      <c r="O16" s="27"/>
      <c r="P16" s="5"/>
      <c r="Q16" s="2"/>
      <c r="R16" s="69">
        <f t="shared" si="3"/>
        <v>7.270000000000003</v>
      </c>
      <c r="S16" s="69">
        <f t="shared" si="4"/>
        <v>39.27</v>
      </c>
      <c r="T16" s="88" t="s">
        <v>145</v>
      </c>
    </row>
    <row r="17" spans="1:20" ht="12.75">
      <c r="A17" s="52">
        <v>14</v>
      </c>
      <c r="B17" s="77" t="s">
        <v>42</v>
      </c>
      <c r="C17" s="77"/>
      <c r="D17" s="77" t="s">
        <v>76</v>
      </c>
      <c r="E17" s="77" t="s">
        <v>98</v>
      </c>
      <c r="F17" s="67">
        <v>5</v>
      </c>
      <c r="G17" s="67">
        <v>43.15</v>
      </c>
      <c r="H17" s="36">
        <f t="shared" si="0"/>
        <v>6.149999999999999</v>
      </c>
      <c r="I17" s="27">
        <f t="shared" si="1"/>
        <v>11.149999999999999</v>
      </c>
      <c r="J17" s="46"/>
      <c r="K17" s="2">
        <f t="shared" si="2"/>
        <v>0</v>
      </c>
      <c r="L17" s="1"/>
      <c r="M17" s="42"/>
      <c r="N17" s="27"/>
      <c r="O17" s="27"/>
      <c r="P17" s="5"/>
      <c r="Q17" s="2"/>
      <c r="R17" s="69">
        <f t="shared" si="3"/>
        <v>11.149999999999999</v>
      </c>
      <c r="S17" s="69">
        <f t="shared" si="4"/>
        <v>43.15</v>
      </c>
      <c r="T17" s="88" t="s">
        <v>146</v>
      </c>
    </row>
    <row r="18" spans="1:20" ht="12.75">
      <c r="A18" s="52">
        <v>6</v>
      </c>
      <c r="B18" s="5" t="s">
        <v>132</v>
      </c>
      <c r="C18" s="5"/>
      <c r="D18" s="53" t="s">
        <v>76</v>
      </c>
      <c r="E18" s="53" t="s">
        <v>133</v>
      </c>
      <c r="F18" s="67">
        <v>10</v>
      </c>
      <c r="G18" s="67">
        <v>39.12</v>
      </c>
      <c r="H18" s="36">
        <f t="shared" si="0"/>
        <v>2.1199999999999974</v>
      </c>
      <c r="I18" s="27">
        <f t="shared" si="1"/>
        <v>12.119999999999997</v>
      </c>
      <c r="J18" s="46"/>
      <c r="K18" s="2">
        <f t="shared" si="2"/>
        <v>0</v>
      </c>
      <c r="L18" s="1"/>
      <c r="M18" s="42"/>
      <c r="N18" s="27"/>
      <c r="O18" s="27"/>
      <c r="P18" s="5"/>
      <c r="Q18" s="2"/>
      <c r="R18" s="69">
        <f t="shared" si="3"/>
        <v>12.119999999999997</v>
      </c>
      <c r="S18" s="69">
        <f t="shared" si="4"/>
        <v>39.12</v>
      </c>
      <c r="T18" s="57" t="s">
        <v>147</v>
      </c>
    </row>
    <row r="19" spans="1:20" ht="12.75">
      <c r="A19" s="52">
        <v>11</v>
      </c>
      <c r="B19" s="77" t="s">
        <v>90</v>
      </c>
      <c r="C19" s="77"/>
      <c r="D19" s="77" t="s">
        <v>76</v>
      </c>
      <c r="E19" s="77" t="s">
        <v>91</v>
      </c>
      <c r="F19" s="67">
        <v>10</v>
      </c>
      <c r="G19" s="67">
        <v>41.53</v>
      </c>
      <c r="H19" s="36">
        <f t="shared" si="0"/>
        <v>4.530000000000001</v>
      </c>
      <c r="I19" s="27">
        <f t="shared" si="1"/>
        <v>14.530000000000001</v>
      </c>
      <c r="J19" s="66"/>
      <c r="K19" s="2">
        <f t="shared" si="2"/>
        <v>0</v>
      </c>
      <c r="L19" s="1"/>
      <c r="M19" s="42"/>
      <c r="N19" s="27"/>
      <c r="O19" s="27"/>
      <c r="P19" s="5"/>
      <c r="Q19" s="2"/>
      <c r="R19" s="69">
        <f t="shared" si="3"/>
        <v>14.530000000000001</v>
      </c>
      <c r="S19" s="69">
        <f t="shared" si="4"/>
        <v>41.53</v>
      </c>
      <c r="T19" s="57" t="s">
        <v>148</v>
      </c>
    </row>
    <row r="20" spans="1:20" ht="12.75">
      <c r="A20" s="52">
        <v>8</v>
      </c>
      <c r="B20" s="77" t="s">
        <v>48</v>
      </c>
      <c r="C20" s="77"/>
      <c r="D20" s="77" t="s">
        <v>40</v>
      </c>
      <c r="E20" s="77" t="s">
        <v>89</v>
      </c>
      <c r="F20" s="67">
        <v>10</v>
      </c>
      <c r="G20" s="67">
        <v>41.71</v>
      </c>
      <c r="H20" s="36">
        <f t="shared" si="0"/>
        <v>4.710000000000001</v>
      </c>
      <c r="I20" s="27">
        <f t="shared" si="1"/>
        <v>14.71</v>
      </c>
      <c r="J20" s="46"/>
      <c r="K20" s="2">
        <f t="shared" si="2"/>
        <v>0</v>
      </c>
      <c r="L20" s="1"/>
      <c r="M20" s="42"/>
      <c r="N20" s="27"/>
      <c r="O20" s="27"/>
      <c r="P20" s="5"/>
      <c r="Q20" s="2"/>
      <c r="R20" s="69">
        <f t="shared" si="3"/>
        <v>14.71</v>
      </c>
      <c r="S20" s="69">
        <f t="shared" si="4"/>
        <v>41.71</v>
      </c>
      <c r="T20" s="57" t="s">
        <v>149</v>
      </c>
    </row>
    <row r="21" spans="1:20" ht="12.75">
      <c r="A21" s="52">
        <v>5</v>
      </c>
      <c r="B21" s="77" t="s">
        <v>99</v>
      </c>
      <c r="C21" s="78" t="s">
        <v>36</v>
      </c>
      <c r="D21" s="77" t="s">
        <v>100</v>
      </c>
      <c r="E21" s="77" t="s">
        <v>101</v>
      </c>
      <c r="F21" s="68">
        <v>10</v>
      </c>
      <c r="G21" s="67">
        <v>43.22</v>
      </c>
      <c r="H21" s="36">
        <f t="shared" si="0"/>
        <v>6.219999999999999</v>
      </c>
      <c r="I21" s="27">
        <f t="shared" si="1"/>
        <v>16.22</v>
      </c>
      <c r="J21" s="66"/>
      <c r="K21" s="2">
        <f t="shared" si="2"/>
        <v>0</v>
      </c>
      <c r="L21" s="1"/>
      <c r="M21" s="42"/>
      <c r="N21" s="27"/>
      <c r="O21" s="27"/>
      <c r="P21" s="5"/>
      <c r="Q21" s="2"/>
      <c r="R21" s="69">
        <f t="shared" si="3"/>
        <v>16.22</v>
      </c>
      <c r="S21" s="69">
        <f t="shared" si="4"/>
        <v>43.22</v>
      </c>
      <c r="T21" s="57" t="s">
        <v>150</v>
      </c>
    </row>
    <row r="22" spans="1:20" ht="12.75">
      <c r="A22" s="52">
        <v>4</v>
      </c>
      <c r="B22" s="77" t="s">
        <v>65</v>
      </c>
      <c r="C22" s="78" t="s">
        <v>36</v>
      </c>
      <c r="D22" s="77" t="s">
        <v>76</v>
      </c>
      <c r="E22" s="77" t="s">
        <v>78</v>
      </c>
      <c r="F22" s="67">
        <v>15</v>
      </c>
      <c r="G22" s="67">
        <v>39.44</v>
      </c>
      <c r="H22" s="36">
        <f t="shared" si="0"/>
        <v>2.4399999999999977</v>
      </c>
      <c r="I22" s="27">
        <f t="shared" si="1"/>
        <v>17.439999999999998</v>
      </c>
      <c r="J22" s="46"/>
      <c r="K22" s="2">
        <f t="shared" si="2"/>
        <v>0</v>
      </c>
      <c r="L22" s="1"/>
      <c r="M22" s="42"/>
      <c r="N22" s="27"/>
      <c r="O22" s="27"/>
      <c r="P22" s="5"/>
      <c r="Q22" s="2"/>
      <c r="R22" s="69">
        <f t="shared" si="3"/>
        <v>17.439999999999998</v>
      </c>
      <c r="S22" s="69">
        <f t="shared" si="4"/>
        <v>39.44</v>
      </c>
      <c r="T22" s="57" t="s">
        <v>151</v>
      </c>
    </row>
    <row r="23" spans="1:20" ht="12.75">
      <c r="A23" s="52">
        <v>1</v>
      </c>
      <c r="B23" s="5" t="s">
        <v>122</v>
      </c>
      <c r="C23" s="80" t="s">
        <v>121</v>
      </c>
      <c r="D23" s="53" t="s">
        <v>76</v>
      </c>
      <c r="E23" s="53" t="s">
        <v>123</v>
      </c>
      <c r="F23" s="68">
        <v>100</v>
      </c>
      <c r="G23" s="67"/>
      <c r="H23" s="36">
        <f t="shared" si="0"/>
        <v>0</v>
      </c>
      <c r="I23" s="27">
        <f t="shared" si="1"/>
        <v>100</v>
      </c>
      <c r="J23" s="66"/>
      <c r="K23" s="2">
        <f t="shared" si="2"/>
        <v>0</v>
      </c>
      <c r="L23" s="1"/>
      <c r="M23" s="42"/>
      <c r="N23" s="27"/>
      <c r="O23" s="27"/>
      <c r="P23" s="5"/>
      <c r="Q23" s="2"/>
      <c r="R23" s="69">
        <f t="shared" si="3"/>
        <v>100</v>
      </c>
      <c r="S23" s="69">
        <f t="shared" si="4"/>
        <v>0</v>
      </c>
      <c r="T23" s="44"/>
    </row>
    <row r="24" spans="1:20" ht="12.75">
      <c r="A24" s="52">
        <v>2</v>
      </c>
      <c r="B24" s="77" t="s">
        <v>82</v>
      </c>
      <c r="C24" s="78" t="s">
        <v>36</v>
      </c>
      <c r="D24" s="77" t="s">
        <v>83</v>
      </c>
      <c r="E24" s="77" t="s">
        <v>84</v>
      </c>
      <c r="F24" s="87">
        <v>100</v>
      </c>
      <c r="G24" s="67"/>
      <c r="H24" s="36">
        <f t="shared" si="0"/>
        <v>0</v>
      </c>
      <c r="I24" s="27">
        <f t="shared" si="1"/>
        <v>100</v>
      </c>
      <c r="J24" s="46"/>
      <c r="K24" s="50"/>
      <c r="L24" s="2"/>
      <c r="M24" s="1"/>
      <c r="N24" s="42"/>
      <c r="O24" s="27"/>
      <c r="P24" s="27"/>
      <c r="Q24" s="5"/>
      <c r="R24" s="69">
        <f t="shared" si="3"/>
        <v>100</v>
      </c>
      <c r="S24" s="69">
        <f t="shared" si="4"/>
        <v>0</v>
      </c>
      <c r="T24" s="27"/>
    </row>
    <row r="25" spans="1:20" ht="12.75">
      <c r="A25" s="52">
        <v>7</v>
      </c>
      <c r="B25" s="5" t="s">
        <v>135</v>
      </c>
      <c r="C25" s="5"/>
      <c r="D25" s="73" t="s">
        <v>76</v>
      </c>
      <c r="E25" s="53" t="s">
        <v>136</v>
      </c>
      <c r="F25" s="67">
        <v>100</v>
      </c>
      <c r="G25" s="67"/>
      <c r="H25" s="36">
        <f t="shared" si="0"/>
        <v>0</v>
      </c>
      <c r="I25" s="27">
        <f t="shared" si="1"/>
        <v>100</v>
      </c>
      <c r="J25" s="66"/>
      <c r="K25" s="50"/>
      <c r="L25" s="2"/>
      <c r="M25" s="1"/>
      <c r="N25" s="42"/>
      <c r="O25" s="27"/>
      <c r="P25" s="27"/>
      <c r="Q25" s="5"/>
      <c r="R25" s="69">
        <f t="shared" si="3"/>
        <v>100</v>
      </c>
      <c r="S25" s="69">
        <f t="shared" si="4"/>
        <v>0</v>
      </c>
      <c r="T25" s="27"/>
    </row>
    <row r="26" spans="1:20" ht="12.75">
      <c r="A26" s="52">
        <v>10</v>
      </c>
      <c r="B26" s="77" t="s">
        <v>75</v>
      </c>
      <c r="C26" s="78" t="s">
        <v>36</v>
      </c>
      <c r="D26" s="77" t="s">
        <v>76</v>
      </c>
      <c r="E26" s="77" t="s">
        <v>77</v>
      </c>
      <c r="F26" s="67">
        <v>100</v>
      </c>
      <c r="G26" s="67"/>
      <c r="H26" s="36">
        <f t="shared" si="0"/>
        <v>0</v>
      </c>
      <c r="I26" s="27">
        <f t="shared" si="1"/>
        <v>100</v>
      </c>
      <c r="J26" s="46"/>
      <c r="K26" s="2">
        <f>IF((J26-$I$8)&gt;0,J26-$I$8,0)</f>
        <v>0</v>
      </c>
      <c r="L26" s="1"/>
      <c r="M26" s="42"/>
      <c r="N26" s="27"/>
      <c r="O26" s="27"/>
      <c r="P26" s="5"/>
      <c r="Q26" s="2"/>
      <c r="R26" s="69">
        <f t="shared" si="3"/>
        <v>100</v>
      </c>
      <c r="S26" s="69">
        <f t="shared" si="4"/>
        <v>0</v>
      </c>
      <c r="T26" s="44"/>
    </row>
    <row r="27" spans="1:20" ht="12.75">
      <c r="A27" s="52">
        <v>17</v>
      </c>
      <c r="B27" s="77" t="s">
        <v>79</v>
      </c>
      <c r="C27" s="77"/>
      <c r="D27" s="77" t="s">
        <v>76</v>
      </c>
      <c r="E27" s="77" t="s">
        <v>80</v>
      </c>
      <c r="F27" s="67">
        <v>100</v>
      </c>
      <c r="G27" s="67"/>
      <c r="H27" s="36">
        <f t="shared" si="0"/>
        <v>0</v>
      </c>
      <c r="I27" s="27">
        <f t="shared" si="1"/>
        <v>100</v>
      </c>
      <c r="J27" s="66"/>
      <c r="K27" s="2">
        <f>IF((J27-$I$8)&gt;0,J27-$I$8,0)</f>
        <v>0</v>
      </c>
      <c r="L27" s="1"/>
      <c r="M27" s="42"/>
      <c r="N27" s="27"/>
      <c r="O27" s="27"/>
      <c r="P27" s="5"/>
      <c r="Q27" s="2"/>
      <c r="R27" s="69">
        <f t="shared" si="3"/>
        <v>100</v>
      </c>
      <c r="S27" s="69">
        <f t="shared" si="4"/>
        <v>0</v>
      </c>
      <c r="T27" s="44"/>
    </row>
  </sheetData>
  <sheetProtection/>
  <mergeCells count="5">
    <mergeCell ref="C3:E3"/>
    <mergeCell ref="R9:S9"/>
    <mergeCell ref="C4:E4"/>
    <mergeCell ref="J1:T1"/>
    <mergeCell ref="O3:S3"/>
  </mergeCells>
  <printOptions/>
  <pageMargins left="0.3937007874015748" right="0.3937007874015748" top="0.23" bottom="0.24" header="0" footer="0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.375" style="0" customWidth="1"/>
    <col min="2" max="2" width="18.875" style="0" customWidth="1"/>
    <col min="3" max="3" width="11.625" style="0" customWidth="1"/>
    <col min="4" max="4" width="11.75390625" style="0" customWidth="1"/>
    <col min="5" max="5" width="13.7539062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25390625" style="0" customWidth="1"/>
    <col min="16" max="16" width="4.25390625" style="0" customWidth="1"/>
    <col min="17" max="17" width="0.617187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5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31</v>
      </c>
      <c r="N5" s="4"/>
      <c r="O5" s="4"/>
      <c r="P5" s="3"/>
      <c r="Q5" s="3"/>
      <c r="R5" s="3"/>
      <c r="S5" s="3"/>
      <c r="T5" s="3"/>
    </row>
    <row r="6" spans="1:20" ht="1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162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5" customHeight="1">
      <c r="A7" s="3"/>
      <c r="B7" s="40" t="s">
        <v>18</v>
      </c>
      <c r="C7" s="48">
        <f>MAX(A11:A34)</f>
        <v>7</v>
      </c>
      <c r="D7" s="4"/>
      <c r="E7" s="4"/>
      <c r="F7" s="15" t="s">
        <v>12</v>
      </c>
      <c r="G7" s="3"/>
      <c r="H7" s="3"/>
      <c r="I7" s="17">
        <f>I6/I8</f>
        <v>3.857142857142857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42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63</v>
      </c>
      <c r="J9" s="3"/>
      <c r="K9" s="3"/>
      <c r="L9" s="12"/>
      <c r="M9" s="4"/>
      <c r="N9" s="3"/>
      <c r="O9" s="45"/>
      <c r="P9" s="3"/>
      <c r="Q9" s="3"/>
      <c r="R9" s="96" t="s">
        <v>23</v>
      </c>
      <c r="S9" s="96"/>
      <c r="T9" s="37" t="s">
        <v>24</v>
      </c>
    </row>
    <row r="10" spans="1:20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19" t="s">
        <v>5</v>
      </c>
      <c r="K10" s="31"/>
      <c r="L10" s="18" t="s">
        <v>1</v>
      </c>
      <c r="M10" s="28" t="s">
        <v>2</v>
      </c>
      <c r="N10" s="18" t="s">
        <v>3</v>
      </c>
      <c r="O10" s="23" t="s">
        <v>4</v>
      </c>
      <c r="P10" s="19" t="s">
        <v>5</v>
      </c>
      <c r="Q10" s="29"/>
      <c r="R10" s="30" t="s">
        <v>6</v>
      </c>
      <c r="S10" s="30" t="s">
        <v>16</v>
      </c>
      <c r="T10" s="20" t="s">
        <v>22</v>
      </c>
    </row>
    <row r="11" spans="1:20" s="38" customFormat="1" ht="12.75">
      <c r="A11" s="52">
        <v>7</v>
      </c>
      <c r="B11" s="77" t="s">
        <v>79</v>
      </c>
      <c r="C11" s="77"/>
      <c r="D11" s="77" t="s">
        <v>76</v>
      </c>
      <c r="E11" s="77" t="s">
        <v>97</v>
      </c>
      <c r="F11" s="1">
        <v>0</v>
      </c>
      <c r="G11" s="41">
        <v>39.09</v>
      </c>
      <c r="H11" s="36">
        <f aca="true" t="shared" si="0" ref="H11:H17">IF((G11-$I$8)&gt;0,G11-$I$8,0)</f>
        <v>0</v>
      </c>
      <c r="I11" s="27">
        <f aca="true" t="shared" si="1" ref="I11:I17">SUM(F11+H11)</f>
        <v>0</v>
      </c>
      <c r="J11" s="51"/>
      <c r="K11" s="2">
        <f aca="true" t="shared" si="2" ref="K11:K17">IF((J11-$I$8)&gt;0,J11-$I$8,0)</f>
        <v>0</v>
      </c>
      <c r="L11" s="1"/>
      <c r="M11" s="42"/>
      <c r="N11" s="27"/>
      <c r="O11" s="27"/>
      <c r="P11" s="5"/>
      <c r="Q11" s="2">
        <f aca="true" t="shared" si="3" ref="Q11:Q17">IF((P11-$O$8)&gt;0,P11-$O$8,0)</f>
        <v>0</v>
      </c>
      <c r="R11" s="27">
        <f aca="true" t="shared" si="4" ref="R11:R17">SUM(I11+O11)</f>
        <v>0</v>
      </c>
      <c r="S11" s="27">
        <f aca="true" t="shared" si="5" ref="S11:S17">SUM(G11+M11)</f>
        <v>39.09</v>
      </c>
      <c r="T11" s="35">
        <v>1</v>
      </c>
    </row>
    <row r="12" spans="1:20" ht="12.75">
      <c r="A12" s="52">
        <v>6</v>
      </c>
      <c r="B12" s="77" t="s">
        <v>56</v>
      </c>
      <c r="C12" s="77"/>
      <c r="D12" s="77" t="s">
        <v>76</v>
      </c>
      <c r="E12" s="77" t="s">
        <v>87</v>
      </c>
      <c r="F12" s="1">
        <v>0</v>
      </c>
      <c r="G12" s="41">
        <v>39.85</v>
      </c>
      <c r="H12" s="36">
        <f t="shared" si="0"/>
        <v>0</v>
      </c>
      <c r="I12" s="27">
        <f t="shared" si="1"/>
        <v>0</v>
      </c>
      <c r="J12" s="51"/>
      <c r="K12" s="2">
        <f t="shared" si="2"/>
        <v>0</v>
      </c>
      <c r="L12" s="1"/>
      <c r="M12" s="42"/>
      <c r="N12" s="27"/>
      <c r="O12" s="27"/>
      <c r="P12" s="5"/>
      <c r="Q12" s="2">
        <f t="shared" si="3"/>
        <v>0</v>
      </c>
      <c r="R12" s="27">
        <f t="shared" si="4"/>
        <v>0</v>
      </c>
      <c r="S12" s="27">
        <f t="shared" si="5"/>
        <v>39.85</v>
      </c>
      <c r="T12" s="35">
        <v>2</v>
      </c>
    </row>
    <row r="13" spans="1:20" ht="12.75">
      <c r="A13" s="52">
        <v>2</v>
      </c>
      <c r="B13" s="77" t="s">
        <v>68</v>
      </c>
      <c r="C13" s="80" t="s">
        <v>121</v>
      </c>
      <c r="D13" s="77" t="s">
        <v>76</v>
      </c>
      <c r="E13" s="77" t="s">
        <v>105</v>
      </c>
      <c r="F13" s="1">
        <v>0</v>
      </c>
      <c r="G13" s="41">
        <v>41.57</v>
      </c>
      <c r="H13" s="36">
        <f t="shared" si="0"/>
        <v>0</v>
      </c>
      <c r="I13" s="27">
        <f t="shared" si="1"/>
        <v>0</v>
      </c>
      <c r="J13" s="51"/>
      <c r="K13" s="2">
        <f t="shared" si="2"/>
        <v>0</v>
      </c>
      <c r="L13" s="1"/>
      <c r="M13" s="42"/>
      <c r="N13" s="27"/>
      <c r="O13" s="27"/>
      <c r="P13" s="5"/>
      <c r="Q13" s="2">
        <f t="shared" si="3"/>
        <v>0</v>
      </c>
      <c r="R13" s="27">
        <f t="shared" si="4"/>
        <v>0</v>
      </c>
      <c r="S13" s="27">
        <f t="shared" si="5"/>
        <v>41.57</v>
      </c>
      <c r="T13" s="35">
        <v>3</v>
      </c>
    </row>
    <row r="14" spans="1:20" s="38" customFormat="1" ht="12.75">
      <c r="A14" s="52">
        <v>4</v>
      </c>
      <c r="B14" s="77" t="s">
        <v>85</v>
      </c>
      <c r="C14" s="77"/>
      <c r="D14" s="77" t="s">
        <v>76</v>
      </c>
      <c r="E14" s="77" t="s">
        <v>86</v>
      </c>
      <c r="F14" s="1">
        <v>0</v>
      </c>
      <c r="G14" s="41">
        <v>42.54</v>
      </c>
      <c r="H14" s="36">
        <f t="shared" si="0"/>
        <v>0.5399999999999991</v>
      </c>
      <c r="I14" s="27">
        <f t="shared" si="1"/>
        <v>0.5399999999999991</v>
      </c>
      <c r="J14" s="51"/>
      <c r="K14" s="2">
        <f t="shared" si="2"/>
        <v>0</v>
      </c>
      <c r="L14" s="1"/>
      <c r="M14" s="42"/>
      <c r="N14" s="27"/>
      <c r="O14" s="27"/>
      <c r="P14" s="5"/>
      <c r="Q14" s="2">
        <f t="shared" si="3"/>
        <v>0</v>
      </c>
      <c r="R14" s="27">
        <f t="shared" si="4"/>
        <v>0.5399999999999991</v>
      </c>
      <c r="S14" s="27">
        <f t="shared" si="5"/>
        <v>42.54</v>
      </c>
      <c r="T14" s="35">
        <v>4</v>
      </c>
    </row>
    <row r="15" spans="1:20" ht="12.75">
      <c r="A15" s="52">
        <v>1</v>
      </c>
      <c r="B15" s="77" t="s">
        <v>42</v>
      </c>
      <c r="C15" s="77"/>
      <c r="D15" s="77" t="s">
        <v>76</v>
      </c>
      <c r="E15" s="77" t="s">
        <v>98</v>
      </c>
      <c r="F15" s="39" t="s">
        <v>159</v>
      </c>
      <c r="G15" s="57" t="s">
        <v>160</v>
      </c>
      <c r="H15" s="36">
        <f t="shared" si="0"/>
        <v>0.9500000000000028</v>
      </c>
      <c r="I15" s="27">
        <f t="shared" si="1"/>
        <v>0.9500000000000028</v>
      </c>
      <c r="J15" s="51"/>
      <c r="K15" s="2">
        <f t="shared" si="2"/>
        <v>0</v>
      </c>
      <c r="L15" s="1"/>
      <c r="M15" s="42"/>
      <c r="N15" s="27"/>
      <c r="O15" s="27"/>
      <c r="P15" s="5"/>
      <c r="Q15" s="2">
        <f t="shared" si="3"/>
        <v>0</v>
      </c>
      <c r="R15" s="27">
        <f t="shared" si="4"/>
        <v>0.9500000000000028</v>
      </c>
      <c r="S15" s="27">
        <f t="shared" si="5"/>
        <v>42.95</v>
      </c>
      <c r="T15" s="35">
        <v>5</v>
      </c>
    </row>
    <row r="16" spans="1:20" ht="12.75">
      <c r="A16" s="52">
        <v>3</v>
      </c>
      <c r="B16" s="77" t="s">
        <v>92</v>
      </c>
      <c r="C16" s="77"/>
      <c r="D16" s="77" t="s">
        <v>83</v>
      </c>
      <c r="E16" s="77" t="s">
        <v>93</v>
      </c>
      <c r="F16" s="1">
        <v>0</v>
      </c>
      <c r="G16" s="41">
        <v>48.31</v>
      </c>
      <c r="H16" s="36">
        <f t="shared" si="0"/>
        <v>6.310000000000002</v>
      </c>
      <c r="I16" s="27">
        <f t="shared" si="1"/>
        <v>6.310000000000002</v>
      </c>
      <c r="J16" s="51"/>
      <c r="K16" s="2">
        <f t="shared" si="2"/>
        <v>0</v>
      </c>
      <c r="L16" s="1"/>
      <c r="M16" s="42"/>
      <c r="N16" s="27"/>
      <c r="O16" s="27"/>
      <c r="P16" s="5"/>
      <c r="Q16" s="2">
        <f t="shared" si="3"/>
        <v>0</v>
      </c>
      <c r="R16" s="27">
        <f t="shared" si="4"/>
        <v>6.310000000000002</v>
      </c>
      <c r="S16" s="27">
        <f t="shared" si="5"/>
        <v>48.31</v>
      </c>
      <c r="T16" s="35">
        <v>6</v>
      </c>
    </row>
    <row r="17" spans="1:20" ht="12.75">
      <c r="A17" s="52">
        <v>5</v>
      </c>
      <c r="B17" s="77" t="s">
        <v>43</v>
      </c>
      <c r="C17" s="78" t="s">
        <v>36</v>
      </c>
      <c r="D17" s="77" t="s">
        <v>76</v>
      </c>
      <c r="E17" s="77" t="s">
        <v>88</v>
      </c>
      <c r="F17" s="1">
        <v>5</v>
      </c>
      <c r="G17" s="56">
        <v>44.38</v>
      </c>
      <c r="H17" s="36">
        <f t="shared" si="0"/>
        <v>2.3800000000000026</v>
      </c>
      <c r="I17" s="27">
        <f t="shared" si="1"/>
        <v>7.380000000000003</v>
      </c>
      <c r="J17" s="51"/>
      <c r="K17" s="2">
        <f t="shared" si="2"/>
        <v>0</v>
      </c>
      <c r="L17" s="1"/>
      <c r="M17" s="42"/>
      <c r="N17" s="27"/>
      <c r="O17" s="27"/>
      <c r="P17" s="5"/>
      <c r="Q17" s="2">
        <f t="shared" si="3"/>
        <v>0</v>
      </c>
      <c r="R17" s="27">
        <f t="shared" si="4"/>
        <v>7.380000000000003</v>
      </c>
      <c r="S17" s="27">
        <f t="shared" si="5"/>
        <v>44.38</v>
      </c>
      <c r="T17" s="35">
        <v>7</v>
      </c>
    </row>
  </sheetData>
  <sheetProtection/>
  <mergeCells count="5">
    <mergeCell ref="C3:E3"/>
    <mergeCell ref="R9:S9"/>
    <mergeCell ref="C4:E4"/>
    <mergeCell ref="J1:T1"/>
    <mergeCell ref="O3:S3"/>
  </mergeCells>
  <printOptions/>
  <pageMargins left="0" right="0" top="0" bottom="0" header="0" footer="0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7">
      <selection activeCell="A25" sqref="A25:IV29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13.25390625" style="0" customWidth="1"/>
    <col min="4" max="4" width="11.25390625" style="0" customWidth="1"/>
    <col min="5" max="5" width="15.3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2.375" style="0" customWidth="1"/>
    <col min="13" max="13" width="3.125" style="0" customWidth="1"/>
    <col min="14" max="14" width="3.375" style="0" customWidth="1"/>
    <col min="15" max="15" width="7.25390625" style="0" customWidth="1"/>
    <col min="16" max="16" width="1.12109375" style="0" customWidth="1"/>
    <col min="17" max="17" width="0" style="0" hidden="1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20.25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5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29</v>
      </c>
      <c r="N5" s="4"/>
      <c r="O5" s="4"/>
      <c r="P5" s="3"/>
      <c r="Q5" s="3"/>
      <c r="R5" s="3"/>
      <c r="S5" s="3"/>
      <c r="T5" s="3"/>
    </row>
    <row r="6" spans="1:20" ht="14.25">
      <c r="A6" s="3"/>
      <c r="B6" s="4"/>
      <c r="C6" s="4"/>
      <c r="D6" s="4"/>
      <c r="E6" s="4"/>
      <c r="F6" s="15" t="s">
        <v>19</v>
      </c>
      <c r="G6" s="3"/>
      <c r="H6" s="3"/>
      <c r="I6" s="6">
        <v>157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4.25">
      <c r="A7" s="3"/>
      <c r="B7" s="40" t="s">
        <v>18</v>
      </c>
      <c r="C7" s="48">
        <f>MAX(A12:A24)</f>
        <v>17</v>
      </c>
      <c r="D7" s="4"/>
      <c r="E7" s="4"/>
      <c r="F7" s="15" t="s">
        <v>12</v>
      </c>
      <c r="G7" s="3"/>
      <c r="H7" s="3"/>
      <c r="I7" s="17">
        <f>I6/I8</f>
        <v>3.738095238095238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4.25">
      <c r="A8" s="3"/>
      <c r="B8" s="4"/>
      <c r="C8" s="4"/>
      <c r="D8" s="4"/>
      <c r="E8" s="4"/>
      <c r="F8" s="14" t="s">
        <v>0</v>
      </c>
      <c r="G8" s="4"/>
      <c r="H8" s="3"/>
      <c r="I8" s="26">
        <v>42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6.5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63</v>
      </c>
      <c r="J9" s="3"/>
      <c r="K9" s="3"/>
      <c r="L9" s="12"/>
      <c r="M9" s="4"/>
      <c r="N9" s="3"/>
      <c r="O9" s="6"/>
      <c r="P9" s="3"/>
      <c r="Q9" s="3"/>
      <c r="R9" s="96" t="s">
        <v>23</v>
      </c>
      <c r="S9" s="96"/>
      <c r="T9" s="37" t="s">
        <v>32</v>
      </c>
    </row>
    <row r="10" spans="1:20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54" t="s">
        <v>5</v>
      </c>
      <c r="K10" s="31"/>
      <c r="L10" s="18"/>
      <c r="M10" s="28"/>
      <c r="N10" s="18"/>
      <c r="O10" s="23"/>
      <c r="P10" s="19"/>
      <c r="Q10" s="29"/>
      <c r="R10" s="30" t="s">
        <v>6</v>
      </c>
      <c r="S10" s="30" t="s">
        <v>16</v>
      </c>
      <c r="T10" s="20" t="s">
        <v>22</v>
      </c>
    </row>
    <row r="11" spans="1:20" ht="12.75">
      <c r="A11" s="71">
        <v>3</v>
      </c>
      <c r="B11" s="77" t="s">
        <v>58</v>
      </c>
      <c r="C11" s="77"/>
      <c r="D11" s="77" t="s">
        <v>40</v>
      </c>
      <c r="E11" s="77" t="s">
        <v>107</v>
      </c>
      <c r="F11" s="60">
        <v>0</v>
      </c>
      <c r="G11" s="72">
        <v>39.84</v>
      </c>
      <c r="H11" s="36">
        <f aca="true" t="shared" si="0" ref="H11:H24">IF((G11-$I$8)&gt;0,G11-$I$8,0)</f>
        <v>0</v>
      </c>
      <c r="I11" s="27">
        <f aca="true" t="shared" si="1" ref="I11:I24">SUM(F11+H11)</f>
        <v>0</v>
      </c>
      <c r="J11" s="50"/>
      <c r="K11" s="2">
        <f>IF((J11-$I$8)&gt;0,J11-$I$8,0)</f>
        <v>0</v>
      </c>
      <c r="L11" s="1"/>
      <c r="M11" s="42"/>
      <c r="N11" s="27"/>
      <c r="O11" s="27"/>
      <c r="P11" s="5"/>
      <c r="Q11" s="2"/>
      <c r="R11" s="27">
        <f aca="true" t="shared" si="2" ref="R11:R24">SUM(I11+O11)</f>
        <v>0</v>
      </c>
      <c r="S11" s="27">
        <f aca="true" t="shared" si="3" ref="S11:S24">SUM(G11+M11)</f>
        <v>39.84</v>
      </c>
      <c r="T11" s="82">
        <v>1</v>
      </c>
    </row>
    <row r="12" spans="1:20" ht="12.75">
      <c r="A12" s="71">
        <v>13</v>
      </c>
      <c r="B12" s="77" t="s">
        <v>79</v>
      </c>
      <c r="C12" s="77"/>
      <c r="D12" s="77" t="s">
        <v>34</v>
      </c>
      <c r="E12" t="s">
        <v>131</v>
      </c>
      <c r="F12" s="60">
        <v>0</v>
      </c>
      <c r="G12" s="72">
        <v>41.02</v>
      </c>
      <c r="H12" s="36">
        <f t="shared" si="0"/>
        <v>0</v>
      </c>
      <c r="I12" s="27">
        <f t="shared" si="1"/>
        <v>0</v>
      </c>
      <c r="J12" s="50"/>
      <c r="K12" s="2">
        <f>IF((J12-$I$8)&gt;0,J12-$I$8,0)</f>
        <v>0</v>
      </c>
      <c r="L12" s="1"/>
      <c r="M12" s="42"/>
      <c r="N12" s="27"/>
      <c r="O12" s="27"/>
      <c r="P12" s="5"/>
      <c r="Q12" s="2"/>
      <c r="R12" s="27">
        <f t="shared" si="2"/>
        <v>0</v>
      </c>
      <c r="S12" s="27">
        <f t="shared" si="3"/>
        <v>41.02</v>
      </c>
      <c r="T12" s="57" t="s">
        <v>141</v>
      </c>
    </row>
    <row r="13" spans="1:20" ht="12.75">
      <c r="A13" s="71">
        <v>1</v>
      </c>
      <c r="B13" s="77" t="s">
        <v>48</v>
      </c>
      <c r="C13" s="77"/>
      <c r="D13" s="77" t="s">
        <v>40</v>
      </c>
      <c r="E13" s="77" t="s">
        <v>106</v>
      </c>
      <c r="F13" s="60">
        <v>0</v>
      </c>
      <c r="G13" s="72">
        <v>41.38</v>
      </c>
      <c r="H13" s="36">
        <f t="shared" si="0"/>
        <v>0</v>
      </c>
      <c r="I13" s="27">
        <f t="shared" si="1"/>
        <v>0</v>
      </c>
      <c r="J13" s="50"/>
      <c r="K13" s="55">
        <f>IF((J13-'L квалиф'!$I$8)&gt;0,J13-'L квалиф'!$I$8,0)</f>
        <v>0</v>
      </c>
      <c r="L13" s="60"/>
      <c r="M13" s="61"/>
      <c r="N13" s="62"/>
      <c r="O13" s="62"/>
      <c r="P13" s="63"/>
      <c r="Q13" s="64"/>
      <c r="R13" s="62">
        <f t="shared" si="2"/>
        <v>0</v>
      </c>
      <c r="S13" s="62">
        <f t="shared" si="3"/>
        <v>41.38</v>
      </c>
      <c r="T13" s="82">
        <v>3</v>
      </c>
    </row>
    <row r="14" spans="1:20" ht="12.75">
      <c r="A14" s="71">
        <v>5</v>
      </c>
      <c r="B14" s="77" t="s">
        <v>42</v>
      </c>
      <c r="C14" s="77"/>
      <c r="D14" s="77" t="s">
        <v>108</v>
      </c>
      <c r="E14" s="77" t="s">
        <v>109</v>
      </c>
      <c r="F14" s="60">
        <v>0</v>
      </c>
      <c r="G14" s="72">
        <v>41.42</v>
      </c>
      <c r="H14" s="36">
        <f t="shared" si="0"/>
        <v>0</v>
      </c>
      <c r="I14" s="27">
        <f t="shared" si="1"/>
        <v>0</v>
      </c>
      <c r="J14" s="50"/>
      <c r="K14" s="2">
        <f aca="true" t="shared" si="4" ref="K14:K24">IF((J14-$I$8)&gt;0,J14-$I$8,0)</f>
        <v>0</v>
      </c>
      <c r="L14" s="1"/>
      <c r="M14" s="42"/>
      <c r="N14" s="27"/>
      <c r="O14" s="27"/>
      <c r="P14" s="5"/>
      <c r="Q14" s="2"/>
      <c r="R14" s="27">
        <f t="shared" si="2"/>
        <v>0</v>
      </c>
      <c r="S14" s="27">
        <f t="shared" si="3"/>
        <v>41.42</v>
      </c>
      <c r="T14" s="57" t="s">
        <v>143</v>
      </c>
    </row>
    <row r="15" spans="1:20" ht="12.75">
      <c r="A15" s="71">
        <v>17</v>
      </c>
      <c r="B15" s="77" t="s">
        <v>58</v>
      </c>
      <c r="C15" s="77"/>
      <c r="D15" s="77" t="s">
        <v>34</v>
      </c>
      <c r="E15" s="77" t="s">
        <v>119</v>
      </c>
      <c r="F15" s="60">
        <v>0</v>
      </c>
      <c r="G15" s="72">
        <v>41.58</v>
      </c>
      <c r="H15" s="36">
        <f t="shared" si="0"/>
        <v>0</v>
      </c>
      <c r="I15" s="27">
        <f t="shared" si="1"/>
        <v>0</v>
      </c>
      <c r="J15" s="50"/>
      <c r="K15" s="2">
        <f t="shared" si="4"/>
        <v>0</v>
      </c>
      <c r="L15" s="1"/>
      <c r="M15" s="42"/>
      <c r="N15" s="27"/>
      <c r="O15" s="27"/>
      <c r="P15" s="5"/>
      <c r="Q15" s="2"/>
      <c r="R15" s="27">
        <f t="shared" si="2"/>
        <v>0</v>
      </c>
      <c r="S15" s="27">
        <f t="shared" si="3"/>
        <v>41.58</v>
      </c>
      <c r="T15" s="82">
        <v>5</v>
      </c>
    </row>
    <row r="16" spans="1:20" ht="12.75">
      <c r="A16" s="71">
        <v>14</v>
      </c>
      <c r="B16" s="77" t="s">
        <v>132</v>
      </c>
      <c r="C16" s="77"/>
      <c r="D16" s="77" t="s">
        <v>76</v>
      </c>
      <c r="E16" s="77" t="s">
        <v>134</v>
      </c>
      <c r="F16" s="60">
        <v>0</v>
      </c>
      <c r="G16" s="72">
        <v>43</v>
      </c>
      <c r="H16" s="36">
        <f t="shared" si="0"/>
        <v>1</v>
      </c>
      <c r="I16" s="27">
        <f t="shared" si="1"/>
        <v>1</v>
      </c>
      <c r="J16" s="50"/>
      <c r="K16" s="2">
        <f t="shared" si="4"/>
        <v>0</v>
      </c>
      <c r="L16" s="1"/>
      <c r="M16" s="42"/>
      <c r="N16" s="27"/>
      <c r="O16" s="27"/>
      <c r="P16" s="5"/>
      <c r="Q16" s="2"/>
      <c r="R16" s="27">
        <f t="shared" si="2"/>
        <v>1</v>
      </c>
      <c r="S16" s="27">
        <f t="shared" si="3"/>
        <v>43</v>
      </c>
      <c r="T16" s="57" t="s">
        <v>145</v>
      </c>
    </row>
    <row r="17" spans="1:20" ht="12.75">
      <c r="A17" s="71">
        <v>9</v>
      </c>
      <c r="B17" s="77" t="s">
        <v>113</v>
      </c>
      <c r="C17" s="77"/>
      <c r="D17" s="77" t="s">
        <v>114</v>
      </c>
      <c r="E17" s="77" t="s">
        <v>115</v>
      </c>
      <c r="F17" s="60">
        <v>0</v>
      </c>
      <c r="G17" s="72">
        <v>44.55</v>
      </c>
      <c r="H17" s="36">
        <f t="shared" si="0"/>
        <v>2.549999999999997</v>
      </c>
      <c r="I17" s="27">
        <f t="shared" si="1"/>
        <v>2.549999999999997</v>
      </c>
      <c r="J17" s="50"/>
      <c r="K17" s="2">
        <f t="shared" si="4"/>
        <v>0</v>
      </c>
      <c r="L17" s="1"/>
      <c r="M17" s="42"/>
      <c r="N17" s="27"/>
      <c r="O17" s="27"/>
      <c r="P17" s="5"/>
      <c r="Q17" s="2"/>
      <c r="R17" s="27">
        <f t="shared" si="2"/>
        <v>2.549999999999997</v>
      </c>
      <c r="S17" s="27">
        <f t="shared" si="3"/>
        <v>44.55</v>
      </c>
      <c r="T17" s="82">
        <v>7</v>
      </c>
    </row>
    <row r="18" spans="1:20" ht="12.75">
      <c r="A18" s="71">
        <v>16</v>
      </c>
      <c r="B18" s="77" t="s">
        <v>56</v>
      </c>
      <c r="C18" s="77"/>
      <c r="D18" s="77" t="s">
        <v>34</v>
      </c>
      <c r="E18" s="77" t="s">
        <v>118</v>
      </c>
      <c r="F18" s="60">
        <v>5</v>
      </c>
      <c r="G18" s="72">
        <v>40.73</v>
      </c>
      <c r="H18" s="36">
        <f t="shared" si="0"/>
        <v>0</v>
      </c>
      <c r="I18" s="27">
        <f t="shared" si="1"/>
        <v>5</v>
      </c>
      <c r="J18" s="50"/>
      <c r="K18" s="2">
        <f t="shared" si="4"/>
        <v>0</v>
      </c>
      <c r="L18" s="1"/>
      <c r="M18" s="42"/>
      <c r="N18" s="27"/>
      <c r="O18" s="27"/>
      <c r="P18" s="5"/>
      <c r="Q18" s="2"/>
      <c r="R18" s="27">
        <f t="shared" si="2"/>
        <v>5</v>
      </c>
      <c r="S18" s="27">
        <f t="shared" si="3"/>
        <v>40.73</v>
      </c>
      <c r="T18" s="57" t="s">
        <v>147</v>
      </c>
    </row>
    <row r="19" spans="1:20" ht="12.75">
      <c r="A19" s="71">
        <v>6</v>
      </c>
      <c r="B19" s="77" t="s">
        <v>94</v>
      </c>
      <c r="C19" s="80" t="s">
        <v>121</v>
      </c>
      <c r="D19" s="77" t="s">
        <v>71</v>
      </c>
      <c r="E19" s="77" t="s">
        <v>110</v>
      </c>
      <c r="F19" s="60">
        <v>10</v>
      </c>
      <c r="G19" s="72">
        <v>42.38</v>
      </c>
      <c r="H19" s="36">
        <f t="shared" si="0"/>
        <v>0.38000000000000256</v>
      </c>
      <c r="I19" s="27">
        <f t="shared" si="1"/>
        <v>10.380000000000003</v>
      </c>
      <c r="J19" s="50"/>
      <c r="K19" s="2">
        <f t="shared" si="4"/>
        <v>0</v>
      </c>
      <c r="L19" s="1"/>
      <c r="M19" s="42"/>
      <c r="N19" s="27"/>
      <c r="O19" s="27"/>
      <c r="P19" s="5"/>
      <c r="Q19" s="2"/>
      <c r="R19" s="27">
        <f t="shared" si="2"/>
        <v>10.380000000000003</v>
      </c>
      <c r="S19" s="27">
        <f t="shared" si="3"/>
        <v>42.38</v>
      </c>
      <c r="T19" s="82">
        <v>9</v>
      </c>
    </row>
    <row r="20" spans="1:20" ht="12.75">
      <c r="A20" s="71">
        <v>12</v>
      </c>
      <c r="B20" s="77" t="s">
        <v>99</v>
      </c>
      <c r="C20" s="78" t="s">
        <v>36</v>
      </c>
      <c r="D20" s="77" t="s">
        <v>40</v>
      </c>
      <c r="E20" s="77" t="s">
        <v>117</v>
      </c>
      <c r="F20" s="60">
        <v>10</v>
      </c>
      <c r="G20" s="72">
        <v>45.14</v>
      </c>
      <c r="H20" s="36">
        <f t="shared" si="0"/>
        <v>3.1400000000000006</v>
      </c>
      <c r="I20" s="27">
        <f t="shared" si="1"/>
        <v>13.14</v>
      </c>
      <c r="J20" s="50"/>
      <c r="K20" s="2">
        <f t="shared" si="4"/>
        <v>0</v>
      </c>
      <c r="L20" s="1"/>
      <c r="M20" s="42"/>
      <c r="N20" s="27"/>
      <c r="O20" s="27"/>
      <c r="P20" s="5"/>
      <c r="Q20" s="2"/>
      <c r="R20" s="27">
        <f t="shared" si="2"/>
        <v>13.14</v>
      </c>
      <c r="S20" s="27">
        <f t="shared" si="3"/>
        <v>45.14</v>
      </c>
      <c r="T20" s="57" t="s">
        <v>149</v>
      </c>
    </row>
    <row r="21" spans="1:20" ht="12.75">
      <c r="A21" s="71">
        <v>15</v>
      </c>
      <c r="B21" s="77" t="s">
        <v>135</v>
      </c>
      <c r="C21" s="77"/>
      <c r="D21" s="77" t="s">
        <v>76</v>
      </c>
      <c r="E21" s="77" t="s">
        <v>137</v>
      </c>
      <c r="F21" s="60">
        <v>20</v>
      </c>
      <c r="G21" s="72">
        <v>39.84</v>
      </c>
      <c r="H21" s="36">
        <f t="shared" si="0"/>
        <v>0</v>
      </c>
      <c r="I21" s="27">
        <f t="shared" si="1"/>
        <v>20</v>
      </c>
      <c r="J21" s="50"/>
      <c r="K21" s="2">
        <f t="shared" si="4"/>
        <v>0</v>
      </c>
      <c r="L21" s="1"/>
      <c r="M21" s="42"/>
      <c r="N21" s="27"/>
      <c r="O21" s="27"/>
      <c r="P21" s="5"/>
      <c r="Q21" s="2"/>
      <c r="R21" s="27">
        <f t="shared" si="2"/>
        <v>20</v>
      </c>
      <c r="S21" s="27">
        <f t="shared" si="3"/>
        <v>39.84</v>
      </c>
      <c r="T21" s="82">
        <v>11</v>
      </c>
    </row>
    <row r="22" spans="1:20" ht="12.75">
      <c r="A22" s="71">
        <v>2</v>
      </c>
      <c r="B22" s="77" t="s">
        <v>129</v>
      </c>
      <c r="C22" s="63"/>
      <c r="D22" s="77" t="s">
        <v>40</v>
      </c>
      <c r="E22" s="81" t="s">
        <v>130</v>
      </c>
      <c r="F22" s="60">
        <v>15</v>
      </c>
      <c r="G22" s="72">
        <v>48.38</v>
      </c>
      <c r="H22" s="36">
        <f t="shared" si="0"/>
        <v>6.380000000000003</v>
      </c>
      <c r="I22" s="27">
        <f t="shared" si="1"/>
        <v>21.380000000000003</v>
      </c>
      <c r="J22" s="50"/>
      <c r="K22" s="2">
        <f t="shared" si="4"/>
        <v>0</v>
      </c>
      <c r="L22" s="1"/>
      <c r="M22" s="42"/>
      <c r="N22" s="27"/>
      <c r="O22" s="27"/>
      <c r="P22" s="5"/>
      <c r="Q22" s="2"/>
      <c r="R22" s="27">
        <f t="shared" si="2"/>
        <v>21.380000000000003</v>
      </c>
      <c r="S22" s="27">
        <f t="shared" si="3"/>
        <v>48.38</v>
      </c>
      <c r="T22" s="57" t="s">
        <v>151</v>
      </c>
    </row>
    <row r="23" spans="1:20" ht="12.75">
      <c r="A23" s="71">
        <v>7</v>
      </c>
      <c r="B23" s="77" t="s">
        <v>111</v>
      </c>
      <c r="C23" s="77"/>
      <c r="D23" s="77" t="s">
        <v>108</v>
      </c>
      <c r="E23" s="77" t="s">
        <v>112</v>
      </c>
      <c r="F23" s="60">
        <v>100</v>
      </c>
      <c r="G23" s="72"/>
      <c r="H23" s="36">
        <f t="shared" si="0"/>
        <v>0</v>
      </c>
      <c r="I23" s="27">
        <f t="shared" si="1"/>
        <v>100</v>
      </c>
      <c r="J23" s="50"/>
      <c r="K23" s="2">
        <f t="shared" si="4"/>
        <v>0</v>
      </c>
      <c r="L23" s="1"/>
      <c r="M23" s="42"/>
      <c r="N23" s="27"/>
      <c r="O23" s="27"/>
      <c r="P23" s="5"/>
      <c r="Q23" s="2"/>
      <c r="R23" s="27">
        <f t="shared" si="2"/>
        <v>100</v>
      </c>
      <c r="S23" s="27">
        <f t="shared" si="3"/>
        <v>0</v>
      </c>
      <c r="T23" s="44"/>
    </row>
    <row r="24" spans="1:20" ht="12.75">
      <c r="A24" s="71">
        <v>10</v>
      </c>
      <c r="B24" s="77" t="s">
        <v>56</v>
      </c>
      <c r="C24" s="77"/>
      <c r="D24" s="77" t="s">
        <v>76</v>
      </c>
      <c r="E24" s="77" t="s">
        <v>116</v>
      </c>
      <c r="F24" s="60">
        <v>100</v>
      </c>
      <c r="G24" s="72"/>
      <c r="H24" s="36">
        <f t="shared" si="0"/>
        <v>0</v>
      </c>
      <c r="I24" s="27">
        <f t="shared" si="1"/>
        <v>100</v>
      </c>
      <c r="J24" s="50"/>
      <c r="K24" s="2">
        <f t="shared" si="4"/>
        <v>0</v>
      </c>
      <c r="L24" s="1"/>
      <c r="M24" s="42"/>
      <c r="N24" s="27"/>
      <c r="O24" s="27"/>
      <c r="P24" s="5"/>
      <c r="Q24" s="2"/>
      <c r="R24" s="27">
        <f t="shared" si="2"/>
        <v>100</v>
      </c>
      <c r="S24" s="27">
        <f t="shared" si="3"/>
        <v>0</v>
      </c>
      <c r="T24" s="44"/>
    </row>
  </sheetData>
  <sheetProtection/>
  <mergeCells count="5">
    <mergeCell ref="R9:S9"/>
    <mergeCell ref="J1:T1"/>
    <mergeCell ref="C3:E3"/>
    <mergeCell ref="O3:S3"/>
    <mergeCell ref="C4:E4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12.00390625" style="0" customWidth="1"/>
    <col min="4" max="4" width="14.75390625" style="0" customWidth="1"/>
    <col min="5" max="5" width="15.3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2.375" style="0" customWidth="1"/>
    <col min="13" max="13" width="3.125" style="0" customWidth="1"/>
    <col min="14" max="14" width="3.375" style="0" customWidth="1"/>
    <col min="15" max="15" width="7.25390625" style="0" customWidth="1"/>
    <col min="16" max="16" width="1.12109375" style="0" customWidth="1"/>
    <col min="17" max="17" width="0" style="0" hidden="1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3.5" customHeight="1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30</v>
      </c>
      <c r="N5" s="4"/>
      <c r="O5" s="4"/>
      <c r="P5" s="3"/>
      <c r="Q5" s="3"/>
      <c r="R5" s="3"/>
      <c r="S5" s="3"/>
      <c r="T5" s="3"/>
    </row>
    <row r="6" spans="1:20" ht="14.2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147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4.25" customHeight="1">
      <c r="A7" s="3"/>
      <c r="B7" s="40" t="s">
        <v>18</v>
      </c>
      <c r="C7" s="48">
        <f>MAX(A11:A30)</f>
        <v>12</v>
      </c>
      <c r="D7" s="4"/>
      <c r="E7" s="4"/>
      <c r="F7" s="15" t="s">
        <v>12</v>
      </c>
      <c r="G7" s="3"/>
      <c r="H7" s="3"/>
      <c r="I7" s="17">
        <f>I6/I8</f>
        <v>3.972972972972973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4.2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37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4.2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56</v>
      </c>
      <c r="J9" s="3"/>
      <c r="K9" s="3"/>
      <c r="L9" s="12"/>
      <c r="M9" s="4"/>
      <c r="N9" s="3"/>
      <c r="O9" s="6"/>
      <c r="P9" s="3"/>
      <c r="Q9" s="3"/>
      <c r="R9" s="96" t="s">
        <v>23</v>
      </c>
      <c r="S9" s="96"/>
      <c r="T9" s="37" t="s">
        <v>32</v>
      </c>
    </row>
    <row r="10" spans="1:20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54" t="s">
        <v>5</v>
      </c>
      <c r="K10" s="31"/>
      <c r="L10" s="18"/>
      <c r="M10" s="28"/>
      <c r="N10" s="18"/>
      <c r="O10" s="23"/>
      <c r="P10" s="19"/>
      <c r="Q10" s="29"/>
      <c r="R10" s="30" t="s">
        <v>6</v>
      </c>
      <c r="S10" s="30" t="s">
        <v>16</v>
      </c>
      <c r="T10" s="20" t="s">
        <v>22</v>
      </c>
    </row>
    <row r="11" spans="1:20" ht="12.75">
      <c r="A11" s="52">
        <v>12</v>
      </c>
      <c r="B11" s="77" t="s">
        <v>58</v>
      </c>
      <c r="C11" s="77"/>
      <c r="D11" s="77" t="s">
        <v>40</v>
      </c>
      <c r="E11" s="77" t="s">
        <v>107</v>
      </c>
      <c r="F11" s="60">
        <v>0</v>
      </c>
      <c r="G11" s="72">
        <v>37.76</v>
      </c>
      <c r="H11" s="36">
        <f aca="true" t="shared" si="0" ref="H11:H22">IF((G11-$I$8)&gt;0,G11-$I$8,0)</f>
        <v>0.759999999999998</v>
      </c>
      <c r="I11" s="27">
        <f aca="true" t="shared" si="1" ref="I11:I22">SUM(F11+H11)</f>
        <v>0.759999999999998</v>
      </c>
      <c r="J11" s="50"/>
      <c r="K11" s="2">
        <f aca="true" t="shared" si="2" ref="K11:K22">IF((J11-$I$8)&gt;0,J11-$I$8,0)</f>
        <v>0</v>
      </c>
      <c r="L11" s="1"/>
      <c r="M11" s="42"/>
      <c r="N11" s="27"/>
      <c r="O11" s="27"/>
      <c r="P11" s="5"/>
      <c r="Q11" s="2"/>
      <c r="R11" s="27">
        <f aca="true" t="shared" si="3" ref="R11:R22">SUM(I11+O11)</f>
        <v>0.759999999999998</v>
      </c>
      <c r="S11" s="27">
        <f aca="true" t="shared" si="4" ref="S11:S22">SUM(G11+M11)</f>
        <v>37.76</v>
      </c>
      <c r="T11" s="88" t="s">
        <v>140</v>
      </c>
    </row>
    <row r="12" spans="1:20" ht="12.75" customHeight="1">
      <c r="A12" s="52">
        <v>1</v>
      </c>
      <c r="B12" s="77" t="s">
        <v>129</v>
      </c>
      <c r="C12" s="63"/>
      <c r="D12" s="77" t="s">
        <v>40</v>
      </c>
      <c r="E12" s="79" t="s">
        <v>130</v>
      </c>
      <c r="F12" s="60">
        <v>0</v>
      </c>
      <c r="G12" s="72">
        <v>37.88</v>
      </c>
      <c r="H12" s="36">
        <f t="shared" si="0"/>
        <v>0.8800000000000026</v>
      </c>
      <c r="I12" s="27">
        <f t="shared" si="1"/>
        <v>0.8800000000000026</v>
      </c>
      <c r="J12" s="50"/>
      <c r="K12" s="2">
        <f t="shared" si="2"/>
        <v>0</v>
      </c>
      <c r="L12" s="1"/>
      <c r="M12" s="42"/>
      <c r="N12" s="27"/>
      <c r="O12" s="27"/>
      <c r="P12" s="5"/>
      <c r="Q12" s="2"/>
      <c r="R12" s="27">
        <f t="shared" si="3"/>
        <v>0.8800000000000026</v>
      </c>
      <c r="S12" s="27">
        <f t="shared" si="4"/>
        <v>37.88</v>
      </c>
      <c r="T12" s="88" t="s">
        <v>141</v>
      </c>
    </row>
    <row r="13" spans="1:20" ht="12.75">
      <c r="A13" s="52">
        <v>9</v>
      </c>
      <c r="B13" s="77" t="s">
        <v>42</v>
      </c>
      <c r="C13" s="77"/>
      <c r="D13" s="77" t="s">
        <v>108</v>
      </c>
      <c r="E13" s="77" t="s">
        <v>109</v>
      </c>
      <c r="F13" s="60">
        <v>0</v>
      </c>
      <c r="G13" s="72">
        <v>37.89</v>
      </c>
      <c r="H13" s="36">
        <f t="shared" si="0"/>
        <v>0.8900000000000006</v>
      </c>
      <c r="I13" s="27">
        <f t="shared" si="1"/>
        <v>0.8900000000000006</v>
      </c>
      <c r="J13" s="50"/>
      <c r="K13" s="2">
        <f t="shared" si="2"/>
        <v>0</v>
      </c>
      <c r="L13" s="1"/>
      <c r="M13" s="42"/>
      <c r="N13" s="27"/>
      <c r="O13" s="27"/>
      <c r="P13" s="5"/>
      <c r="Q13" s="2"/>
      <c r="R13" s="27">
        <f t="shared" si="3"/>
        <v>0.8900000000000006</v>
      </c>
      <c r="S13" s="27">
        <f t="shared" si="4"/>
        <v>37.89</v>
      </c>
      <c r="T13" s="88" t="s">
        <v>142</v>
      </c>
    </row>
    <row r="14" spans="1:20" ht="12.75">
      <c r="A14" s="52">
        <v>4</v>
      </c>
      <c r="B14" s="77" t="s">
        <v>94</v>
      </c>
      <c r="C14" s="80" t="s">
        <v>121</v>
      </c>
      <c r="D14" s="77" t="s">
        <v>71</v>
      </c>
      <c r="E14" s="77" t="s">
        <v>110</v>
      </c>
      <c r="F14" s="60">
        <v>0</v>
      </c>
      <c r="G14" s="72">
        <v>38.73</v>
      </c>
      <c r="H14" s="36">
        <f t="shared" si="0"/>
        <v>1.7299999999999969</v>
      </c>
      <c r="I14" s="27">
        <f t="shared" si="1"/>
        <v>1.7299999999999969</v>
      </c>
      <c r="J14" s="50"/>
      <c r="K14" s="2">
        <f t="shared" si="2"/>
        <v>0</v>
      </c>
      <c r="L14" s="1"/>
      <c r="M14" s="42"/>
      <c r="N14" s="27"/>
      <c r="O14" s="27"/>
      <c r="P14" s="5"/>
      <c r="Q14" s="2"/>
      <c r="R14" s="27">
        <f t="shared" si="3"/>
        <v>1.7299999999999969</v>
      </c>
      <c r="S14" s="27">
        <f t="shared" si="4"/>
        <v>38.73</v>
      </c>
      <c r="T14" s="88" t="s">
        <v>143</v>
      </c>
    </row>
    <row r="15" spans="1:20" ht="12.75">
      <c r="A15" s="52">
        <v>10</v>
      </c>
      <c r="B15" s="77" t="s">
        <v>48</v>
      </c>
      <c r="C15" s="77"/>
      <c r="D15" s="77" t="s">
        <v>40</v>
      </c>
      <c r="E15" s="77" t="s">
        <v>106</v>
      </c>
      <c r="F15" s="60">
        <v>0</v>
      </c>
      <c r="G15" s="72">
        <v>38.75</v>
      </c>
      <c r="H15" s="36">
        <f t="shared" si="0"/>
        <v>1.75</v>
      </c>
      <c r="I15" s="27">
        <f t="shared" si="1"/>
        <v>1.75</v>
      </c>
      <c r="J15" s="50"/>
      <c r="K15" s="2">
        <f t="shared" si="2"/>
        <v>0</v>
      </c>
      <c r="L15" s="1"/>
      <c r="M15" s="42"/>
      <c r="N15" s="27"/>
      <c r="O15" s="27"/>
      <c r="P15" s="5"/>
      <c r="Q15" s="2"/>
      <c r="R15" s="27">
        <f t="shared" si="3"/>
        <v>1.75</v>
      </c>
      <c r="S15" s="27">
        <f t="shared" si="4"/>
        <v>38.75</v>
      </c>
      <c r="T15" s="88" t="s">
        <v>144</v>
      </c>
    </row>
    <row r="16" spans="1:20" ht="12.75">
      <c r="A16" s="52">
        <v>11</v>
      </c>
      <c r="B16" s="77" t="s">
        <v>79</v>
      </c>
      <c r="C16" s="77"/>
      <c r="D16" s="77" t="s">
        <v>34</v>
      </c>
      <c r="E16" s="77" t="s">
        <v>131</v>
      </c>
      <c r="F16" s="60">
        <v>0</v>
      </c>
      <c r="G16" s="72">
        <v>40.22</v>
      </c>
      <c r="H16" s="36">
        <f t="shared" si="0"/>
        <v>3.219999999999999</v>
      </c>
      <c r="I16" s="27">
        <f t="shared" si="1"/>
        <v>3.219999999999999</v>
      </c>
      <c r="J16" s="50"/>
      <c r="K16" s="2">
        <f t="shared" si="2"/>
        <v>0</v>
      </c>
      <c r="L16" s="1"/>
      <c r="M16" s="42"/>
      <c r="N16" s="27"/>
      <c r="O16" s="27"/>
      <c r="P16" s="5"/>
      <c r="Q16" s="2"/>
      <c r="R16" s="27">
        <f t="shared" si="3"/>
        <v>3.219999999999999</v>
      </c>
      <c r="S16" s="27">
        <f t="shared" si="4"/>
        <v>40.22</v>
      </c>
      <c r="T16" s="88" t="s">
        <v>145</v>
      </c>
    </row>
    <row r="17" spans="1:20" ht="12.75">
      <c r="A17" s="52">
        <v>7</v>
      </c>
      <c r="B17" s="77" t="s">
        <v>132</v>
      </c>
      <c r="C17" s="77"/>
      <c r="D17" s="77" t="s">
        <v>76</v>
      </c>
      <c r="E17" s="77" t="s">
        <v>134</v>
      </c>
      <c r="F17" s="60">
        <v>0</v>
      </c>
      <c r="G17" s="72">
        <v>41.09</v>
      </c>
      <c r="H17" s="36">
        <f t="shared" si="0"/>
        <v>4.090000000000003</v>
      </c>
      <c r="I17" s="27">
        <f t="shared" si="1"/>
        <v>4.090000000000003</v>
      </c>
      <c r="J17" s="50"/>
      <c r="K17" s="2">
        <f t="shared" si="2"/>
        <v>0</v>
      </c>
      <c r="L17" s="1"/>
      <c r="M17" s="42"/>
      <c r="N17" s="27"/>
      <c r="O17" s="27"/>
      <c r="P17" s="5"/>
      <c r="Q17" s="2"/>
      <c r="R17" s="27">
        <f t="shared" si="3"/>
        <v>4.090000000000003</v>
      </c>
      <c r="S17" s="27">
        <f t="shared" si="4"/>
        <v>41.09</v>
      </c>
      <c r="T17" s="88" t="s">
        <v>146</v>
      </c>
    </row>
    <row r="18" spans="1:20" ht="12.75">
      <c r="A18" s="52">
        <v>6</v>
      </c>
      <c r="B18" s="77" t="s">
        <v>113</v>
      </c>
      <c r="C18" s="77"/>
      <c r="D18" s="77" t="s">
        <v>114</v>
      </c>
      <c r="E18" s="77" t="s">
        <v>115</v>
      </c>
      <c r="F18" s="60">
        <v>0</v>
      </c>
      <c r="G18" s="72">
        <v>42.76</v>
      </c>
      <c r="H18" s="36">
        <f t="shared" si="0"/>
        <v>5.759999999999998</v>
      </c>
      <c r="I18" s="27">
        <f t="shared" si="1"/>
        <v>5.759999999999998</v>
      </c>
      <c r="J18" s="50"/>
      <c r="K18" s="2">
        <f t="shared" si="2"/>
        <v>0</v>
      </c>
      <c r="L18" s="1"/>
      <c r="M18" s="42"/>
      <c r="N18" s="27"/>
      <c r="O18" s="27"/>
      <c r="P18" s="5"/>
      <c r="Q18" s="2"/>
      <c r="R18" s="27">
        <f t="shared" si="3"/>
        <v>5.759999999999998</v>
      </c>
      <c r="S18" s="27">
        <f t="shared" si="4"/>
        <v>42.76</v>
      </c>
      <c r="T18" s="57" t="s">
        <v>147</v>
      </c>
    </row>
    <row r="19" spans="1:20" ht="12.75">
      <c r="A19" s="52">
        <v>5</v>
      </c>
      <c r="B19" s="77" t="s">
        <v>56</v>
      </c>
      <c r="C19" s="77"/>
      <c r="D19" s="77" t="s">
        <v>34</v>
      </c>
      <c r="E19" s="77" t="s">
        <v>118</v>
      </c>
      <c r="F19" s="60">
        <v>5</v>
      </c>
      <c r="G19" s="72">
        <v>39.55</v>
      </c>
      <c r="H19" s="36">
        <f t="shared" si="0"/>
        <v>2.549999999999997</v>
      </c>
      <c r="I19" s="27">
        <f t="shared" si="1"/>
        <v>7.549999999999997</v>
      </c>
      <c r="J19" s="50"/>
      <c r="K19" s="2">
        <f t="shared" si="2"/>
        <v>0</v>
      </c>
      <c r="L19" s="1"/>
      <c r="M19" s="42"/>
      <c r="N19" s="27"/>
      <c r="O19" s="27"/>
      <c r="P19" s="5"/>
      <c r="Q19" s="2"/>
      <c r="R19" s="27">
        <f t="shared" si="3"/>
        <v>7.549999999999997</v>
      </c>
      <c r="S19" s="27">
        <f t="shared" si="4"/>
        <v>39.55</v>
      </c>
      <c r="T19" s="57" t="s">
        <v>148</v>
      </c>
    </row>
    <row r="20" spans="1:20" ht="12.75">
      <c r="A20" s="52">
        <v>8</v>
      </c>
      <c r="B20" s="77" t="s">
        <v>58</v>
      </c>
      <c r="C20" s="77"/>
      <c r="D20" s="77" t="s">
        <v>34</v>
      </c>
      <c r="E20" s="77" t="s">
        <v>119</v>
      </c>
      <c r="F20" s="60">
        <v>5</v>
      </c>
      <c r="G20" s="72">
        <v>40.84</v>
      </c>
      <c r="H20" s="36">
        <f t="shared" si="0"/>
        <v>3.8400000000000034</v>
      </c>
      <c r="I20" s="27">
        <f t="shared" si="1"/>
        <v>8.840000000000003</v>
      </c>
      <c r="J20" s="50"/>
      <c r="K20" s="2">
        <f t="shared" si="2"/>
        <v>0</v>
      </c>
      <c r="L20" s="1"/>
      <c r="M20" s="42"/>
      <c r="N20" s="27"/>
      <c r="O20" s="27"/>
      <c r="P20" s="5"/>
      <c r="Q20" s="2"/>
      <c r="R20" s="27">
        <f t="shared" si="3"/>
        <v>8.840000000000003</v>
      </c>
      <c r="S20" s="27">
        <f t="shared" si="4"/>
        <v>40.84</v>
      </c>
      <c r="T20" s="57" t="s">
        <v>149</v>
      </c>
    </row>
    <row r="21" spans="1:20" ht="12.75">
      <c r="A21" s="52">
        <v>2</v>
      </c>
      <c r="B21" s="77" t="s">
        <v>135</v>
      </c>
      <c r="C21" s="77"/>
      <c r="D21" s="77" t="s">
        <v>76</v>
      </c>
      <c r="E21" s="77" t="s">
        <v>137</v>
      </c>
      <c r="F21" s="60">
        <v>100</v>
      </c>
      <c r="G21" s="72"/>
      <c r="H21" s="36">
        <f t="shared" si="0"/>
        <v>0</v>
      </c>
      <c r="I21" s="27">
        <f t="shared" si="1"/>
        <v>100</v>
      </c>
      <c r="J21" s="50"/>
      <c r="K21" s="2">
        <f t="shared" si="2"/>
        <v>0</v>
      </c>
      <c r="L21" s="1"/>
      <c r="M21" s="42"/>
      <c r="N21" s="27"/>
      <c r="O21" s="27"/>
      <c r="P21" s="5"/>
      <c r="Q21" s="2"/>
      <c r="R21" s="27">
        <f t="shared" si="3"/>
        <v>100</v>
      </c>
      <c r="S21" s="27">
        <f t="shared" si="4"/>
        <v>0</v>
      </c>
      <c r="T21" s="44"/>
    </row>
    <row r="22" spans="1:20" ht="12.75">
      <c r="A22" s="52">
        <v>3</v>
      </c>
      <c r="B22" s="77" t="s">
        <v>99</v>
      </c>
      <c r="C22" s="78" t="s">
        <v>36</v>
      </c>
      <c r="D22" s="77" t="s">
        <v>40</v>
      </c>
      <c r="E22" s="77" t="s">
        <v>117</v>
      </c>
      <c r="F22" s="60">
        <v>100</v>
      </c>
      <c r="G22" s="72"/>
      <c r="H22" s="36">
        <f t="shared" si="0"/>
        <v>0</v>
      </c>
      <c r="I22" s="27">
        <f t="shared" si="1"/>
        <v>100</v>
      </c>
      <c r="J22" s="50"/>
      <c r="K22" s="2">
        <f t="shared" si="2"/>
        <v>0</v>
      </c>
      <c r="L22" s="1"/>
      <c r="M22" s="42"/>
      <c r="N22" s="27"/>
      <c r="O22" s="27"/>
      <c r="P22" s="5"/>
      <c r="Q22" s="2"/>
      <c r="R22" s="27">
        <f t="shared" si="3"/>
        <v>100</v>
      </c>
      <c r="S22" s="27">
        <f t="shared" si="4"/>
        <v>0</v>
      </c>
      <c r="T22" s="44"/>
    </row>
  </sheetData>
  <sheetProtection/>
  <mergeCells count="5">
    <mergeCell ref="C3:E3"/>
    <mergeCell ref="R9:S9"/>
    <mergeCell ref="C4:E4"/>
    <mergeCell ref="J1:T1"/>
    <mergeCell ref="O3:S3"/>
  </mergeCells>
  <printOptions/>
  <pageMargins left="0.5511811023622047" right="0.5118110236220472" top="0.1968503937007874" bottom="0.1968503937007874" header="0" footer="0"/>
  <pageSetup horizontalDpi="300" verticalDpi="300" orientation="landscape" paperSize="9" scale="9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U14" sqref="U14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1.625" style="0" customWidth="1"/>
    <col min="4" max="4" width="11.875" style="0" customWidth="1"/>
    <col min="5" max="5" width="10.875" style="0" bestFit="1" customWidth="1"/>
    <col min="6" max="6" width="6.75390625" style="0" customWidth="1"/>
    <col min="7" max="7" width="7.00390625" style="0" customWidth="1"/>
    <col min="8" max="8" width="6.875" style="0" customWidth="1"/>
    <col min="9" max="9" width="7.00390625" style="0" customWidth="1"/>
    <col min="10" max="10" width="4.00390625" style="0" customWidth="1"/>
    <col min="11" max="11" width="0.74609375" style="0" customWidth="1"/>
    <col min="12" max="12" width="6.875" style="0" customWidth="1"/>
    <col min="13" max="13" width="6.125" style="0" customWidth="1"/>
    <col min="14" max="14" width="7.00390625" style="0" customWidth="1"/>
    <col min="15" max="15" width="6.875" style="0" customWidth="1"/>
    <col min="16" max="16" width="3.75390625" style="0" customWidth="1"/>
    <col min="17" max="17" width="0.6171875" style="0" customWidth="1"/>
    <col min="18" max="18" width="6.875" style="0" customWidth="1"/>
    <col min="19" max="19" width="7.25390625" style="0" customWidth="1"/>
    <col min="20" max="20" width="5.37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9.75" customHeight="1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31</v>
      </c>
      <c r="N5" s="4"/>
      <c r="O5" s="4"/>
      <c r="P5" s="3"/>
      <c r="Q5" s="3"/>
      <c r="R5" s="3"/>
      <c r="S5" s="3"/>
      <c r="T5" s="3"/>
    </row>
    <row r="6" spans="1:20" ht="1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162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5" customHeight="1">
      <c r="A7" s="3"/>
      <c r="B7" s="40" t="s">
        <v>18</v>
      </c>
      <c r="C7" s="48">
        <f>MAX(A12:A33)</f>
        <v>7</v>
      </c>
      <c r="D7" s="4"/>
      <c r="E7" s="4"/>
      <c r="F7" s="15" t="s">
        <v>12</v>
      </c>
      <c r="G7" s="3"/>
      <c r="H7" s="3"/>
      <c r="I7" s="17">
        <f>I6/I8</f>
        <v>3.857142857142857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42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63</v>
      </c>
      <c r="J9" s="3"/>
      <c r="K9" s="3"/>
      <c r="L9" s="12"/>
      <c r="M9" s="4"/>
      <c r="N9" s="3"/>
      <c r="O9" s="45"/>
      <c r="P9" s="3"/>
      <c r="Q9" s="3"/>
      <c r="R9" s="96" t="s">
        <v>23</v>
      </c>
      <c r="S9" s="96"/>
      <c r="T9" s="37" t="s">
        <v>27</v>
      </c>
    </row>
    <row r="10" spans="1:20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19" t="s">
        <v>5</v>
      </c>
      <c r="K10" s="31"/>
      <c r="L10" s="18" t="s">
        <v>1</v>
      </c>
      <c r="M10" s="28" t="s">
        <v>2</v>
      </c>
      <c r="N10" s="18" t="s">
        <v>3</v>
      </c>
      <c r="O10" s="23" t="s">
        <v>4</v>
      </c>
      <c r="P10" s="19" t="s">
        <v>5</v>
      </c>
      <c r="Q10" s="29"/>
      <c r="R10" s="30" t="s">
        <v>6</v>
      </c>
      <c r="S10" s="30" t="s">
        <v>16</v>
      </c>
      <c r="T10" s="20" t="s">
        <v>22</v>
      </c>
    </row>
    <row r="11" spans="1:20" ht="12.75">
      <c r="A11" s="52">
        <v>3</v>
      </c>
      <c r="B11" s="77" t="s">
        <v>48</v>
      </c>
      <c r="C11" s="77"/>
      <c r="D11" s="77" t="s">
        <v>40</v>
      </c>
      <c r="E11" s="77" t="s">
        <v>106</v>
      </c>
      <c r="F11" s="6">
        <v>0</v>
      </c>
      <c r="G11" s="58">
        <v>41.16</v>
      </c>
      <c r="H11" s="36">
        <f aca="true" t="shared" si="0" ref="H11:H17">IF((G11-$I$8)&gt;0,G11-$I$8,0)</f>
        <v>0</v>
      </c>
      <c r="I11" s="27">
        <f aca="true" t="shared" si="1" ref="I11:I17">SUM(F11+H11)</f>
        <v>0</v>
      </c>
      <c r="J11" s="50"/>
      <c r="K11" s="2"/>
      <c r="L11" s="1"/>
      <c r="M11" s="42"/>
      <c r="N11" s="27"/>
      <c r="O11" s="27"/>
      <c r="P11" s="5"/>
      <c r="Q11" s="2"/>
      <c r="R11" s="27">
        <f aca="true" t="shared" si="2" ref="R11:R17">SUM(I11+O11)</f>
        <v>0</v>
      </c>
      <c r="S11" s="27">
        <f aca="true" t="shared" si="3" ref="S11:S17">SUM(G11+M11)</f>
        <v>41.16</v>
      </c>
      <c r="T11" s="35">
        <v>1</v>
      </c>
    </row>
    <row r="12" spans="1:20" ht="12.75" customHeight="1">
      <c r="A12" s="52">
        <v>5</v>
      </c>
      <c r="B12" s="77" t="s">
        <v>42</v>
      </c>
      <c r="C12" s="77"/>
      <c r="D12" s="77" t="s">
        <v>108</v>
      </c>
      <c r="E12" t="s">
        <v>109</v>
      </c>
      <c r="F12" s="6">
        <v>0</v>
      </c>
      <c r="G12" s="58">
        <v>42.39</v>
      </c>
      <c r="H12" s="36">
        <f t="shared" si="0"/>
        <v>0.39000000000000057</v>
      </c>
      <c r="I12" s="27">
        <f t="shared" si="1"/>
        <v>0.39000000000000057</v>
      </c>
      <c r="J12" s="50"/>
      <c r="K12" s="2"/>
      <c r="L12" s="1"/>
      <c r="M12" s="42"/>
      <c r="N12" s="27"/>
      <c r="O12" s="27"/>
      <c r="P12" s="5"/>
      <c r="Q12" s="2"/>
      <c r="R12" s="27">
        <f t="shared" si="2"/>
        <v>0.39000000000000057</v>
      </c>
      <c r="S12" s="27">
        <f t="shared" si="3"/>
        <v>42.39</v>
      </c>
      <c r="T12" s="35">
        <v>2</v>
      </c>
    </row>
    <row r="13" spans="1:20" ht="12.75">
      <c r="A13" s="52">
        <v>2</v>
      </c>
      <c r="B13" s="77" t="s">
        <v>79</v>
      </c>
      <c r="C13" s="77"/>
      <c r="D13" s="77" t="s">
        <v>34</v>
      </c>
      <c r="E13" s="77" t="s">
        <v>131</v>
      </c>
      <c r="F13" s="6">
        <v>0</v>
      </c>
      <c r="G13" s="58">
        <v>42.45</v>
      </c>
      <c r="H13" s="36">
        <f t="shared" si="0"/>
        <v>0.45000000000000284</v>
      </c>
      <c r="I13" s="27">
        <f t="shared" si="1"/>
        <v>0.45000000000000284</v>
      </c>
      <c r="J13" s="50"/>
      <c r="K13" s="2">
        <f>IF((J13-$I$8)&gt;0,J13-$I$8,0)</f>
        <v>0</v>
      </c>
      <c r="L13" s="1"/>
      <c r="M13" s="42"/>
      <c r="N13" s="27"/>
      <c r="O13" s="27"/>
      <c r="P13" s="5"/>
      <c r="Q13" s="2"/>
      <c r="R13" s="27">
        <f t="shared" si="2"/>
        <v>0.45000000000000284</v>
      </c>
      <c r="S13" s="27">
        <f t="shared" si="3"/>
        <v>42.45</v>
      </c>
      <c r="T13" s="35">
        <v>3</v>
      </c>
    </row>
    <row r="14" spans="1:20" ht="12.75" customHeight="1">
      <c r="A14" s="52">
        <v>4</v>
      </c>
      <c r="B14" s="77" t="s">
        <v>94</v>
      </c>
      <c r="C14" s="80" t="s">
        <v>121</v>
      </c>
      <c r="D14" s="77" t="s">
        <v>71</v>
      </c>
      <c r="E14" s="77" t="s">
        <v>110</v>
      </c>
      <c r="F14" s="6">
        <v>0</v>
      </c>
      <c r="G14" s="58">
        <v>44.95</v>
      </c>
      <c r="H14" s="36">
        <f t="shared" si="0"/>
        <v>2.950000000000003</v>
      </c>
      <c r="I14" s="27">
        <f t="shared" si="1"/>
        <v>2.950000000000003</v>
      </c>
      <c r="J14" s="50"/>
      <c r="K14" s="2">
        <f>IF((J14-$I$8)&gt;0,J14-$I$8,0)</f>
        <v>0</v>
      </c>
      <c r="L14" s="1"/>
      <c r="M14" s="42"/>
      <c r="N14" s="27"/>
      <c r="O14" s="27"/>
      <c r="P14" s="5"/>
      <c r="Q14" s="2">
        <f>IF((P14-$O$8)&gt;0,P14-$O$8,0)</f>
        <v>0</v>
      </c>
      <c r="R14" s="27">
        <f t="shared" si="2"/>
        <v>2.950000000000003</v>
      </c>
      <c r="S14" s="27">
        <f t="shared" si="3"/>
        <v>44.95</v>
      </c>
      <c r="T14" s="35">
        <v>4</v>
      </c>
    </row>
    <row r="15" spans="1:20" ht="12.75">
      <c r="A15" s="52">
        <v>7</v>
      </c>
      <c r="B15" s="77" t="s">
        <v>58</v>
      </c>
      <c r="C15" s="77"/>
      <c r="D15" s="77" t="s">
        <v>40</v>
      </c>
      <c r="E15" s="77" t="s">
        <v>107</v>
      </c>
      <c r="F15" s="6">
        <v>5</v>
      </c>
      <c r="G15" s="58">
        <v>43.23</v>
      </c>
      <c r="H15" s="36">
        <f t="shared" si="0"/>
        <v>1.2299999999999969</v>
      </c>
      <c r="I15" s="27">
        <f t="shared" si="1"/>
        <v>6.229999999999997</v>
      </c>
      <c r="J15" s="50"/>
      <c r="K15" s="2"/>
      <c r="L15" s="1"/>
      <c r="M15" s="42"/>
      <c r="N15" s="27"/>
      <c r="O15" s="27"/>
      <c r="P15" s="5"/>
      <c r="Q15" s="2"/>
      <c r="R15" s="27">
        <f t="shared" si="2"/>
        <v>6.229999999999997</v>
      </c>
      <c r="S15" s="27">
        <f t="shared" si="3"/>
        <v>43.23</v>
      </c>
      <c r="T15" s="35">
        <v>5</v>
      </c>
    </row>
    <row r="16" spans="1:20" ht="12.75" customHeight="1">
      <c r="A16" s="52">
        <v>1</v>
      </c>
      <c r="B16" s="77" t="s">
        <v>132</v>
      </c>
      <c r="C16" s="77"/>
      <c r="D16" s="77" t="s">
        <v>76</v>
      </c>
      <c r="E16" s="77" t="s">
        <v>134</v>
      </c>
      <c r="F16" s="6">
        <v>100</v>
      </c>
      <c r="G16" s="58"/>
      <c r="H16" s="36">
        <f t="shared" si="0"/>
        <v>0</v>
      </c>
      <c r="I16" s="27">
        <f t="shared" si="1"/>
        <v>100</v>
      </c>
      <c r="J16" s="50"/>
      <c r="K16" s="2">
        <f>IF((J16-$I$8)&gt;0,J16-$I$8,0)</f>
        <v>0</v>
      </c>
      <c r="L16" s="1"/>
      <c r="M16" s="42"/>
      <c r="N16" s="27"/>
      <c r="O16" s="27"/>
      <c r="P16" s="5"/>
      <c r="Q16" s="2">
        <f>IF((P16-$O$8)&gt;0,P16-$O$8,0)</f>
        <v>0</v>
      </c>
      <c r="R16" s="27">
        <f t="shared" si="2"/>
        <v>100</v>
      </c>
      <c r="S16" s="27">
        <f t="shared" si="3"/>
        <v>0</v>
      </c>
      <c r="T16" s="35"/>
    </row>
    <row r="17" spans="1:20" s="38" customFormat="1" ht="12.75" customHeight="1">
      <c r="A17" s="52">
        <v>6</v>
      </c>
      <c r="B17" s="77" t="s">
        <v>129</v>
      </c>
      <c r="C17" s="63"/>
      <c r="D17" s="77" t="s">
        <v>40</v>
      </c>
      <c r="E17" s="81" t="s">
        <v>130</v>
      </c>
      <c r="F17" s="6">
        <v>100</v>
      </c>
      <c r="G17" s="58"/>
      <c r="H17" s="36">
        <f t="shared" si="0"/>
        <v>0</v>
      </c>
      <c r="I17" s="27">
        <f t="shared" si="1"/>
        <v>100</v>
      </c>
      <c r="J17" s="50"/>
      <c r="K17" s="2"/>
      <c r="L17" s="1"/>
      <c r="M17" s="42"/>
      <c r="N17" s="27"/>
      <c r="O17" s="27"/>
      <c r="P17" s="5"/>
      <c r="Q17" s="2"/>
      <c r="R17" s="27">
        <f t="shared" si="2"/>
        <v>100</v>
      </c>
      <c r="S17" s="27">
        <f t="shared" si="3"/>
        <v>0</v>
      </c>
      <c r="T17" s="35"/>
    </row>
  </sheetData>
  <sheetProtection/>
  <mergeCells count="5">
    <mergeCell ref="C3:E3"/>
    <mergeCell ref="R9:S9"/>
    <mergeCell ref="C4:E4"/>
    <mergeCell ref="J1:T1"/>
    <mergeCell ref="O3:S3"/>
  </mergeCells>
  <printOptions/>
  <pageMargins left="0.6692913385826772" right="0.7874015748031497" top="0.27" bottom="0.24" header="0" footer="0"/>
  <pageSetup fitToHeight="1" fitToWidth="1" orientation="landscape" paperSize="9" scale="9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9"/>
  <sheetViews>
    <sheetView zoomScalePageLayoutView="0" workbookViewId="0" topLeftCell="A7">
      <selection activeCell="F43" sqref="F43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12.75390625" style="0" customWidth="1"/>
    <col min="4" max="4" width="13.125" style="0" customWidth="1"/>
    <col min="5" max="5" width="11.625" style="0" customWidth="1"/>
    <col min="6" max="8" width="6.875" style="0" customWidth="1"/>
    <col min="9" max="9" width="6.375" style="0" customWidth="1"/>
    <col min="10" max="10" width="2.875" style="0" customWidth="1"/>
    <col min="11" max="11" width="0.746093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  <col min="21" max="21" width="3.37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5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29</v>
      </c>
      <c r="N5" s="4"/>
      <c r="O5" s="4"/>
      <c r="P5" s="3"/>
      <c r="Q5" s="3"/>
      <c r="R5" s="3"/>
      <c r="S5" s="3"/>
      <c r="T5" s="3"/>
    </row>
    <row r="6" spans="1:20" ht="13.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157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3.5" customHeight="1">
      <c r="A7" s="3"/>
      <c r="B7" s="40" t="s">
        <v>18</v>
      </c>
      <c r="C7" s="48">
        <f>MAX(A11:A28)</f>
        <v>27</v>
      </c>
      <c r="D7" s="4"/>
      <c r="E7" s="4"/>
      <c r="F7" s="15" t="s">
        <v>12</v>
      </c>
      <c r="G7" s="3"/>
      <c r="H7" s="3"/>
      <c r="I7" s="17">
        <f>I6/I8</f>
        <v>3.738095238095238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3.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42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3.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63</v>
      </c>
      <c r="J9" s="3"/>
      <c r="K9" s="3"/>
      <c r="L9" s="12" t="s">
        <v>20</v>
      </c>
      <c r="M9" s="4"/>
      <c r="N9" s="3"/>
      <c r="O9" s="6"/>
      <c r="P9" s="3"/>
      <c r="Q9" s="3"/>
      <c r="R9" s="96" t="s">
        <v>23</v>
      </c>
      <c r="S9" s="96"/>
      <c r="T9" s="37" t="s">
        <v>25</v>
      </c>
    </row>
    <row r="10" spans="1:20" s="24" customFormat="1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19" t="s">
        <v>5</v>
      </c>
      <c r="K10" s="31"/>
      <c r="L10" s="18" t="s">
        <v>1</v>
      </c>
      <c r="M10" s="28" t="s">
        <v>2</v>
      </c>
      <c r="N10" s="18" t="s">
        <v>3</v>
      </c>
      <c r="O10" s="23" t="s">
        <v>4</v>
      </c>
      <c r="P10" s="19" t="s">
        <v>5</v>
      </c>
      <c r="Q10" s="29"/>
      <c r="R10" s="30" t="s">
        <v>6</v>
      </c>
      <c r="S10" s="30" t="s">
        <v>16</v>
      </c>
      <c r="T10" s="20" t="s">
        <v>22</v>
      </c>
    </row>
    <row r="11" spans="1:20" s="38" customFormat="1" ht="12.75">
      <c r="A11" s="63">
        <v>24</v>
      </c>
      <c r="B11" s="63" t="s">
        <v>122</v>
      </c>
      <c r="C11" s="63"/>
      <c r="D11" s="63" t="s">
        <v>124</v>
      </c>
      <c r="E11" s="73" t="s">
        <v>125</v>
      </c>
      <c r="F11" s="60">
        <v>0</v>
      </c>
      <c r="G11" s="72">
        <v>37.97</v>
      </c>
      <c r="H11" s="36">
        <f aca="true" t="shared" si="0" ref="H11:H29">IF((G11-$I$8)&gt;0,G11-$I$8,0)</f>
        <v>0</v>
      </c>
      <c r="I11" s="27">
        <f aca="true" t="shared" si="1" ref="I11:I29">SUM(F11+H11)</f>
        <v>0</v>
      </c>
      <c r="J11" s="50"/>
      <c r="K11" s="2">
        <f aca="true" t="shared" si="2" ref="K11:K29">IF((J11-$I$8)&gt;0,J11-$I$8,0)</f>
        <v>0</v>
      </c>
      <c r="L11" s="6"/>
      <c r="M11" s="36"/>
      <c r="N11" s="27"/>
      <c r="O11" s="27"/>
      <c r="P11" s="5"/>
      <c r="Q11" s="2"/>
      <c r="R11" s="27">
        <f aca="true" t="shared" si="3" ref="R11:R29">SUM(I11+O11)</f>
        <v>0</v>
      </c>
      <c r="S11" s="27">
        <f aca="true" t="shared" si="4" ref="S11:S29">SUM(G11+M11)</f>
        <v>37.97</v>
      </c>
      <c r="T11" s="85" t="s">
        <v>140</v>
      </c>
    </row>
    <row r="12" spans="1:20" ht="12.75">
      <c r="A12" s="63">
        <v>15</v>
      </c>
      <c r="B12" s="77" t="s">
        <v>42</v>
      </c>
      <c r="C12" s="80" t="s">
        <v>121</v>
      </c>
      <c r="D12" s="77" t="s">
        <v>40</v>
      </c>
      <c r="E12" s="77" t="s">
        <v>62</v>
      </c>
      <c r="F12" s="60">
        <v>0</v>
      </c>
      <c r="G12" s="72">
        <v>41.96</v>
      </c>
      <c r="H12" s="36">
        <f t="shared" si="0"/>
        <v>0</v>
      </c>
      <c r="I12" s="27">
        <f t="shared" si="1"/>
        <v>0</v>
      </c>
      <c r="J12" s="50"/>
      <c r="K12" s="2">
        <f t="shared" si="2"/>
        <v>0</v>
      </c>
      <c r="L12" s="6"/>
      <c r="M12" s="36"/>
      <c r="N12" s="27"/>
      <c r="O12" s="27"/>
      <c r="P12" s="5"/>
      <c r="Q12" s="2"/>
      <c r="R12" s="27">
        <f t="shared" si="3"/>
        <v>0</v>
      </c>
      <c r="S12" s="27">
        <f t="shared" si="4"/>
        <v>41.96</v>
      </c>
      <c r="T12" s="85" t="s">
        <v>141</v>
      </c>
    </row>
    <row r="13" spans="1:20" ht="12.75">
      <c r="A13" s="63">
        <v>21</v>
      </c>
      <c r="B13" s="77" t="s">
        <v>68</v>
      </c>
      <c r="C13" s="77"/>
      <c r="D13" s="77" t="s">
        <v>60</v>
      </c>
      <c r="E13" s="77" t="s">
        <v>69</v>
      </c>
      <c r="F13" s="60">
        <v>0</v>
      </c>
      <c r="G13" s="72">
        <v>42.95</v>
      </c>
      <c r="H13" s="36">
        <f t="shared" si="0"/>
        <v>0.9500000000000028</v>
      </c>
      <c r="I13" s="27">
        <f t="shared" si="1"/>
        <v>0.9500000000000028</v>
      </c>
      <c r="J13" s="50"/>
      <c r="K13" s="2">
        <f t="shared" si="2"/>
        <v>0</v>
      </c>
      <c r="L13" s="6"/>
      <c r="M13" s="36"/>
      <c r="N13" s="27"/>
      <c r="O13" s="27"/>
      <c r="P13" s="5"/>
      <c r="Q13" s="2"/>
      <c r="R13" s="27">
        <f t="shared" si="3"/>
        <v>0.9500000000000028</v>
      </c>
      <c r="S13" s="27">
        <f t="shared" si="4"/>
        <v>42.95</v>
      </c>
      <c r="T13" s="85" t="s">
        <v>142</v>
      </c>
    </row>
    <row r="14" spans="1:20" ht="12.75">
      <c r="A14" s="63">
        <v>17</v>
      </c>
      <c r="B14" s="77" t="s">
        <v>65</v>
      </c>
      <c r="C14" s="78" t="s">
        <v>36</v>
      </c>
      <c r="D14" s="77" t="s">
        <v>40</v>
      </c>
      <c r="E14" s="77" t="s">
        <v>66</v>
      </c>
      <c r="F14" s="60">
        <v>0</v>
      </c>
      <c r="G14" s="72">
        <v>43.27</v>
      </c>
      <c r="H14" s="36">
        <f t="shared" si="0"/>
        <v>1.2700000000000031</v>
      </c>
      <c r="I14" s="27">
        <f t="shared" si="1"/>
        <v>1.2700000000000031</v>
      </c>
      <c r="J14" s="50"/>
      <c r="K14" s="2">
        <f t="shared" si="2"/>
        <v>0</v>
      </c>
      <c r="L14" s="6"/>
      <c r="M14" s="36"/>
      <c r="N14" s="27"/>
      <c r="O14" s="27"/>
      <c r="P14" s="5"/>
      <c r="Q14" s="2"/>
      <c r="R14" s="27">
        <f t="shared" si="3"/>
        <v>1.2700000000000031</v>
      </c>
      <c r="S14" s="27">
        <f t="shared" si="4"/>
        <v>43.27</v>
      </c>
      <c r="T14" s="85" t="s">
        <v>143</v>
      </c>
    </row>
    <row r="15" spans="1:20" ht="12.75">
      <c r="A15" s="63">
        <v>23</v>
      </c>
      <c r="B15" s="77" t="s">
        <v>73</v>
      </c>
      <c r="C15" s="77"/>
      <c r="D15" s="77" t="s">
        <v>71</v>
      </c>
      <c r="E15" s="77" t="s">
        <v>74</v>
      </c>
      <c r="F15" s="60">
        <v>0</v>
      </c>
      <c r="G15" s="72">
        <v>43.55</v>
      </c>
      <c r="H15" s="36">
        <f t="shared" si="0"/>
        <v>1.5499999999999972</v>
      </c>
      <c r="I15" s="27">
        <f t="shared" si="1"/>
        <v>1.5499999999999972</v>
      </c>
      <c r="J15" s="50"/>
      <c r="K15" s="2">
        <f t="shared" si="2"/>
        <v>0</v>
      </c>
      <c r="L15" s="6"/>
      <c r="M15" s="36"/>
      <c r="N15" s="27"/>
      <c r="O15" s="27"/>
      <c r="P15" s="5"/>
      <c r="Q15" s="2"/>
      <c r="R15" s="27">
        <f t="shared" si="3"/>
        <v>1.5499999999999972</v>
      </c>
      <c r="S15" s="27">
        <f t="shared" si="4"/>
        <v>43.55</v>
      </c>
      <c r="T15" s="85" t="s">
        <v>144</v>
      </c>
    </row>
    <row r="16" spans="1:20" ht="12.75">
      <c r="A16" s="63">
        <v>20</v>
      </c>
      <c r="B16" s="77" t="s">
        <v>39</v>
      </c>
      <c r="C16" s="78" t="s">
        <v>36</v>
      </c>
      <c r="D16" s="77" t="s">
        <v>40</v>
      </c>
      <c r="E16" s="77" t="s">
        <v>67</v>
      </c>
      <c r="F16" s="60">
        <v>0</v>
      </c>
      <c r="G16" s="72">
        <v>43.95</v>
      </c>
      <c r="H16" s="36">
        <f t="shared" si="0"/>
        <v>1.9500000000000028</v>
      </c>
      <c r="I16" s="27">
        <f t="shared" si="1"/>
        <v>1.9500000000000028</v>
      </c>
      <c r="J16" s="50"/>
      <c r="K16" s="2">
        <f t="shared" si="2"/>
        <v>0</v>
      </c>
      <c r="L16" s="6"/>
      <c r="M16" s="36"/>
      <c r="N16" s="27"/>
      <c r="O16" s="27"/>
      <c r="P16" s="5"/>
      <c r="Q16" s="2"/>
      <c r="R16" s="27">
        <f t="shared" si="3"/>
        <v>1.9500000000000028</v>
      </c>
      <c r="S16" s="27">
        <f t="shared" si="4"/>
        <v>43.95</v>
      </c>
      <c r="T16" s="85" t="s">
        <v>145</v>
      </c>
    </row>
    <row r="17" spans="1:20" ht="12.75">
      <c r="A17" s="63">
        <v>11</v>
      </c>
      <c r="B17" s="77" t="s">
        <v>56</v>
      </c>
      <c r="C17" s="77"/>
      <c r="D17" s="77" t="s">
        <v>37</v>
      </c>
      <c r="E17" s="77" t="s">
        <v>57</v>
      </c>
      <c r="F17" s="60">
        <v>5</v>
      </c>
      <c r="G17" s="72">
        <v>41.89</v>
      </c>
      <c r="H17" s="36">
        <f t="shared" si="0"/>
        <v>0</v>
      </c>
      <c r="I17" s="27">
        <f t="shared" si="1"/>
        <v>5</v>
      </c>
      <c r="J17" s="50"/>
      <c r="K17" s="2">
        <f t="shared" si="2"/>
        <v>0</v>
      </c>
      <c r="L17" s="6"/>
      <c r="M17" s="36"/>
      <c r="N17" s="27"/>
      <c r="O17" s="27"/>
      <c r="P17" s="5"/>
      <c r="Q17" s="2"/>
      <c r="R17" s="27">
        <f t="shared" si="3"/>
        <v>5</v>
      </c>
      <c r="S17" s="27">
        <f t="shared" si="4"/>
        <v>41.89</v>
      </c>
      <c r="T17" s="85" t="s">
        <v>146</v>
      </c>
    </row>
    <row r="18" spans="1:20" ht="12.75">
      <c r="A18" s="63">
        <v>22</v>
      </c>
      <c r="B18" s="77" t="s">
        <v>70</v>
      </c>
      <c r="C18" s="77"/>
      <c r="D18" s="77" t="s">
        <v>71</v>
      </c>
      <c r="E18" s="77" t="s">
        <v>72</v>
      </c>
      <c r="F18" s="60">
        <v>5</v>
      </c>
      <c r="G18" s="72">
        <v>42.09</v>
      </c>
      <c r="H18" s="36">
        <f t="shared" si="0"/>
        <v>0.09000000000000341</v>
      </c>
      <c r="I18" s="27">
        <f t="shared" si="1"/>
        <v>5.090000000000003</v>
      </c>
      <c r="J18" s="50"/>
      <c r="K18" s="2">
        <f t="shared" si="2"/>
        <v>0</v>
      </c>
      <c r="L18" s="6"/>
      <c r="M18" s="36"/>
      <c r="N18" s="27"/>
      <c r="O18" s="27"/>
      <c r="P18" s="5"/>
      <c r="Q18" s="2"/>
      <c r="R18" s="27">
        <f t="shared" si="3"/>
        <v>5.090000000000003</v>
      </c>
      <c r="S18" s="27">
        <f t="shared" si="4"/>
        <v>42.09</v>
      </c>
      <c r="T18" s="85" t="s">
        <v>147</v>
      </c>
    </row>
    <row r="19" spans="1:20" ht="12.75">
      <c r="A19" s="63">
        <v>9</v>
      </c>
      <c r="B19" s="77" t="s">
        <v>50</v>
      </c>
      <c r="C19" s="77"/>
      <c r="D19" s="77" t="s">
        <v>51</v>
      </c>
      <c r="E19" s="77" t="s">
        <v>52</v>
      </c>
      <c r="F19" s="60">
        <v>5</v>
      </c>
      <c r="G19" s="72">
        <v>43.54</v>
      </c>
      <c r="H19" s="36">
        <f t="shared" si="0"/>
        <v>1.5399999999999991</v>
      </c>
      <c r="I19" s="27">
        <f t="shared" si="1"/>
        <v>6.539999999999999</v>
      </c>
      <c r="J19" s="50"/>
      <c r="K19" s="2">
        <f t="shared" si="2"/>
        <v>0</v>
      </c>
      <c r="L19" s="6"/>
      <c r="M19" s="36"/>
      <c r="N19" s="27"/>
      <c r="O19" s="27"/>
      <c r="P19" s="5"/>
      <c r="Q19" s="2"/>
      <c r="R19" s="27">
        <f t="shared" si="3"/>
        <v>6.539999999999999</v>
      </c>
      <c r="S19" s="27">
        <f t="shared" si="4"/>
        <v>43.54</v>
      </c>
      <c r="T19" s="85" t="s">
        <v>148</v>
      </c>
    </row>
    <row r="20" spans="1:20" ht="12.75">
      <c r="A20" s="63">
        <v>3</v>
      </c>
      <c r="B20" s="77" t="s">
        <v>39</v>
      </c>
      <c r="C20" s="78" t="s">
        <v>36</v>
      </c>
      <c r="D20" s="77" t="s">
        <v>40</v>
      </c>
      <c r="E20" s="77" t="s">
        <v>41</v>
      </c>
      <c r="F20" s="60">
        <v>0</v>
      </c>
      <c r="G20" s="72">
        <v>49.3</v>
      </c>
      <c r="H20" s="36">
        <f t="shared" si="0"/>
        <v>7.299999999999997</v>
      </c>
      <c r="I20" s="27">
        <f t="shared" si="1"/>
        <v>7.299999999999997</v>
      </c>
      <c r="J20" s="50"/>
      <c r="K20" s="2">
        <f t="shared" si="2"/>
        <v>0</v>
      </c>
      <c r="L20" s="6"/>
      <c r="M20" s="36"/>
      <c r="N20" s="27"/>
      <c r="O20" s="27"/>
      <c r="P20" s="5"/>
      <c r="Q20" s="2"/>
      <c r="R20" s="27">
        <f t="shared" si="3"/>
        <v>7.299999999999997</v>
      </c>
      <c r="S20" s="27">
        <f t="shared" si="4"/>
        <v>49.3</v>
      </c>
      <c r="T20" s="85" t="s">
        <v>149</v>
      </c>
    </row>
    <row r="21" spans="1:20" ht="12.75">
      <c r="A21" s="63">
        <v>7</v>
      </c>
      <c r="B21" s="77" t="s">
        <v>46</v>
      </c>
      <c r="C21" s="77"/>
      <c r="D21" s="77" t="s">
        <v>44</v>
      </c>
      <c r="E21" s="77" t="s">
        <v>47</v>
      </c>
      <c r="F21" s="60">
        <v>5</v>
      </c>
      <c r="G21" s="72">
        <v>46.39</v>
      </c>
      <c r="H21" s="36">
        <f t="shared" si="0"/>
        <v>4.390000000000001</v>
      </c>
      <c r="I21" s="27">
        <f t="shared" si="1"/>
        <v>9.39</v>
      </c>
      <c r="J21" s="50"/>
      <c r="K21" s="2">
        <f t="shared" si="2"/>
        <v>0</v>
      </c>
      <c r="L21" s="6"/>
      <c r="M21" s="36"/>
      <c r="N21" s="27"/>
      <c r="O21" s="27"/>
      <c r="P21" s="5"/>
      <c r="Q21" s="2"/>
      <c r="R21" s="27">
        <f t="shared" si="3"/>
        <v>9.39</v>
      </c>
      <c r="S21" s="27">
        <f t="shared" si="4"/>
        <v>46.39</v>
      </c>
      <c r="T21" s="85" t="s">
        <v>150</v>
      </c>
    </row>
    <row r="22" spans="1:20" ht="12.75">
      <c r="A22" s="63">
        <v>8</v>
      </c>
      <c r="B22" s="77" t="s">
        <v>48</v>
      </c>
      <c r="C22" s="77"/>
      <c r="D22" s="77" t="s">
        <v>37</v>
      </c>
      <c r="E22" s="77" t="s">
        <v>49</v>
      </c>
      <c r="F22" s="60">
        <v>10</v>
      </c>
      <c r="G22" s="72">
        <v>43.61</v>
      </c>
      <c r="H22" s="36">
        <f t="shared" si="0"/>
        <v>1.6099999999999994</v>
      </c>
      <c r="I22" s="27">
        <f t="shared" si="1"/>
        <v>11.61</v>
      </c>
      <c r="J22" s="50"/>
      <c r="K22" s="2">
        <f t="shared" si="2"/>
        <v>0</v>
      </c>
      <c r="L22" s="6"/>
      <c r="M22" s="36"/>
      <c r="N22" s="27"/>
      <c r="O22" s="27"/>
      <c r="P22" s="5"/>
      <c r="Q22" s="2"/>
      <c r="R22" s="27">
        <f t="shared" si="3"/>
        <v>11.61</v>
      </c>
      <c r="S22" s="27">
        <f t="shared" si="4"/>
        <v>43.61</v>
      </c>
      <c r="T22" s="85" t="s">
        <v>151</v>
      </c>
    </row>
    <row r="23" spans="1:20" ht="12.75">
      <c r="A23" s="63">
        <v>6</v>
      </c>
      <c r="B23" s="77" t="s">
        <v>43</v>
      </c>
      <c r="C23" s="78" t="s">
        <v>36</v>
      </c>
      <c r="D23" s="77" t="s">
        <v>44</v>
      </c>
      <c r="E23" s="77" t="s">
        <v>45</v>
      </c>
      <c r="F23" s="60">
        <v>5</v>
      </c>
      <c r="G23" s="72">
        <v>49.13</v>
      </c>
      <c r="H23" s="36">
        <f t="shared" si="0"/>
        <v>7.130000000000003</v>
      </c>
      <c r="I23" s="27">
        <f t="shared" si="1"/>
        <v>12.130000000000003</v>
      </c>
      <c r="J23" s="50"/>
      <c r="K23" s="2">
        <f t="shared" si="2"/>
        <v>0</v>
      </c>
      <c r="L23" s="6"/>
      <c r="M23" s="36"/>
      <c r="N23" s="27"/>
      <c r="O23" s="27"/>
      <c r="P23" s="5"/>
      <c r="Q23" s="2"/>
      <c r="R23" s="27">
        <f t="shared" si="3"/>
        <v>12.130000000000003</v>
      </c>
      <c r="S23" s="27">
        <f t="shared" si="4"/>
        <v>49.13</v>
      </c>
      <c r="T23" s="85" t="s">
        <v>152</v>
      </c>
    </row>
    <row r="24" spans="1:20" ht="12.75">
      <c r="A24" s="63">
        <v>10</v>
      </c>
      <c r="B24" s="77" t="s">
        <v>53</v>
      </c>
      <c r="C24" s="77"/>
      <c r="D24" s="77" t="s">
        <v>54</v>
      </c>
      <c r="E24" s="77" t="s">
        <v>55</v>
      </c>
      <c r="F24" s="60">
        <v>10</v>
      </c>
      <c r="G24" s="72">
        <v>48.65</v>
      </c>
      <c r="H24" s="36">
        <f t="shared" si="0"/>
        <v>6.649999999999999</v>
      </c>
      <c r="I24" s="27">
        <f t="shared" si="1"/>
        <v>16.65</v>
      </c>
      <c r="J24" s="50"/>
      <c r="K24" s="2">
        <f t="shared" si="2"/>
        <v>0</v>
      </c>
      <c r="L24" s="6"/>
      <c r="M24" s="36"/>
      <c r="N24" s="27"/>
      <c r="O24" s="27"/>
      <c r="P24" s="5"/>
      <c r="Q24" s="2"/>
      <c r="R24" s="27">
        <f t="shared" si="3"/>
        <v>16.65</v>
      </c>
      <c r="S24" s="27">
        <f t="shared" si="4"/>
        <v>48.65</v>
      </c>
      <c r="T24" s="85" t="s">
        <v>153</v>
      </c>
    </row>
    <row r="25" spans="1:20" ht="12.75">
      <c r="A25" s="63">
        <v>27</v>
      </c>
      <c r="B25" s="73" t="s">
        <v>48</v>
      </c>
      <c r="C25" s="63"/>
      <c r="D25" s="73" t="s">
        <v>155</v>
      </c>
      <c r="E25" s="73" t="s">
        <v>156</v>
      </c>
      <c r="F25" s="60">
        <v>10</v>
      </c>
      <c r="G25" s="72">
        <v>51.09</v>
      </c>
      <c r="H25" s="36">
        <f t="shared" si="0"/>
        <v>9.090000000000003</v>
      </c>
      <c r="I25" s="27">
        <f t="shared" si="1"/>
        <v>19.090000000000003</v>
      </c>
      <c r="J25" s="50"/>
      <c r="K25" s="2">
        <f t="shared" si="2"/>
        <v>0</v>
      </c>
      <c r="L25" s="6"/>
      <c r="M25" s="36"/>
      <c r="N25" s="27"/>
      <c r="O25" s="27"/>
      <c r="P25" s="5"/>
      <c r="Q25" s="2"/>
      <c r="R25" s="27">
        <f t="shared" si="3"/>
        <v>19.090000000000003</v>
      </c>
      <c r="S25" s="27">
        <f t="shared" si="4"/>
        <v>51.09</v>
      </c>
      <c r="T25" s="85" t="s">
        <v>154</v>
      </c>
    </row>
    <row r="26" spans="1:20" ht="12.75">
      <c r="A26" s="63">
        <v>16</v>
      </c>
      <c r="B26" s="77" t="s">
        <v>63</v>
      </c>
      <c r="C26" s="78" t="s">
        <v>36</v>
      </c>
      <c r="D26" s="77" t="s">
        <v>37</v>
      </c>
      <c r="E26" s="77" t="s">
        <v>64</v>
      </c>
      <c r="F26" s="60">
        <v>0</v>
      </c>
      <c r="G26" s="72">
        <v>62.13</v>
      </c>
      <c r="H26" s="36">
        <f t="shared" si="0"/>
        <v>20.130000000000003</v>
      </c>
      <c r="I26" s="27">
        <f t="shared" si="1"/>
        <v>20.130000000000003</v>
      </c>
      <c r="J26" s="50"/>
      <c r="K26" s="2">
        <f t="shared" si="2"/>
        <v>0</v>
      </c>
      <c r="L26" s="6"/>
      <c r="M26" s="36"/>
      <c r="N26" s="27"/>
      <c r="O26" s="27"/>
      <c r="P26" s="5"/>
      <c r="Q26" s="2"/>
      <c r="R26" s="27">
        <f t="shared" si="3"/>
        <v>20.130000000000003</v>
      </c>
      <c r="S26" s="27">
        <f t="shared" si="4"/>
        <v>62.13</v>
      </c>
      <c r="T26" s="85" t="s">
        <v>157</v>
      </c>
    </row>
    <row r="27" spans="1:20" ht="12.75">
      <c r="A27" s="63">
        <v>13</v>
      </c>
      <c r="B27" s="77" t="s">
        <v>59</v>
      </c>
      <c r="C27" s="77"/>
      <c r="D27" s="77" t="s">
        <v>60</v>
      </c>
      <c r="E27" s="77" t="s">
        <v>61</v>
      </c>
      <c r="F27" s="60">
        <v>10</v>
      </c>
      <c r="G27" s="72">
        <v>57.13</v>
      </c>
      <c r="H27" s="36">
        <f t="shared" si="0"/>
        <v>15.130000000000003</v>
      </c>
      <c r="I27" s="27">
        <f t="shared" si="1"/>
        <v>25.130000000000003</v>
      </c>
      <c r="J27" s="50"/>
      <c r="K27" s="2">
        <f t="shared" si="2"/>
        <v>0</v>
      </c>
      <c r="L27" s="6"/>
      <c r="M27" s="36"/>
      <c r="N27" s="27"/>
      <c r="O27" s="27"/>
      <c r="P27" s="5"/>
      <c r="Q27" s="2"/>
      <c r="R27" s="27">
        <f t="shared" si="3"/>
        <v>25.130000000000003</v>
      </c>
      <c r="S27" s="27">
        <f t="shared" si="4"/>
        <v>57.13</v>
      </c>
      <c r="T27" s="85" t="s">
        <v>158</v>
      </c>
    </row>
    <row r="28" spans="1:20" ht="12.75">
      <c r="A28" s="63">
        <v>25</v>
      </c>
      <c r="B28" s="70" t="s">
        <v>122</v>
      </c>
      <c r="C28" s="65"/>
      <c r="D28" s="83" t="s">
        <v>124</v>
      </c>
      <c r="E28" s="83" t="s">
        <v>138</v>
      </c>
      <c r="F28" s="60">
        <v>100</v>
      </c>
      <c r="G28" s="72"/>
      <c r="H28" s="36">
        <f t="shared" si="0"/>
        <v>0</v>
      </c>
      <c r="I28" s="27">
        <f t="shared" si="1"/>
        <v>100</v>
      </c>
      <c r="J28" s="50"/>
      <c r="K28" s="2">
        <f t="shared" si="2"/>
        <v>0</v>
      </c>
      <c r="L28" s="6"/>
      <c r="M28" s="36"/>
      <c r="N28" s="27"/>
      <c r="O28" s="27"/>
      <c r="P28" s="5"/>
      <c r="Q28" s="2"/>
      <c r="R28" s="27">
        <f t="shared" si="3"/>
        <v>100</v>
      </c>
      <c r="S28" s="27">
        <f t="shared" si="4"/>
        <v>0</v>
      </c>
      <c r="T28" s="59"/>
    </row>
    <row r="29" spans="1:20" ht="12.75">
      <c r="A29" s="63">
        <v>2</v>
      </c>
      <c r="B29" s="77" t="s">
        <v>35</v>
      </c>
      <c r="C29" s="78" t="s">
        <v>36</v>
      </c>
      <c r="D29" s="77" t="s">
        <v>37</v>
      </c>
      <c r="E29" s="77" t="s">
        <v>38</v>
      </c>
      <c r="F29" s="84" t="s">
        <v>139</v>
      </c>
      <c r="G29" s="72"/>
      <c r="H29" s="36">
        <f t="shared" si="0"/>
        <v>0</v>
      </c>
      <c r="I29" s="27" t="e">
        <f t="shared" si="1"/>
        <v>#VALUE!</v>
      </c>
      <c r="J29" s="50"/>
      <c r="K29" s="2">
        <f t="shared" si="2"/>
        <v>0</v>
      </c>
      <c r="L29" s="6"/>
      <c r="M29" s="36"/>
      <c r="N29" s="27"/>
      <c r="O29" s="27"/>
      <c r="P29" s="5"/>
      <c r="Q29" s="2"/>
      <c r="R29" s="27" t="e">
        <f t="shared" si="3"/>
        <v>#VALUE!</v>
      </c>
      <c r="S29" s="27">
        <f t="shared" si="4"/>
        <v>0</v>
      </c>
      <c r="T29" s="59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/>
  <dimension ref="A1:T28"/>
  <sheetViews>
    <sheetView zoomScalePageLayoutView="0" workbookViewId="0" topLeftCell="A4">
      <selection activeCell="F37" sqref="F37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12.25390625" style="0" customWidth="1"/>
    <col min="4" max="4" width="11.25390625" style="0" customWidth="1"/>
    <col min="5" max="5" width="15.3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2.375" style="0" customWidth="1"/>
    <col min="13" max="13" width="3.125" style="0" customWidth="1"/>
    <col min="14" max="14" width="3.375" style="0" customWidth="1"/>
    <col min="15" max="15" width="7.25390625" style="0" customWidth="1"/>
    <col min="16" max="16" width="1.12109375" style="0" customWidth="1"/>
    <col min="17" max="17" width="0" style="0" hidden="1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120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5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30</v>
      </c>
      <c r="N5" s="4"/>
      <c r="O5" s="4"/>
      <c r="P5" s="3"/>
      <c r="Q5" s="3"/>
      <c r="R5" s="3"/>
      <c r="S5" s="3"/>
      <c r="T5" s="3"/>
    </row>
    <row r="6" spans="1:20" ht="13.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147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3.5" customHeight="1">
      <c r="A7" s="3"/>
      <c r="B7" s="40" t="s">
        <v>18</v>
      </c>
      <c r="C7" s="48">
        <f>MAX(A12:A34)</f>
        <v>18</v>
      </c>
      <c r="D7" s="4"/>
      <c r="E7" s="4"/>
      <c r="F7" s="15" t="s">
        <v>12</v>
      </c>
      <c r="G7" s="3"/>
      <c r="H7" s="3"/>
      <c r="I7" s="17">
        <f>I6/I8</f>
        <v>3.972972972972973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3.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37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3.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56</v>
      </c>
      <c r="J9" s="3"/>
      <c r="K9" s="3"/>
      <c r="L9" s="12"/>
      <c r="M9" s="4"/>
      <c r="N9" s="3"/>
      <c r="O9" s="6"/>
      <c r="P9" s="3"/>
      <c r="Q9" s="3"/>
      <c r="R9" s="96" t="s">
        <v>23</v>
      </c>
      <c r="S9" s="96"/>
      <c r="T9" s="37" t="s">
        <v>25</v>
      </c>
    </row>
    <row r="10" spans="1:20" s="24" customFormat="1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54" t="s">
        <v>5</v>
      </c>
      <c r="K10" s="31"/>
      <c r="L10" s="18"/>
      <c r="M10" s="28"/>
      <c r="N10" s="18"/>
      <c r="O10" s="23"/>
      <c r="P10" s="19"/>
      <c r="Q10" s="29"/>
      <c r="R10" s="30" t="s">
        <v>6</v>
      </c>
      <c r="S10" s="30" t="s">
        <v>16</v>
      </c>
      <c r="T10" s="20" t="s">
        <v>22</v>
      </c>
    </row>
    <row r="11" spans="1:20" ht="12.75">
      <c r="A11" s="71">
        <v>11</v>
      </c>
      <c r="B11" s="77" t="s">
        <v>70</v>
      </c>
      <c r="C11" s="77"/>
      <c r="D11" s="77" t="s">
        <v>71</v>
      </c>
      <c r="E11" s="77" t="s">
        <v>72</v>
      </c>
      <c r="F11" s="60">
        <v>0</v>
      </c>
      <c r="G11" s="72">
        <v>38.31</v>
      </c>
      <c r="H11" s="36">
        <f aca="true" t="shared" si="0" ref="H11:H28">IF((G11-$I$8)&gt;0,G11-$I$8,0)</f>
        <v>1.3100000000000023</v>
      </c>
      <c r="I11" s="27">
        <f aca="true" t="shared" si="1" ref="I11:I28">SUM(F11+H11)</f>
        <v>1.3100000000000023</v>
      </c>
      <c r="J11" s="50"/>
      <c r="K11" s="2">
        <f>IF((J11-$I$8)&gt;0,J11-$I$8,0)</f>
        <v>0</v>
      </c>
      <c r="L11" s="1"/>
      <c r="M11" s="42"/>
      <c r="N11" s="27"/>
      <c r="O11" s="27"/>
      <c r="P11" s="5"/>
      <c r="Q11" s="2"/>
      <c r="R11" s="27">
        <f aca="true" t="shared" si="2" ref="R11:R28">SUM(I11+O11)</f>
        <v>1.3100000000000023</v>
      </c>
      <c r="S11" s="27">
        <f aca="true" t="shared" si="3" ref="S11:S28">SUM(G11+M11)</f>
        <v>38.31</v>
      </c>
      <c r="T11" s="88" t="s">
        <v>140</v>
      </c>
    </row>
    <row r="12" spans="1:20" ht="12.75">
      <c r="A12" s="86">
        <v>12</v>
      </c>
      <c r="B12" s="77" t="s">
        <v>56</v>
      </c>
      <c r="C12" s="77"/>
      <c r="D12" s="77" t="s">
        <v>37</v>
      </c>
      <c r="E12" s="77" t="s">
        <v>57</v>
      </c>
      <c r="F12" s="60">
        <v>0</v>
      </c>
      <c r="G12" s="72">
        <v>38.38</v>
      </c>
      <c r="H12" s="36">
        <f t="shared" si="0"/>
        <v>1.3800000000000026</v>
      </c>
      <c r="I12" s="27">
        <f t="shared" si="1"/>
        <v>1.3800000000000026</v>
      </c>
      <c r="J12" s="50"/>
      <c r="K12" s="2">
        <f>IF((J12-$I$8)&gt;0,J12-$I$8,0)</f>
        <v>0</v>
      </c>
      <c r="L12" s="1"/>
      <c r="M12" s="42"/>
      <c r="N12" s="27"/>
      <c r="O12" s="27"/>
      <c r="P12" s="5"/>
      <c r="Q12" s="2"/>
      <c r="R12" s="27">
        <f t="shared" si="2"/>
        <v>1.3800000000000026</v>
      </c>
      <c r="S12" s="27">
        <f t="shared" si="3"/>
        <v>38.38</v>
      </c>
      <c r="T12" s="88" t="s">
        <v>141</v>
      </c>
    </row>
    <row r="13" spans="1:20" s="38" customFormat="1" ht="12.75" customHeight="1">
      <c r="A13" s="71">
        <v>1</v>
      </c>
      <c r="B13" s="77" t="s">
        <v>35</v>
      </c>
      <c r="C13" s="78" t="s">
        <v>36</v>
      </c>
      <c r="D13" s="77" t="s">
        <v>37</v>
      </c>
      <c r="E13" s="77" t="s">
        <v>38</v>
      </c>
      <c r="F13" s="60">
        <v>0</v>
      </c>
      <c r="G13" s="72">
        <v>38.41</v>
      </c>
      <c r="H13" s="36">
        <f t="shared" si="0"/>
        <v>1.4099999999999966</v>
      </c>
      <c r="I13" s="27">
        <f t="shared" si="1"/>
        <v>1.4099999999999966</v>
      </c>
      <c r="J13" s="50"/>
      <c r="K13" s="2">
        <f>IF((J13-$I$8)&gt;0,J13-$I$8,0)</f>
        <v>0</v>
      </c>
      <c r="L13" s="1"/>
      <c r="M13" s="42"/>
      <c r="N13" s="27"/>
      <c r="O13" s="27"/>
      <c r="P13" s="5"/>
      <c r="Q13" s="2"/>
      <c r="R13" s="27">
        <f t="shared" si="2"/>
        <v>1.4099999999999966</v>
      </c>
      <c r="S13" s="27">
        <f t="shared" si="3"/>
        <v>38.41</v>
      </c>
      <c r="T13" s="88" t="s">
        <v>142</v>
      </c>
    </row>
    <row r="14" spans="1:20" ht="12.75">
      <c r="A14" s="71">
        <v>17</v>
      </c>
      <c r="B14" s="77" t="s">
        <v>42</v>
      </c>
      <c r="C14" s="80" t="s">
        <v>121</v>
      </c>
      <c r="D14" s="77" t="s">
        <v>40</v>
      </c>
      <c r="E14" s="77" t="s">
        <v>62</v>
      </c>
      <c r="F14" s="1">
        <v>0</v>
      </c>
      <c r="G14" s="77">
        <v>39</v>
      </c>
      <c r="H14" s="36">
        <f t="shared" si="0"/>
        <v>2</v>
      </c>
      <c r="I14" s="27">
        <f t="shared" si="1"/>
        <v>2</v>
      </c>
      <c r="J14" s="77"/>
      <c r="K14" s="77"/>
      <c r="L14" s="77"/>
      <c r="M14" s="77"/>
      <c r="N14" s="77"/>
      <c r="O14" s="77"/>
      <c r="P14" s="77"/>
      <c r="Q14" s="77"/>
      <c r="R14" s="27">
        <f t="shared" si="2"/>
        <v>2</v>
      </c>
      <c r="S14" s="27">
        <f t="shared" si="3"/>
        <v>39</v>
      </c>
      <c r="T14" s="88" t="s">
        <v>143</v>
      </c>
    </row>
    <row r="15" spans="1:20" ht="12.75">
      <c r="A15" s="86">
        <v>16</v>
      </c>
      <c r="B15" s="77" t="s">
        <v>68</v>
      </c>
      <c r="C15" s="77"/>
      <c r="D15" s="77" t="s">
        <v>60</v>
      </c>
      <c r="E15" s="77" t="s">
        <v>69</v>
      </c>
      <c r="F15" s="60">
        <v>0</v>
      </c>
      <c r="G15" s="72">
        <v>39.72</v>
      </c>
      <c r="H15" s="36">
        <f t="shared" si="0"/>
        <v>2.719999999999999</v>
      </c>
      <c r="I15" s="27">
        <f t="shared" si="1"/>
        <v>2.719999999999999</v>
      </c>
      <c r="J15" s="50"/>
      <c r="K15" s="2">
        <f>IF((J15-$I$8)&gt;0,J15-$I$8,0)</f>
        <v>0</v>
      </c>
      <c r="L15" s="1"/>
      <c r="M15" s="42"/>
      <c r="N15" s="27"/>
      <c r="O15" s="27"/>
      <c r="P15" s="5"/>
      <c r="Q15" s="2"/>
      <c r="R15" s="27">
        <f t="shared" si="2"/>
        <v>2.719999999999999</v>
      </c>
      <c r="S15" s="27">
        <f t="shared" si="3"/>
        <v>39.72</v>
      </c>
      <c r="T15" s="88" t="s">
        <v>144</v>
      </c>
    </row>
    <row r="16" spans="1:20" s="38" customFormat="1" ht="12.75">
      <c r="A16" s="71">
        <v>13</v>
      </c>
      <c r="B16" s="77" t="s">
        <v>39</v>
      </c>
      <c r="C16" s="78" t="s">
        <v>36</v>
      </c>
      <c r="D16" s="77" t="s">
        <v>40</v>
      </c>
      <c r="E16" s="77" t="s">
        <v>67</v>
      </c>
      <c r="F16" s="60">
        <v>0</v>
      </c>
      <c r="G16" s="72">
        <v>41.02</v>
      </c>
      <c r="H16" s="36">
        <f t="shared" si="0"/>
        <v>4.020000000000003</v>
      </c>
      <c r="I16" s="27">
        <f t="shared" si="1"/>
        <v>4.020000000000003</v>
      </c>
      <c r="J16" s="50"/>
      <c r="K16" s="2">
        <f>IF((J16-$I$8)&gt;0,J16-$I$8,0)</f>
        <v>0</v>
      </c>
      <c r="L16" s="1"/>
      <c r="M16" s="42"/>
      <c r="N16" s="27"/>
      <c r="O16" s="27"/>
      <c r="P16" s="5"/>
      <c r="Q16" s="2"/>
      <c r="R16" s="27">
        <f t="shared" si="2"/>
        <v>4.020000000000003</v>
      </c>
      <c r="S16" s="27">
        <f t="shared" si="3"/>
        <v>41.02</v>
      </c>
      <c r="T16" s="88" t="s">
        <v>145</v>
      </c>
    </row>
    <row r="17" spans="1:20" ht="12.75">
      <c r="A17" s="71">
        <v>7</v>
      </c>
      <c r="B17" s="77" t="s">
        <v>48</v>
      </c>
      <c r="C17" s="77"/>
      <c r="D17" s="77" t="s">
        <v>37</v>
      </c>
      <c r="E17" s="77" t="s">
        <v>49</v>
      </c>
      <c r="F17" s="60">
        <v>5</v>
      </c>
      <c r="G17" s="72">
        <v>37.85</v>
      </c>
      <c r="H17" s="36">
        <f t="shared" si="0"/>
        <v>0.8500000000000014</v>
      </c>
      <c r="I17" s="27">
        <f t="shared" si="1"/>
        <v>5.850000000000001</v>
      </c>
      <c r="J17" s="50"/>
      <c r="K17" s="2">
        <f>IF((J17-$I$8)&gt;0,J17-$I$8,0)</f>
        <v>0</v>
      </c>
      <c r="L17" s="1"/>
      <c r="M17" s="42"/>
      <c r="N17" s="27"/>
      <c r="O17" s="27"/>
      <c r="P17" s="5"/>
      <c r="Q17" s="2"/>
      <c r="R17" s="27">
        <f t="shared" si="2"/>
        <v>5.850000000000001</v>
      </c>
      <c r="S17" s="27">
        <f t="shared" si="3"/>
        <v>37.85</v>
      </c>
      <c r="T17" s="88" t="s">
        <v>146</v>
      </c>
    </row>
    <row r="18" spans="1:20" ht="12.75">
      <c r="A18" s="86">
        <v>18</v>
      </c>
      <c r="B18" s="63" t="s">
        <v>122</v>
      </c>
      <c r="C18" s="63"/>
      <c r="D18" s="63" t="s">
        <v>124</v>
      </c>
      <c r="E18" s="73" t="s">
        <v>125</v>
      </c>
      <c r="F18" s="1">
        <v>5</v>
      </c>
      <c r="G18" s="77">
        <v>38.47</v>
      </c>
      <c r="H18" s="36">
        <f t="shared" si="0"/>
        <v>1.4699999999999989</v>
      </c>
      <c r="I18" s="27">
        <f t="shared" si="1"/>
        <v>6.469999999999999</v>
      </c>
      <c r="J18" s="77"/>
      <c r="K18" s="77"/>
      <c r="L18" s="77"/>
      <c r="M18" s="77"/>
      <c r="N18" s="77"/>
      <c r="O18" s="77"/>
      <c r="P18" s="77"/>
      <c r="Q18" s="77"/>
      <c r="R18" s="27">
        <f t="shared" si="2"/>
        <v>6.469999999999999</v>
      </c>
      <c r="S18" s="27">
        <f t="shared" si="3"/>
        <v>38.47</v>
      </c>
      <c r="T18" s="57" t="s">
        <v>147</v>
      </c>
    </row>
    <row r="19" spans="1:20" ht="12.75">
      <c r="A19" s="86">
        <v>6</v>
      </c>
      <c r="B19" s="77" t="s">
        <v>43</v>
      </c>
      <c r="C19" s="78" t="s">
        <v>36</v>
      </c>
      <c r="D19" s="77" t="s">
        <v>44</v>
      </c>
      <c r="E19" s="77" t="s">
        <v>45</v>
      </c>
      <c r="F19" s="60">
        <v>0</v>
      </c>
      <c r="G19" s="72">
        <v>44.59</v>
      </c>
      <c r="H19" s="36">
        <f t="shared" si="0"/>
        <v>7.590000000000003</v>
      </c>
      <c r="I19" s="27">
        <f t="shared" si="1"/>
        <v>7.590000000000003</v>
      </c>
      <c r="J19" s="50"/>
      <c r="K19" s="2">
        <f aca="true" t="shared" si="4" ref="K19:K25">IF((J19-$I$8)&gt;0,J19-$I$8,0)</f>
        <v>0</v>
      </c>
      <c r="L19" s="1"/>
      <c r="M19" s="42"/>
      <c r="N19" s="27"/>
      <c r="O19" s="27"/>
      <c r="P19" s="5"/>
      <c r="Q19" s="2"/>
      <c r="R19" s="27">
        <f t="shared" si="2"/>
        <v>7.590000000000003</v>
      </c>
      <c r="S19" s="27">
        <f t="shared" si="3"/>
        <v>44.59</v>
      </c>
      <c r="T19" s="57" t="s">
        <v>148</v>
      </c>
    </row>
    <row r="20" spans="1:20" ht="12.75">
      <c r="A20" s="86">
        <v>14</v>
      </c>
      <c r="B20" s="77" t="s">
        <v>73</v>
      </c>
      <c r="C20" s="77"/>
      <c r="D20" s="77" t="s">
        <v>71</v>
      </c>
      <c r="E20" s="77" t="s">
        <v>74</v>
      </c>
      <c r="F20" s="60">
        <v>5</v>
      </c>
      <c r="G20" s="72">
        <v>40.65</v>
      </c>
      <c r="H20" s="36">
        <f t="shared" si="0"/>
        <v>3.6499999999999986</v>
      </c>
      <c r="I20" s="27">
        <f t="shared" si="1"/>
        <v>8.649999999999999</v>
      </c>
      <c r="J20" s="50"/>
      <c r="K20" s="2">
        <f t="shared" si="4"/>
        <v>0</v>
      </c>
      <c r="L20" s="1"/>
      <c r="M20" s="42"/>
      <c r="N20" s="27"/>
      <c r="O20" s="27"/>
      <c r="P20" s="5"/>
      <c r="Q20" s="2"/>
      <c r="R20" s="27">
        <f t="shared" si="2"/>
        <v>8.649999999999999</v>
      </c>
      <c r="S20" s="27">
        <f t="shared" si="3"/>
        <v>40.65</v>
      </c>
      <c r="T20" s="57" t="s">
        <v>149</v>
      </c>
    </row>
    <row r="21" spans="1:20" ht="12.75">
      <c r="A21" s="71">
        <v>15</v>
      </c>
      <c r="B21" s="77" t="s">
        <v>65</v>
      </c>
      <c r="C21" s="78" t="s">
        <v>36</v>
      </c>
      <c r="D21" s="77" t="s">
        <v>40</v>
      </c>
      <c r="E21" s="77" t="s">
        <v>66</v>
      </c>
      <c r="F21" s="60">
        <v>5</v>
      </c>
      <c r="G21" s="72">
        <v>41.75</v>
      </c>
      <c r="H21" s="36">
        <f t="shared" si="0"/>
        <v>4.75</v>
      </c>
      <c r="I21" s="27">
        <f t="shared" si="1"/>
        <v>9.75</v>
      </c>
      <c r="J21" s="50"/>
      <c r="K21" s="2">
        <f t="shared" si="4"/>
        <v>0</v>
      </c>
      <c r="L21" s="1"/>
      <c r="M21" s="42"/>
      <c r="N21" s="27"/>
      <c r="O21" s="27"/>
      <c r="P21" s="5"/>
      <c r="Q21" s="2"/>
      <c r="R21" s="27">
        <f t="shared" si="2"/>
        <v>9.75</v>
      </c>
      <c r="S21" s="27">
        <f t="shared" si="3"/>
        <v>41.75</v>
      </c>
      <c r="T21" s="57" t="s">
        <v>150</v>
      </c>
    </row>
    <row r="22" spans="1:20" ht="12.75">
      <c r="A22" s="86">
        <v>2</v>
      </c>
      <c r="B22" s="77" t="s">
        <v>59</v>
      </c>
      <c r="C22" s="77"/>
      <c r="D22" s="77" t="s">
        <v>60</v>
      </c>
      <c r="E22" s="77" t="s">
        <v>61</v>
      </c>
      <c r="F22" s="60">
        <v>5</v>
      </c>
      <c r="G22" s="72">
        <v>46.31</v>
      </c>
      <c r="H22" s="36">
        <f t="shared" si="0"/>
        <v>9.310000000000002</v>
      </c>
      <c r="I22" s="27">
        <f t="shared" si="1"/>
        <v>14.310000000000002</v>
      </c>
      <c r="J22" s="50"/>
      <c r="K22" s="2">
        <f t="shared" si="4"/>
        <v>0</v>
      </c>
      <c r="L22" s="1"/>
      <c r="M22" s="42"/>
      <c r="N22" s="27"/>
      <c r="O22" s="27"/>
      <c r="P22" s="5"/>
      <c r="Q22" s="2"/>
      <c r="R22" s="27">
        <f t="shared" si="2"/>
        <v>14.310000000000002</v>
      </c>
      <c r="S22" s="27">
        <f t="shared" si="3"/>
        <v>46.31</v>
      </c>
      <c r="T22" s="57" t="s">
        <v>151</v>
      </c>
    </row>
    <row r="23" spans="1:20" ht="12.75">
      <c r="A23" s="71">
        <v>9</v>
      </c>
      <c r="B23" s="77" t="s">
        <v>39</v>
      </c>
      <c r="C23" s="78" t="s">
        <v>36</v>
      </c>
      <c r="D23" s="77" t="s">
        <v>40</v>
      </c>
      <c r="E23" s="77" t="s">
        <v>41</v>
      </c>
      <c r="F23" s="60">
        <v>5</v>
      </c>
      <c r="G23" s="72">
        <v>47.56</v>
      </c>
      <c r="H23" s="36">
        <f t="shared" si="0"/>
        <v>10.560000000000002</v>
      </c>
      <c r="I23" s="27">
        <f t="shared" si="1"/>
        <v>15.560000000000002</v>
      </c>
      <c r="J23" s="50"/>
      <c r="K23" s="2">
        <f t="shared" si="4"/>
        <v>0</v>
      </c>
      <c r="L23" s="1"/>
      <c r="M23" s="42"/>
      <c r="N23" s="27"/>
      <c r="O23" s="27"/>
      <c r="P23" s="5"/>
      <c r="Q23" s="2"/>
      <c r="R23" s="27">
        <f t="shared" si="2"/>
        <v>15.560000000000002</v>
      </c>
      <c r="S23" s="27">
        <f t="shared" si="3"/>
        <v>47.56</v>
      </c>
      <c r="T23" s="57" t="s">
        <v>152</v>
      </c>
    </row>
    <row r="24" spans="1:20" ht="12.75">
      <c r="A24" s="86">
        <v>8</v>
      </c>
      <c r="B24" s="77" t="s">
        <v>46</v>
      </c>
      <c r="C24" s="77"/>
      <c r="D24" s="77" t="s">
        <v>44</v>
      </c>
      <c r="E24" s="77" t="s">
        <v>47</v>
      </c>
      <c r="F24" s="60">
        <v>10</v>
      </c>
      <c r="G24" s="72">
        <v>43.03</v>
      </c>
      <c r="H24" s="36">
        <f t="shared" si="0"/>
        <v>6.030000000000001</v>
      </c>
      <c r="I24" s="27">
        <f t="shared" si="1"/>
        <v>16.03</v>
      </c>
      <c r="J24" s="50"/>
      <c r="K24" s="2">
        <f t="shared" si="4"/>
        <v>0</v>
      </c>
      <c r="L24" s="1"/>
      <c r="M24" s="42"/>
      <c r="N24" s="27"/>
      <c r="O24" s="27"/>
      <c r="P24" s="5"/>
      <c r="Q24" s="2"/>
      <c r="R24" s="27">
        <f t="shared" si="2"/>
        <v>16.03</v>
      </c>
      <c r="S24" s="27">
        <f t="shared" si="3"/>
        <v>43.03</v>
      </c>
      <c r="T24" s="57" t="s">
        <v>153</v>
      </c>
    </row>
    <row r="25" spans="1:20" ht="12.75">
      <c r="A25" s="86">
        <v>4</v>
      </c>
      <c r="B25" s="73" t="s">
        <v>48</v>
      </c>
      <c r="C25" s="63"/>
      <c r="D25" s="73" t="s">
        <v>155</v>
      </c>
      <c r="E25" s="73" t="s">
        <v>156</v>
      </c>
      <c r="F25" s="60">
        <v>10</v>
      </c>
      <c r="G25" s="72">
        <v>55.4</v>
      </c>
      <c r="H25" s="36">
        <f t="shared" si="0"/>
        <v>18.4</v>
      </c>
      <c r="I25" s="27">
        <f t="shared" si="1"/>
        <v>28.4</v>
      </c>
      <c r="J25" s="50"/>
      <c r="K25" s="2">
        <f t="shared" si="4"/>
        <v>0</v>
      </c>
      <c r="L25" s="1"/>
      <c r="M25" s="42"/>
      <c r="N25" s="27"/>
      <c r="O25" s="27"/>
      <c r="P25" s="5"/>
      <c r="Q25" s="2"/>
      <c r="R25" s="27">
        <f t="shared" si="2"/>
        <v>28.4</v>
      </c>
      <c r="S25" s="27">
        <f t="shared" si="3"/>
        <v>55.4</v>
      </c>
      <c r="T25" s="57" t="s">
        <v>154</v>
      </c>
    </row>
    <row r="26" spans="1:20" ht="12.75">
      <c r="A26" s="71">
        <v>3</v>
      </c>
      <c r="B26" s="77" t="s">
        <v>63</v>
      </c>
      <c r="C26" s="78" t="s">
        <v>36</v>
      </c>
      <c r="D26" s="77" t="s">
        <v>37</v>
      </c>
      <c r="E26" s="77" t="s">
        <v>64</v>
      </c>
      <c r="F26" s="60">
        <v>5</v>
      </c>
      <c r="G26" s="72">
        <v>62.01</v>
      </c>
      <c r="H26" s="36">
        <f t="shared" si="0"/>
        <v>25.009999999999998</v>
      </c>
      <c r="I26" s="27">
        <f t="shared" si="1"/>
        <v>30.009999999999998</v>
      </c>
      <c r="J26" s="50"/>
      <c r="K26" s="55">
        <f>IF((J26-'L квалиф'!$I$8)&gt;0,J26-'L квалиф'!$I$8,0)</f>
        <v>0</v>
      </c>
      <c r="L26" s="60"/>
      <c r="M26" s="61"/>
      <c r="N26" s="62"/>
      <c r="O26" s="62"/>
      <c r="P26" s="63"/>
      <c r="Q26" s="64"/>
      <c r="R26" s="62">
        <f t="shared" si="2"/>
        <v>30.009999999999998</v>
      </c>
      <c r="S26" s="62">
        <f t="shared" si="3"/>
        <v>62.01</v>
      </c>
      <c r="T26" s="57" t="s">
        <v>157</v>
      </c>
    </row>
    <row r="27" spans="1:20" ht="12.75">
      <c r="A27" s="71">
        <v>5</v>
      </c>
      <c r="B27" s="77" t="s">
        <v>53</v>
      </c>
      <c r="C27" s="77"/>
      <c r="D27" s="77" t="s">
        <v>54</v>
      </c>
      <c r="E27" s="77" t="s">
        <v>55</v>
      </c>
      <c r="F27" s="60">
        <v>100</v>
      </c>
      <c r="G27" s="72"/>
      <c r="H27" s="36">
        <f t="shared" si="0"/>
        <v>0</v>
      </c>
      <c r="I27" s="27">
        <f t="shared" si="1"/>
        <v>100</v>
      </c>
      <c r="J27" s="50"/>
      <c r="K27" s="2">
        <f>IF((J27-$I$8)&gt;0,J27-$I$8,0)</f>
        <v>0</v>
      </c>
      <c r="L27" s="1"/>
      <c r="M27" s="42"/>
      <c r="N27" s="27"/>
      <c r="O27" s="27"/>
      <c r="P27" s="5"/>
      <c r="Q27" s="2"/>
      <c r="R27" s="27">
        <f t="shared" si="2"/>
        <v>100</v>
      </c>
      <c r="S27" s="27">
        <f t="shared" si="3"/>
        <v>0</v>
      </c>
      <c r="T27" s="77"/>
    </row>
    <row r="28" spans="1:20" ht="12.75">
      <c r="A28" s="86">
        <v>10</v>
      </c>
      <c r="B28" s="77" t="s">
        <v>50</v>
      </c>
      <c r="C28" s="77"/>
      <c r="D28" s="77" t="s">
        <v>51</v>
      </c>
      <c r="E28" s="77" t="s">
        <v>52</v>
      </c>
      <c r="F28" s="60">
        <v>100</v>
      </c>
      <c r="G28" s="72"/>
      <c r="H28" s="36">
        <f t="shared" si="0"/>
        <v>0</v>
      </c>
      <c r="I28" s="27">
        <f t="shared" si="1"/>
        <v>100</v>
      </c>
      <c r="J28" s="50"/>
      <c r="K28" s="2">
        <f>IF((J28-$I$8)&gt;0,J28-$I$8,0)</f>
        <v>0</v>
      </c>
      <c r="L28" s="1"/>
      <c r="M28" s="42"/>
      <c r="N28" s="27"/>
      <c r="O28" s="27"/>
      <c r="P28" s="5"/>
      <c r="Q28" s="2"/>
      <c r="R28" s="27">
        <f t="shared" si="2"/>
        <v>100</v>
      </c>
      <c r="S28" s="27">
        <f t="shared" si="3"/>
        <v>0</v>
      </c>
      <c r="T28" s="77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/>
  <dimension ref="A1:W17"/>
  <sheetViews>
    <sheetView zoomScalePageLayoutView="0" workbookViewId="0" topLeftCell="A1">
      <selection activeCell="U17" sqref="U17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13.25390625" style="0" customWidth="1"/>
    <col min="4" max="4" width="11.875" style="0" customWidth="1"/>
    <col min="5" max="5" width="11.25390625" style="0" customWidth="1"/>
    <col min="6" max="9" width="7.625" style="0" customWidth="1"/>
    <col min="10" max="10" width="2.875" style="0" customWidth="1"/>
    <col min="11" max="11" width="0.61718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</cols>
  <sheetData>
    <row r="1" spans="1:20" ht="18" customHeight="1">
      <c r="A1" s="33" t="s">
        <v>26</v>
      </c>
      <c r="B1" s="43">
        <v>40888</v>
      </c>
      <c r="C1" s="8" t="s">
        <v>11</v>
      </c>
      <c r="D1" s="10"/>
      <c r="E1" s="7"/>
      <c r="F1" s="7"/>
      <c r="G1" s="7"/>
      <c r="H1" s="10"/>
      <c r="I1" s="10"/>
      <c r="J1" s="90" t="s">
        <v>33</v>
      </c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10"/>
      <c r="B2" s="4"/>
      <c r="C2" s="4"/>
      <c r="D2" s="9"/>
      <c r="E2" s="7"/>
      <c r="F2" s="7"/>
      <c r="G2" s="7"/>
      <c r="H2" s="10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>
      <c r="A3" s="12" t="s">
        <v>14</v>
      </c>
      <c r="B3" s="4"/>
      <c r="C3" s="93"/>
      <c r="D3" s="94"/>
      <c r="E3" s="95"/>
      <c r="F3" s="4"/>
      <c r="G3" s="3"/>
      <c r="H3" s="3"/>
      <c r="I3" s="13" t="s">
        <v>13</v>
      </c>
      <c r="J3" s="3"/>
      <c r="K3" s="3"/>
      <c r="L3" s="3"/>
      <c r="M3" s="3"/>
      <c r="N3" s="3"/>
      <c r="O3" s="91" t="s">
        <v>21</v>
      </c>
      <c r="P3" s="92"/>
      <c r="Q3" s="92"/>
      <c r="R3" s="92"/>
      <c r="S3" s="92"/>
      <c r="T3" s="3"/>
    </row>
    <row r="4" spans="1:20" ht="15">
      <c r="A4" s="4"/>
      <c r="B4" s="4"/>
      <c r="C4" s="93"/>
      <c r="D4" s="94"/>
      <c r="E4" s="95"/>
      <c r="F4" s="4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>
      <c r="A5" s="4"/>
      <c r="B5" s="4"/>
      <c r="C5" s="4"/>
      <c r="D5" s="4"/>
      <c r="E5" s="4"/>
      <c r="F5" s="4"/>
      <c r="G5" s="16" t="s">
        <v>15</v>
      </c>
      <c r="H5" s="4"/>
      <c r="I5" s="4"/>
      <c r="J5" s="3"/>
      <c r="K5" s="3"/>
      <c r="L5" s="4"/>
      <c r="M5" s="16" t="s">
        <v>31</v>
      </c>
      <c r="N5" s="4"/>
      <c r="O5" s="4"/>
      <c r="P5" s="3"/>
      <c r="Q5" s="3"/>
      <c r="R5" s="3"/>
      <c r="S5" s="3"/>
      <c r="T5" s="3"/>
    </row>
    <row r="6" spans="1:20" ht="13.5" customHeight="1">
      <c r="A6" s="3"/>
      <c r="B6" s="4"/>
      <c r="C6" s="4"/>
      <c r="D6" s="4"/>
      <c r="E6" s="4"/>
      <c r="F6" s="15" t="s">
        <v>19</v>
      </c>
      <c r="G6" s="3"/>
      <c r="H6" s="3"/>
      <c r="I6" s="6">
        <v>162</v>
      </c>
      <c r="J6" s="3"/>
      <c r="K6" s="3"/>
      <c r="L6" s="15"/>
      <c r="M6" s="3"/>
      <c r="N6" s="3"/>
      <c r="O6" s="6"/>
      <c r="P6" s="3"/>
      <c r="Q6" s="3"/>
      <c r="R6" s="3"/>
      <c r="S6" s="3"/>
      <c r="T6" s="3"/>
    </row>
    <row r="7" spans="1:20" ht="13.5" customHeight="1">
      <c r="A7" s="3"/>
      <c r="B7" s="40" t="s">
        <v>18</v>
      </c>
      <c r="C7" s="48">
        <f>MAX(A11:A33)</f>
        <v>7</v>
      </c>
      <c r="D7" s="4"/>
      <c r="E7" s="4"/>
      <c r="F7" s="15" t="s">
        <v>12</v>
      </c>
      <c r="G7" s="3"/>
      <c r="H7" s="3"/>
      <c r="I7" s="17">
        <f>I6/I8</f>
        <v>3.857142857142857</v>
      </c>
      <c r="J7" s="3"/>
      <c r="K7" s="3"/>
      <c r="L7" s="15"/>
      <c r="M7" s="3"/>
      <c r="N7" s="3"/>
      <c r="O7" s="17"/>
      <c r="P7" s="3"/>
      <c r="Q7" s="3"/>
      <c r="R7" s="3"/>
      <c r="S7" s="3"/>
      <c r="T7" s="3"/>
    </row>
    <row r="8" spans="1:20" ht="13.5" customHeight="1">
      <c r="A8" s="3"/>
      <c r="B8" s="4"/>
      <c r="C8" s="4"/>
      <c r="D8" s="4"/>
      <c r="E8" s="4"/>
      <c r="F8" s="14" t="s">
        <v>0</v>
      </c>
      <c r="G8" s="4"/>
      <c r="H8" s="3"/>
      <c r="I8" s="26">
        <v>42</v>
      </c>
      <c r="J8" s="3"/>
      <c r="K8" s="3"/>
      <c r="L8" s="14"/>
      <c r="M8" s="3"/>
      <c r="N8" s="3"/>
      <c r="O8" s="26"/>
      <c r="P8" s="3"/>
      <c r="Q8" s="3"/>
      <c r="R8" s="3"/>
      <c r="S8" s="3"/>
      <c r="T8" s="3"/>
    </row>
    <row r="9" spans="1:20" ht="13.5" customHeight="1">
      <c r="A9" s="4"/>
      <c r="B9" s="25" t="s">
        <v>17</v>
      </c>
      <c r="C9" s="4"/>
      <c r="D9" s="4"/>
      <c r="E9" s="4"/>
      <c r="F9" s="12" t="s">
        <v>20</v>
      </c>
      <c r="G9" s="4"/>
      <c r="H9" s="4"/>
      <c r="I9" s="32">
        <v>63</v>
      </c>
      <c r="J9" s="3"/>
      <c r="K9" s="3"/>
      <c r="L9" s="12"/>
      <c r="M9" s="4"/>
      <c r="N9" s="3"/>
      <c r="O9" s="45"/>
      <c r="P9" s="3"/>
      <c r="Q9" s="3"/>
      <c r="R9" s="96" t="s">
        <v>23</v>
      </c>
      <c r="S9" s="96"/>
      <c r="T9" s="37" t="s">
        <v>25</v>
      </c>
    </row>
    <row r="10" spans="1:20" s="24" customFormat="1" ht="75.75">
      <c r="A10" s="20" t="s">
        <v>7</v>
      </c>
      <c r="B10" s="21" t="s">
        <v>10</v>
      </c>
      <c r="C10" s="47" t="s">
        <v>28</v>
      </c>
      <c r="D10" s="21" t="s">
        <v>8</v>
      </c>
      <c r="E10" s="22" t="s">
        <v>9</v>
      </c>
      <c r="F10" s="18" t="s">
        <v>1</v>
      </c>
      <c r="G10" s="28" t="s">
        <v>2</v>
      </c>
      <c r="H10" s="18" t="s">
        <v>3</v>
      </c>
      <c r="I10" s="23" t="s">
        <v>4</v>
      </c>
      <c r="J10" s="19" t="s">
        <v>5</v>
      </c>
      <c r="K10" s="31"/>
      <c r="L10" s="18" t="s">
        <v>1</v>
      </c>
      <c r="M10" s="28" t="s">
        <v>2</v>
      </c>
      <c r="N10" s="18" t="s">
        <v>3</v>
      </c>
      <c r="O10" s="23" t="s">
        <v>4</v>
      </c>
      <c r="P10" s="19" t="s">
        <v>5</v>
      </c>
      <c r="Q10" s="29"/>
      <c r="R10" s="30" t="s">
        <v>6</v>
      </c>
      <c r="S10" s="30" t="s">
        <v>16</v>
      </c>
      <c r="T10" s="20" t="s">
        <v>22</v>
      </c>
    </row>
    <row r="11" spans="1:20" ht="12.75">
      <c r="A11" s="41">
        <v>5</v>
      </c>
      <c r="B11" s="77" t="s">
        <v>35</v>
      </c>
      <c r="C11" s="78" t="s">
        <v>36</v>
      </c>
      <c r="D11" s="77" t="s">
        <v>37</v>
      </c>
      <c r="E11" s="77" t="s">
        <v>38</v>
      </c>
      <c r="F11" s="60">
        <v>0</v>
      </c>
      <c r="G11" s="72">
        <v>39.81</v>
      </c>
      <c r="H11" s="36">
        <f aca="true" t="shared" si="0" ref="H11:H17">IF((G11-$I$8)&gt;0,G11-$I$8,0)</f>
        <v>0</v>
      </c>
      <c r="I11" s="27">
        <f aca="true" t="shared" si="1" ref="I11:I17">SUM(F11+H11)</f>
        <v>0</v>
      </c>
      <c r="J11" s="49"/>
      <c r="K11" s="2"/>
      <c r="L11" s="1"/>
      <c r="M11" s="42"/>
      <c r="N11" s="27"/>
      <c r="O11" s="27"/>
      <c r="P11" s="5"/>
      <c r="Q11" s="2"/>
      <c r="R11" s="27">
        <f aca="true" t="shared" si="2" ref="R11:R17">SUM(I11+O11)</f>
        <v>0</v>
      </c>
      <c r="S11" s="27">
        <f aca="true" t="shared" si="3" ref="S11:S17">SUM(G11+M11)</f>
        <v>39.81</v>
      </c>
      <c r="T11" s="35">
        <v>1</v>
      </c>
    </row>
    <row r="12" spans="1:20" s="38" customFormat="1" ht="12.75" customHeight="1">
      <c r="A12" s="41">
        <v>6</v>
      </c>
      <c r="B12" s="77" t="s">
        <v>56</v>
      </c>
      <c r="C12" s="77"/>
      <c r="D12" s="77" t="s">
        <v>37</v>
      </c>
      <c r="E12" s="77" t="s">
        <v>57</v>
      </c>
      <c r="F12" s="60">
        <v>0</v>
      </c>
      <c r="G12" s="72">
        <v>40.77</v>
      </c>
      <c r="H12" s="36">
        <f t="shared" si="0"/>
        <v>0</v>
      </c>
      <c r="I12" s="27">
        <f t="shared" si="1"/>
        <v>0</v>
      </c>
      <c r="J12" s="49"/>
      <c r="K12" s="2">
        <f>IF((J12-$I$8)&gt;0,J12-$I$8,0)</f>
        <v>0</v>
      </c>
      <c r="L12" s="1"/>
      <c r="M12" s="42"/>
      <c r="N12" s="27"/>
      <c r="O12" s="27"/>
      <c r="P12" s="5"/>
      <c r="Q12" s="2"/>
      <c r="R12" s="27">
        <f t="shared" si="2"/>
        <v>0</v>
      </c>
      <c r="S12" s="27">
        <f t="shared" si="3"/>
        <v>40.77</v>
      </c>
      <c r="T12" s="35">
        <v>2</v>
      </c>
    </row>
    <row r="13" spans="1:23" ht="12.75">
      <c r="A13" s="41">
        <v>7</v>
      </c>
      <c r="B13" s="77" t="s">
        <v>70</v>
      </c>
      <c r="C13" s="77"/>
      <c r="D13" s="77" t="s">
        <v>71</v>
      </c>
      <c r="E13" s="77" t="s">
        <v>72</v>
      </c>
      <c r="F13" s="60">
        <v>0</v>
      </c>
      <c r="G13" s="72">
        <v>41.84</v>
      </c>
      <c r="H13" s="36">
        <f t="shared" si="0"/>
        <v>0</v>
      </c>
      <c r="I13" s="27">
        <f t="shared" si="1"/>
        <v>0</v>
      </c>
      <c r="J13" s="50"/>
      <c r="K13" s="2"/>
      <c r="L13" s="1"/>
      <c r="M13" s="42"/>
      <c r="N13" s="27"/>
      <c r="O13" s="27"/>
      <c r="P13" s="5"/>
      <c r="Q13" s="2"/>
      <c r="R13" s="27">
        <f t="shared" si="2"/>
        <v>0</v>
      </c>
      <c r="S13" s="27">
        <f t="shared" si="3"/>
        <v>41.84</v>
      </c>
      <c r="T13" s="35">
        <v>3</v>
      </c>
      <c r="U13" s="34"/>
      <c r="V13" s="34"/>
      <c r="W13" s="34"/>
    </row>
    <row r="14" spans="1:20" ht="12.75">
      <c r="A14" s="41">
        <v>2</v>
      </c>
      <c r="B14" s="77" t="s">
        <v>39</v>
      </c>
      <c r="C14" s="78" t="s">
        <v>36</v>
      </c>
      <c r="D14" s="77" t="s">
        <v>40</v>
      </c>
      <c r="E14" s="77" t="s">
        <v>67</v>
      </c>
      <c r="F14" s="60">
        <v>0</v>
      </c>
      <c r="G14" s="72">
        <v>42.01</v>
      </c>
      <c r="H14" s="36">
        <f t="shared" si="0"/>
        <v>0.00999999999999801</v>
      </c>
      <c r="I14" s="27">
        <f t="shared" si="1"/>
        <v>0.00999999999999801</v>
      </c>
      <c r="J14" s="49"/>
      <c r="K14" s="2">
        <f>IF((J14-$I$8)&gt;0,J14-$I$8,0)</f>
        <v>0</v>
      </c>
      <c r="L14" s="1"/>
      <c r="M14" s="42"/>
      <c r="N14" s="27"/>
      <c r="O14" s="27"/>
      <c r="P14" s="5"/>
      <c r="Q14" s="2"/>
      <c r="R14" s="27">
        <f t="shared" si="2"/>
        <v>0.00999999999999801</v>
      </c>
      <c r="S14" s="27">
        <f t="shared" si="3"/>
        <v>42.01</v>
      </c>
      <c r="T14" s="35">
        <v>4</v>
      </c>
    </row>
    <row r="15" spans="1:20" s="38" customFormat="1" ht="12.75" customHeight="1">
      <c r="A15" s="41">
        <v>4</v>
      </c>
      <c r="B15" s="77" t="s">
        <v>42</v>
      </c>
      <c r="C15" s="80" t="s">
        <v>121</v>
      </c>
      <c r="D15" s="77" t="s">
        <v>40</v>
      </c>
      <c r="E15" s="77" t="s">
        <v>62</v>
      </c>
      <c r="F15" s="75" t="s">
        <v>159</v>
      </c>
      <c r="G15" s="76">
        <v>42.52</v>
      </c>
      <c r="H15" s="36">
        <f t="shared" si="0"/>
        <v>0.5200000000000031</v>
      </c>
      <c r="I15" s="27">
        <f t="shared" si="1"/>
        <v>0.5200000000000031</v>
      </c>
      <c r="J15" s="50"/>
      <c r="K15" s="2"/>
      <c r="L15" s="1"/>
      <c r="M15" s="42"/>
      <c r="N15" s="27"/>
      <c r="O15" s="27"/>
      <c r="P15" s="5"/>
      <c r="Q15" s="2"/>
      <c r="R15" s="27">
        <f t="shared" si="2"/>
        <v>0.5200000000000031</v>
      </c>
      <c r="S15" s="27">
        <f t="shared" si="3"/>
        <v>42.52</v>
      </c>
      <c r="T15" s="35">
        <v>5</v>
      </c>
    </row>
    <row r="16" spans="1:20" s="38" customFormat="1" ht="12.75">
      <c r="A16" s="41">
        <v>3</v>
      </c>
      <c r="B16" s="77" t="s">
        <v>68</v>
      </c>
      <c r="C16" s="77"/>
      <c r="D16" s="77" t="s">
        <v>60</v>
      </c>
      <c r="E16" s="77" t="s">
        <v>69</v>
      </c>
      <c r="F16" s="60">
        <v>0</v>
      </c>
      <c r="G16" s="72">
        <v>43.85</v>
      </c>
      <c r="H16" s="36">
        <f t="shared" si="0"/>
        <v>1.8500000000000014</v>
      </c>
      <c r="I16" s="27">
        <f t="shared" si="1"/>
        <v>1.8500000000000014</v>
      </c>
      <c r="J16" s="49"/>
      <c r="K16" s="2"/>
      <c r="L16" s="1"/>
      <c r="M16" s="42"/>
      <c r="N16" s="27"/>
      <c r="O16" s="27"/>
      <c r="P16" s="5"/>
      <c r="Q16" s="2"/>
      <c r="R16" s="27">
        <f t="shared" si="2"/>
        <v>1.8500000000000014</v>
      </c>
      <c r="S16" s="27">
        <f t="shared" si="3"/>
        <v>43.85</v>
      </c>
      <c r="T16" s="35">
        <v>6</v>
      </c>
    </row>
    <row r="17" spans="1:20" s="38" customFormat="1" ht="12.75">
      <c r="A17" s="41">
        <v>1</v>
      </c>
      <c r="B17" s="77" t="s">
        <v>48</v>
      </c>
      <c r="C17" s="77"/>
      <c r="D17" s="77" t="s">
        <v>37</v>
      </c>
      <c r="E17" s="77" t="s">
        <v>49</v>
      </c>
      <c r="F17" s="89" t="s">
        <v>144</v>
      </c>
      <c r="G17" s="74" t="s">
        <v>161</v>
      </c>
      <c r="H17" s="36">
        <f t="shared" si="0"/>
        <v>0</v>
      </c>
      <c r="I17" s="27">
        <f t="shared" si="1"/>
        <v>5</v>
      </c>
      <c r="J17" s="50"/>
      <c r="K17" s="2">
        <f>IF((J17-$I$8)&gt;0,J17-$I$8,0)</f>
        <v>0</v>
      </c>
      <c r="L17" s="1"/>
      <c r="M17" s="42"/>
      <c r="N17" s="27"/>
      <c r="O17" s="27"/>
      <c r="P17" s="5"/>
      <c r="Q17" s="2">
        <f>IF((P17-$O$8)&gt;0,P17-$O$8,0)</f>
        <v>0</v>
      </c>
      <c r="R17" s="27">
        <f t="shared" si="2"/>
        <v>5</v>
      </c>
      <c r="S17" s="27">
        <f t="shared" si="3"/>
        <v>40</v>
      </c>
      <c r="T17" s="35">
        <v>7</v>
      </c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.3937007874015748" bottom="0.3937007874015748" header="0.5118110236220472" footer="0.5118110236220472"/>
  <pageSetup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2011-12-11T08:41:36Z</cp:lastPrinted>
  <dcterms:created xsi:type="dcterms:W3CDTF">1998-06-06T19:16:33Z</dcterms:created>
  <dcterms:modified xsi:type="dcterms:W3CDTF">2011-12-11T16:08:04Z</dcterms:modified>
  <cp:category/>
  <cp:version/>
  <cp:contentType/>
  <cp:contentStatus/>
</cp:coreProperties>
</file>