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9" activeTab="0"/>
  </bookViews>
  <sheets>
    <sheet name="Ком_L" sheetId="1" r:id="rId1"/>
    <sheet name="Ком_M" sheetId="2" r:id="rId2"/>
    <sheet name="Ком_S" sheetId="3" r:id="rId3"/>
    <sheet name="Личн_L" sheetId="4" r:id="rId4"/>
    <sheet name="Личн_М" sheetId="5" r:id="rId5"/>
    <sheet name="Личн_S" sheetId="6" r:id="rId6"/>
    <sheet name="Ком_первенство" sheetId="7" r:id="rId7"/>
  </sheets>
  <definedNames>
    <definedName name="_xlnm.Print_Area" localSheetId="0">'Ком_L'!$A$1:$O$111</definedName>
    <definedName name="_xlnm.Print_Area" localSheetId="1">'Ком_M'!$A$1:$O$75</definedName>
    <definedName name="_xlnm.Print_Area" localSheetId="2">'Ком_S'!$A$1:$O$83</definedName>
    <definedName name="_xlnm.Print_Area" localSheetId="6">'Ком_первенство'!$A$1:$P$71</definedName>
    <definedName name="_xlnm.Print_Area" localSheetId="3">'Личн_L'!$B$1:$R$111</definedName>
    <definedName name="_xlnm.Print_Area" localSheetId="5">'Личн_S'!$B$1:$R$80</definedName>
    <definedName name="_xlnm.Print_Area" localSheetId="4">'Личн_М'!$B$1:$R$76</definedName>
    <definedName name="Excel_BuiltIn__FilterDatabase">'Ком_первенство'!$B$7:$B$71</definedName>
    <definedName name="Excel_BuiltIn_Print_Area_7">'Ком_L'!$A$1:$M$111</definedName>
    <definedName name="Excel_BuiltIn_Print_Area_1">'Ком_M'!$A$1:$M$75</definedName>
    <definedName name="Excel_BuiltIn_Print_Area_2">'Ком_S'!$A$1:$M$83</definedName>
    <definedName name="Excel_BuiltIn_Print_Area_3">'Ком_первенство'!$A$1:$N$71</definedName>
    <definedName name="Excel_BuiltIn_Print_Area_4">'Личн_L'!$B$1:$I$111</definedName>
    <definedName name="Excel_BuiltIn_Print_Area_5">'Личн_S'!$B$1:$I$80</definedName>
    <definedName name="Excel_BuiltIn_Print_Area_6">'Личн_М'!$B$1:$I$76</definedName>
    <definedName name="Excel_BuiltIn_Print_Area_7_1">'Ком_L'!$A$1:$H$111</definedName>
    <definedName name="Excel_BuiltIn_Print_Area_1_1">'Ком_M'!$A$1:$H$75</definedName>
    <definedName name="Excel_BuiltIn_Print_Area_2_1">'Ком_S'!$A$1:$H$83</definedName>
    <definedName name="Excel_BuiltIn_Print_Area_4_1">'Личн_L'!$B$1:$Q$111</definedName>
    <definedName name="Excel_BuiltIn_Print_Area_5_1">'Личн_S'!$B$1:$Q$80</definedName>
    <definedName name="Excel_BuiltIn_Print_Area_6_1">'Личн_М'!$B$1:$Q$76</definedName>
    <definedName name="Excel_BuiltIn__FilterDatabase_1">'Ком_первенство'!$B$7:$B$71</definedName>
  </definedNames>
  <calcPr fullCalcOnLoad="1"/>
</workbook>
</file>

<file path=xl/sharedStrings.xml><?xml version="1.0" encoding="utf-8"?>
<sst xmlns="http://schemas.openxmlformats.org/spreadsheetml/2006/main" count="2346" uniqueCount="597">
  <si>
    <t xml:space="preserve">Протокол соревнований по аджилити   </t>
  </si>
  <si>
    <t>Чемпионат России (РКФ)</t>
  </si>
  <si>
    <t xml:space="preserve">Судья соревнований </t>
  </si>
  <si>
    <t>Tomas Glabazna</t>
  </si>
  <si>
    <t>АДЖИЛИТИ</t>
  </si>
  <si>
    <t>ДЖАМПИНГ</t>
  </si>
  <si>
    <t>Длина трассы</t>
  </si>
  <si>
    <t>м</t>
  </si>
  <si>
    <t>Всего команд</t>
  </si>
  <si>
    <t>Скорость</t>
  </si>
  <si>
    <t>м/с</t>
  </si>
  <si>
    <t>Контрольное время</t>
  </si>
  <si>
    <t>Max время</t>
  </si>
  <si>
    <t>Командный зачет</t>
  </si>
  <si>
    <t>категория  L</t>
  </si>
  <si>
    <t>Команда</t>
  </si>
  <si>
    <t>№</t>
  </si>
  <si>
    <t>спортсмен</t>
  </si>
  <si>
    <t>Собака</t>
  </si>
  <si>
    <t>Штраф на трассе</t>
  </si>
  <si>
    <t>Время</t>
  </si>
  <si>
    <t>Штраф за время</t>
  </si>
  <si>
    <t>Общий штраф</t>
  </si>
  <si>
    <t>Сумма штрафов</t>
  </si>
  <si>
    <t>сортировка</t>
  </si>
  <si>
    <t>место</t>
  </si>
  <si>
    <t>сумма времени</t>
  </si>
  <si>
    <t>Пермь-макси-1</t>
  </si>
  <si>
    <t>Зворыгина Любовь</t>
  </si>
  <si>
    <t>б/к Элвис</t>
  </si>
  <si>
    <t>Маленьких Юлия</t>
  </si>
  <si>
    <t>б/к Везунчик</t>
  </si>
  <si>
    <t>Штернберг Наталья</t>
  </si>
  <si>
    <t>б/к Феррари</t>
  </si>
  <si>
    <t>б/к Бриллиант</t>
  </si>
  <si>
    <t>АЛМАЗ</t>
  </si>
  <si>
    <t>Томилова Мария</t>
  </si>
  <si>
    <t>б/к Феличе</t>
  </si>
  <si>
    <t>Ильина Полина</t>
  </si>
  <si>
    <t>малинуа Штеффи</t>
  </si>
  <si>
    <t>Туманова Светлана</t>
  </si>
  <si>
    <t>б/к Бэйкон</t>
  </si>
  <si>
    <t>Шишакина Елена</t>
  </si>
  <si>
    <t>бордер колли Эбби</t>
  </si>
  <si>
    <t>Колобок</t>
  </si>
  <si>
    <t>Старцева Алина</t>
  </si>
  <si>
    <t>б/к Уши</t>
  </si>
  <si>
    <t>Капустина Елена</t>
  </si>
  <si>
    <t>б/к Шуга</t>
  </si>
  <si>
    <t>снят</t>
  </si>
  <si>
    <t>Кочетова Елена</t>
  </si>
  <si>
    <t>б/к Экси</t>
  </si>
  <si>
    <t>Леонова Екатерина</t>
  </si>
  <si>
    <t>б/к Адель Эйджил Квин</t>
  </si>
  <si>
    <t>Пермь-макси-4-легион</t>
  </si>
  <si>
    <t>Боженова Светлана</t>
  </si>
  <si>
    <t>б/к Лаки</t>
  </si>
  <si>
    <t>Ледкова Татьяна</t>
  </si>
  <si>
    <t>б/к Альмера</t>
  </si>
  <si>
    <t>Коновалова Наталья</t>
  </si>
  <si>
    <t>б/к Чемпи</t>
  </si>
  <si>
    <t>Махнутина Юлия (Ю)</t>
  </si>
  <si>
    <t>б/к Сэт</t>
  </si>
  <si>
    <t>Унипес-1</t>
  </si>
  <si>
    <t>Лашкул Ксения (Ю)</t>
  </si>
  <si>
    <t>б/к Санни</t>
  </si>
  <si>
    <t>Рогова Ксения (Ю)</t>
  </si>
  <si>
    <t>б/к Оскар</t>
  </si>
  <si>
    <t>Гришина Евгения</t>
  </si>
  <si>
    <t>б/к Виста</t>
  </si>
  <si>
    <t>Митрофанова Ирина</t>
  </si>
  <si>
    <t>б/к Аля</t>
  </si>
  <si>
    <t>АЛТЫН</t>
  </si>
  <si>
    <t>Смирнова Дарья (Ю)</t>
  </si>
  <si>
    <t>шелти Марти</t>
  </si>
  <si>
    <t>Рикки</t>
  </si>
  <si>
    <t>б/к Скиппи</t>
  </si>
  <si>
    <t>Повалищева Екатерина</t>
  </si>
  <si>
    <t>б/к Ресси</t>
  </si>
  <si>
    <t>Нижег.обл.-large-1</t>
  </si>
  <si>
    <t>Тактаева Елена</t>
  </si>
  <si>
    <t>б/к Индира</t>
  </si>
  <si>
    <t>Сёмова Кристина</t>
  </si>
  <si>
    <t>б/к Лиса</t>
  </si>
  <si>
    <t>Абросимова Ирина</t>
  </si>
  <si>
    <t>б/к Аллонсо</t>
  </si>
  <si>
    <t>б/к Аста</t>
  </si>
  <si>
    <t>Пермь-макси-3</t>
  </si>
  <si>
    <t>Папко Татьяна</t>
  </si>
  <si>
    <t>б/к Энни</t>
  </si>
  <si>
    <t>Канцлер Анастасия (Ю)</t>
  </si>
  <si>
    <t>б/к Зонда</t>
  </si>
  <si>
    <t>Шарапова Яна (Ю)</t>
  </si>
  <si>
    <t>б/к Брик</t>
  </si>
  <si>
    <t>Дружинина Ольга</t>
  </si>
  <si>
    <t>б/к Глен</t>
  </si>
  <si>
    <t>Питер-стандарт 1</t>
  </si>
  <si>
    <t>Павлова Алиса (Ю)</t>
  </si>
  <si>
    <t>метис Буч</t>
  </si>
  <si>
    <t>Витюгов Алексей</t>
  </si>
  <si>
    <t>далматин Габи</t>
  </si>
  <si>
    <t>Захарова Екатерина</t>
  </si>
  <si>
    <t>Флая</t>
  </si>
  <si>
    <t>Пацкевич Екатерина</t>
  </si>
  <si>
    <t>босерон Бади</t>
  </si>
  <si>
    <t>Иваново-макси</t>
  </si>
  <si>
    <t>Сагдеев Руслан</t>
  </si>
  <si>
    <t>б/к Брюс</t>
  </si>
  <si>
    <t>Смирнова Екатерина</t>
  </si>
  <si>
    <t>б/к Кеннет</t>
  </si>
  <si>
    <t>Фролова Нина</t>
  </si>
  <si>
    <t>б/к Имп</t>
  </si>
  <si>
    <t>Сычёва Юлия</t>
  </si>
  <si>
    <t>б/к Тайм</t>
  </si>
  <si>
    <t>АТАС</t>
  </si>
  <si>
    <t>б/к Мэлс</t>
  </si>
  <si>
    <t>Гурина Татьяна</t>
  </si>
  <si>
    <t>тервюрен Пинта</t>
  </si>
  <si>
    <t>Мешкова Елена</t>
  </si>
  <si>
    <t>б/к Джасти</t>
  </si>
  <si>
    <t>б/к Хебил</t>
  </si>
  <si>
    <t>Юнит L</t>
  </si>
  <si>
    <t>Саевец Светлана</t>
  </si>
  <si>
    <t>б/к альма</t>
  </si>
  <si>
    <t>Гришук Виктория</t>
  </si>
  <si>
    <t>тайский риджбек Лаки</t>
  </si>
  <si>
    <t>Полуян Алеся</t>
  </si>
  <si>
    <t>малинуа Брейв</t>
  </si>
  <si>
    <t>метис Легран</t>
  </si>
  <si>
    <t>Колибри</t>
  </si>
  <si>
    <t>Христий Ирина</t>
  </si>
  <si>
    <t>Рысенкова Ирина</t>
  </si>
  <si>
    <t>б/к Мейко</t>
  </si>
  <si>
    <t>Серова Марина</t>
  </si>
  <si>
    <t>б/к Альф</t>
  </si>
  <si>
    <t>б/к Алерт</t>
  </si>
  <si>
    <t>АВАНС</t>
  </si>
  <si>
    <t>Иванова Мария (Ю)</t>
  </si>
  <si>
    <t>метис Кейсалия</t>
  </si>
  <si>
    <t>Крутоярова Виктория (Ю)</t>
  </si>
  <si>
    <t>б/к Твист</t>
  </si>
  <si>
    <t>тервюрен Ксафи</t>
  </si>
  <si>
    <t>Кудинова Юлия</t>
  </si>
  <si>
    <t>б/к Триша</t>
  </si>
  <si>
    <t>Фламинго</t>
  </si>
  <si>
    <t>Гречкин Григорий</t>
  </si>
  <si>
    <t>б/к Винс</t>
  </si>
  <si>
    <t>Кондрашева Светлана</t>
  </si>
  <si>
    <t>б/к Рашани</t>
  </si>
  <si>
    <t>б/к Престиж</t>
  </si>
  <si>
    <t xml:space="preserve">б/к Дакши </t>
  </si>
  <si>
    <t>Нижег.обл.-large-2</t>
  </si>
  <si>
    <t>Лаврова Алла</t>
  </si>
  <si>
    <t>Мешкова Наталья</t>
  </si>
  <si>
    <t>б/к Марси</t>
  </si>
  <si>
    <t>б/к Болт</t>
  </si>
  <si>
    <t>б/к Адриатика</t>
  </si>
  <si>
    <t>Пермь-макси-5</t>
  </si>
  <si>
    <t>Банщикова Александра</t>
  </si>
  <si>
    <t>б/к Исай</t>
  </si>
  <si>
    <t>Чиркова Анна (Ю)</t>
  </si>
  <si>
    <t>шелти Моня</t>
  </si>
  <si>
    <t>Агафонова Юлия (Ю)</t>
  </si>
  <si>
    <t>метис Лада</t>
  </si>
  <si>
    <t>Овченкова Юлия</t>
  </si>
  <si>
    <t>б/к Девид</t>
  </si>
  <si>
    <t>Пермь-макси-2-Екатеринбург</t>
  </si>
  <si>
    <t>Никифорова Наталья</t>
  </si>
  <si>
    <t>б/к Лис</t>
  </si>
  <si>
    <t>Рудакова Виталия (Ю)</t>
  </si>
  <si>
    <t xml:space="preserve">б/к Хеадвей </t>
  </si>
  <si>
    <t>Лобанова Анастасия</t>
  </si>
  <si>
    <t>большой пудель Бен</t>
  </si>
  <si>
    <t>б/к Брайт Би</t>
  </si>
  <si>
    <t>Питер-стандарт 2</t>
  </si>
  <si>
    <t>Ильина Наталья</t>
  </si>
  <si>
    <t xml:space="preserve">австралийская овчарка Юга </t>
  </si>
  <si>
    <t>Вялова Татьяна</t>
  </si>
  <si>
    <t>б/к Лада</t>
  </si>
  <si>
    <t>Ефремова Ирина</t>
  </si>
  <si>
    <t>б/к Лина</t>
  </si>
  <si>
    <t>австралийская овчарка Ваня</t>
  </si>
  <si>
    <t>АЛЬФА</t>
  </si>
  <si>
    <t>Косых Полина (Ю)</t>
  </si>
  <si>
    <t>б/к Эрик</t>
  </si>
  <si>
    <t>б/к Вики</t>
  </si>
  <si>
    <t>Берман Дороти</t>
  </si>
  <si>
    <t>голден ретривер Йока</t>
  </si>
  <si>
    <t xml:space="preserve">Улыбина Маргарита </t>
  </si>
  <si>
    <t>б/к Артемида</t>
  </si>
  <si>
    <t>Унипес-2</t>
  </si>
  <si>
    <t>Кирюшина Екатерина (Ю)</t>
  </si>
  <si>
    <t>шелти Мёд</t>
  </si>
  <si>
    <t>тюрверен Вега</t>
  </si>
  <si>
    <t>Ашкерова Дарья (Ю)</t>
  </si>
  <si>
    <t>б/к Фиби</t>
  </si>
  <si>
    <t>Батаева Анастасия (Ю)</t>
  </si>
  <si>
    <t>б/к Брита</t>
  </si>
  <si>
    <t>Спб-1</t>
  </si>
  <si>
    <t>Мария Калинина</t>
  </si>
  <si>
    <t>малинуа Есаул</t>
  </si>
  <si>
    <t>Светлана Андреева</t>
  </si>
  <si>
    <t>грюнендаль Дина</t>
  </si>
  <si>
    <t>Светлана Сидорова</t>
  </si>
  <si>
    <t>выжла Флора</t>
  </si>
  <si>
    <t>Татьяна Михайлова</t>
  </si>
  <si>
    <t>НО Вельд</t>
  </si>
  <si>
    <t>Ростов-Тамбов</t>
  </si>
  <si>
    <t>Воробьева Марина</t>
  </si>
  <si>
    <t>б/к Фрези Грант</t>
  </si>
  <si>
    <t>Степанов Сергей</t>
  </si>
  <si>
    <t>б/к Юппи</t>
  </si>
  <si>
    <t>б/к О,Бэйкон</t>
  </si>
  <si>
    <t>Ашкерова Дарья</t>
  </si>
  <si>
    <t>б/к Огненная Ойя</t>
  </si>
  <si>
    <t>Пермь-макси-6-легион</t>
  </si>
  <si>
    <t>Булякбаева Алена (Ю)</t>
  </si>
  <si>
    <t>н.о. Один</t>
  </si>
  <si>
    <t xml:space="preserve"> шелти Веда</t>
  </si>
  <si>
    <t>Дюкова Алина (Ю)</t>
  </si>
  <si>
    <t xml:space="preserve">ирл терьер Ника </t>
  </si>
  <si>
    <t>б/к Лэнс</t>
  </si>
  <si>
    <t>Альбатрос</t>
  </si>
  <si>
    <t>б/к Гай</t>
  </si>
  <si>
    <t>Старикова Виталия (Ю)</t>
  </si>
  <si>
    <t>метис Бони</t>
  </si>
  <si>
    <t>Шелякина Мария</t>
  </si>
  <si>
    <t>б/к Унгас</t>
  </si>
  <si>
    <t>Сб.Харьков-Москва</t>
  </si>
  <si>
    <t>Лучинкина Марина</t>
  </si>
  <si>
    <t>Ямаха (Юта)</t>
  </si>
  <si>
    <t>Белла (Лина)</t>
  </si>
  <si>
    <t>Литвин Олег</t>
  </si>
  <si>
    <t>лакенуа Деми</t>
  </si>
  <si>
    <t>Лакошко Елена</t>
  </si>
  <si>
    <t xml:space="preserve">малинуа Тара </t>
  </si>
  <si>
    <t>категория  M</t>
  </si>
  <si>
    <t>Колобок миди</t>
  </si>
  <si>
    <t>Ефременкова Ольга</t>
  </si>
  <si>
    <t>фокстерьер Зверобой</t>
  </si>
  <si>
    <t>Иванова Анна</t>
  </si>
  <si>
    <t>метис Понка</t>
  </si>
  <si>
    <t>Ларюшин Анатолий</t>
  </si>
  <si>
    <t>фокстерьер Канопус</t>
  </si>
  <si>
    <t>фокстерьер Вешка</t>
  </si>
  <si>
    <t>Сб.Иваново-Арханг.</t>
  </si>
  <si>
    <t>шелти Драйв</t>
  </si>
  <si>
    <t>Сорокин Денис</t>
  </si>
  <si>
    <t>спаниель Федос</t>
  </si>
  <si>
    <t>Трапезникова Анна</t>
  </si>
  <si>
    <t>шелти Фаворитка</t>
  </si>
  <si>
    <t>г/ш фокстерьер Форсаж</t>
  </si>
  <si>
    <t>Пермь-медиум-2-Самара</t>
  </si>
  <si>
    <t>шелти Вальтер</t>
  </si>
  <si>
    <t>шелти Лев</t>
  </si>
  <si>
    <t>шелти Гочик</t>
  </si>
  <si>
    <t>шелти Брюс</t>
  </si>
  <si>
    <t>Пермь-медиум-1</t>
  </si>
  <si>
    <t>шелти Чудо</t>
  </si>
  <si>
    <t>Пономарева Дарья</t>
  </si>
  <si>
    <t>гл фокс Гиви</t>
  </si>
  <si>
    <t>Катутис Ангелина</t>
  </si>
  <si>
    <t>гл фокс Бэби</t>
  </si>
  <si>
    <t>гл фокс Риск</t>
  </si>
  <si>
    <t>АЗАРТ</t>
  </si>
  <si>
    <t>шелти Тори</t>
  </si>
  <si>
    <t>Резниченко Дарья</t>
  </si>
  <si>
    <t>гл. фокстерьер Несси</t>
  </si>
  <si>
    <t>пирен.овчарка Дези</t>
  </si>
  <si>
    <t>б/к Бэсси</t>
  </si>
  <si>
    <t>Пермь-медиум-3-Омск</t>
  </si>
  <si>
    <t>вельштерьер Фигаро</t>
  </si>
  <si>
    <t>Остапчук Евгения (Ю)</t>
  </si>
  <si>
    <t>шелти Тим</t>
  </si>
  <si>
    <t>Савченко Анастасия (Ю)</t>
  </si>
  <si>
    <t>рус спаниель Бумер</t>
  </si>
  <si>
    <t>шелти Ефим</t>
  </si>
  <si>
    <t>АУРУМ</t>
  </si>
  <si>
    <t>пирен.овчарка Харди</t>
  </si>
  <si>
    <t>Кулешова Мария</t>
  </si>
  <si>
    <t>жшфт Боса-Нова</t>
  </si>
  <si>
    <t>гшфт Юкси</t>
  </si>
  <si>
    <t>Лапшина Ирина</t>
  </si>
  <si>
    <t>шелти Яська</t>
  </si>
  <si>
    <t>Нижег.обл.-medium-1</t>
  </si>
  <si>
    <t>вельш-терьер Раш</t>
  </si>
  <si>
    <t>вельш-терьер Кельт</t>
  </si>
  <si>
    <t>гл.фокстерьер Чика</t>
  </si>
  <si>
    <t>гл.фокстерьер Бесси</t>
  </si>
  <si>
    <t>Питер-медиум</t>
  </si>
  <si>
    <t>Белозерова Елена</t>
  </si>
  <si>
    <t>Мегги</t>
  </si>
  <si>
    <t>Лель</t>
  </si>
  <si>
    <t>Фишка</t>
  </si>
  <si>
    <t>Филя</t>
  </si>
  <si>
    <t>Фламинго миди</t>
  </si>
  <si>
    <t>Голомидова (Ю)</t>
  </si>
  <si>
    <t>шелти Шустрик</t>
  </si>
  <si>
    <t>шелти Искуситель</t>
  </si>
  <si>
    <t>б/к Дили</t>
  </si>
  <si>
    <t>Волкова Дарья</t>
  </si>
  <si>
    <t>Шелти Шурик</t>
  </si>
  <si>
    <t>Юнит M</t>
  </si>
  <si>
    <t>шелти Боня</t>
  </si>
  <si>
    <t>метис Чали</t>
  </si>
  <si>
    <t>Медведева Юлия</t>
  </si>
  <si>
    <t>цвергшнауцер GOLD</t>
  </si>
  <si>
    <t>Красовская Ольга</t>
  </si>
  <si>
    <t>фокстерьер г/ш Ребекка</t>
  </si>
  <si>
    <t>Светлана Латынцева</t>
  </si>
  <si>
    <t>Пиренейская овчарка Эни</t>
  </si>
  <si>
    <t>Антон Иванюк</t>
  </si>
  <si>
    <t>шелти Ринальдо</t>
  </si>
  <si>
    <t xml:space="preserve">шелти Бика </t>
  </si>
  <si>
    <t>Шелти Онтарио</t>
  </si>
  <si>
    <t>шелти Адреналин Раш</t>
  </si>
  <si>
    <t>шелти Луч</t>
  </si>
  <si>
    <t>Костылева Наталья</t>
  </si>
  <si>
    <t>пудель Жермэн</t>
  </si>
  <si>
    <t>гл фокс Бруста</t>
  </si>
  <si>
    <t>Пермь-медиум-4-Легион</t>
  </si>
  <si>
    <t>Семина Юлия (Ю)</t>
  </si>
  <si>
    <t>б/к Мамба</t>
  </si>
  <si>
    <t>Зворыгин Егор (Ю)</t>
  </si>
  <si>
    <t>б/к Юнити</t>
  </si>
  <si>
    <t>шелти Астон</t>
  </si>
  <si>
    <t>Игошкина Валерия (Ю)</t>
  </si>
  <si>
    <t>шелти Фея (БМВ)</t>
  </si>
  <si>
    <t>Питер-медиум 2</t>
  </si>
  <si>
    <t>Чернова Анастасия (Ю)</t>
  </si>
  <si>
    <t>кокер спаниель Мотя</t>
  </si>
  <si>
    <t>Палеева Екатерина (Ю)</t>
  </si>
  <si>
    <t>цвергшнауцер Кедди</t>
  </si>
  <si>
    <t xml:space="preserve">Базова Марина </t>
  </si>
  <si>
    <t>метис Шокер</t>
  </si>
  <si>
    <t>Елфимова Татьяна</t>
  </si>
  <si>
    <t>пудель Амика</t>
  </si>
  <si>
    <t>Нижег.обл.-medium-2</t>
  </si>
  <si>
    <t>Пономарёва Екатерина (Ю)</t>
  </si>
  <si>
    <t>шелти Лилу</t>
  </si>
  <si>
    <t>шелти Рокси</t>
  </si>
  <si>
    <t>Правосудова Светлана</t>
  </si>
  <si>
    <t>ам.кокер-спаниель Яндекс</t>
  </si>
  <si>
    <t>Шевалдина Анастасия</t>
  </si>
  <si>
    <t>гл.фокстерьер Грань</t>
  </si>
  <si>
    <t>АЙРОН</t>
  </si>
  <si>
    <t>метис Кассандра</t>
  </si>
  <si>
    <t>шелти Контик</t>
  </si>
  <si>
    <t>Гриднева Галина</t>
  </si>
  <si>
    <t>энтлебухер Абу-Даби</t>
  </si>
  <si>
    <t>Станкова Наташа</t>
  </si>
  <si>
    <t>ягд Вана</t>
  </si>
  <si>
    <t>категория  S</t>
  </si>
  <si>
    <t>Пермь-мини-1-Самара</t>
  </si>
  <si>
    <t>214к</t>
  </si>
  <si>
    <t>шелти Нюша (Пайнери)</t>
  </si>
  <si>
    <t>шпиц Бонапарт</t>
  </si>
  <si>
    <t>Ганеева Светлана (Ю)</t>
  </si>
  <si>
    <t>шелти Барри</t>
  </si>
  <si>
    <t>метис  БЕЛКА</t>
  </si>
  <si>
    <t>Пермь-мини-2-Омск.1</t>
  </si>
  <si>
    <t xml:space="preserve">шелти Майя </t>
  </si>
  <si>
    <t>шелти Монти</t>
  </si>
  <si>
    <t>Недозорова Виктория</t>
  </si>
  <si>
    <t>шелти Смайл</t>
  </si>
  <si>
    <t>Соловьева Полина</t>
  </si>
  <si>
    <t>шелти Адреналина</t>
  </si>
  <si>
    <t>Пермь-мини-3</t>
  </si>
  <si>
    <t xml:space="preserve">шпиц Торпеда </t>
  </si>
  <si>
    <t>шпиц Геральт</t>
  </si>
  <si>
    <t>шелти Адмирал</t>
  </si>
  <si>
    <t>пули Экзотика</t>
  </si>
  <si>
    <t>Фламинго мини</t>
  </si>
  <si>
    <t>шелти Фани</t>
  </si>
  <si>
    <t>шелти Бель Фанто</t>
  </si>
  <si>
    <t>Короткова Светлана</t>
  </si>
  <si>
    <t>метис Ромашка</t>
  </si>
  <si>
    <t>прт Белка</t>
  </si>
  <si>
    <t>"Ясенево"</t>
  </si>
  <si>
    <t>шпиц Марго</t>
  </si>
  <si>
    <t>папийон Флай</t>
  </si>
  <si>
    <t>Дубичева Любовь</t>
  </si>
  <si>
    <t>шпиц Тайна</t>
  </si>
  <si>
    <t>шпиц Цунами</t>
  </si>
  <si>
    <t>Петрова Юлия (Ю)</t>
  </si>
  <si>
    <t>цвергшн. Ларик</t>
  </si>
  <si>
    <t>Корсак Анастасия</t>
  </si>
  <si>
    <t>шелти Йоль</t>
  </si>
  <si>
    <t>шелти Каспер</t>
  </si>
  <si>
    <t>нем.шпиц Джери</t>
  </si>
  <si>
    <t>Юнит-S</t>
  </si>
  <si>
    <t xml:space="preserve">Политыко Андрей </t>
  </si>
  <si>
    <t>ККЧС Леночка</t>
  </si>
  <si>
    <t xml:space="preserve">Зверович Дарья </t>
  </si>
  <si>
    <t xml:space="preserve">цвергшнауцер Баги </t>
  </si>
  <si>
    <t>Миланович Ирина</t>
  </si>
  <si>
    <t>шелти Бонни</t>
  </si>
  <si>
    <t>Политыко Андрей</t>
  </si>
  <si>
    <t>ККЧС Гугль</t>
  </si>
  <si>
    <t>Пермь-мини-4</t>
  </si>
  <si>
    <t>вельштерьер Девид</t>
  </si>
  <si>
    <t>шелти Дакота</t>
  </si>
  <si>
    <t>Щеглова Виктория (Ю)</t>
  </si>
  <si>
    <t>брюссельский гриффон Ася</t>
  </si>
  <si>
    <t>метис Джем</t>
  </si>
  <si>
    <t>Пермь-мини-5-Самара</t>
  </si>
  <si>
    <t>Джек Рассел терьер Стрелка</t>
  </si>
  <si>
    <t>шелти Хати</t>
  </si>
  <si>
    <t>ДРТ Аджилитистка</t>
  </si>
  <si>
    <t>шпиц Страйк</t>
  </si>
  <si>
    <t>АВОСЬ</t>
  </si>
  <si>
    <t>шпиц Амиго</t>
  </si>
  <si>
    <t>шпиц Томми</t>
  </si>
  <si>
    <t>немецкий шпиц  Нуки-Нуки</t>
  </si>
  <si>
    <t>шелти Чикаго</t>
  </si>
  <si>
    <t>Колобок мини</t>
  </si>
  <si>
    <t>парсон рассел терьер Пати</t>
  </si>
  <si>
    <t>Короткова Аня</t>
  </si>
  <si>
    <t>метис Веснушка</t>
  </si>
  <si>
    <t>Левченко Анастасия</t>
  </si>
  <si>
    <t>шелти Джой</t>
  </si>
  <si>
    <t>парсон рассел терьер Текна</t>
  </si>
  <si>
    <t>Питер-мини 1</t>
  </si>
  <si>
    <t>шпиц Лика</t>
  </si>
  <si>
    <t>шелти Сеня</t>
  </si>
  <si>
    <t>Квиндт Татьяна</t>
  </si>
  <si>
    <t>шелти Хани</t>
  </si>
  <si>
    <t>шелти Дина</t>
  </si>
  <si>
    <t>Нижег.обл.-small-1</t>
  </si>
  <si>
    <t>гл.фокстерьер Ави</t>
  </si>
  <si>
    <t>шелти Джим</t>
  </si>
  <si>
    <t>261к</t>
  </si>
  <si>
    <t>шелти Ченс</t>
  </si>
  <si>
    <t>Питер-мини 2</t>
  </si>
  <si>
    <t>цверг-пинчер Ларса</t>
  </si>
  <si>
    <t>Володина Надежда</t>
  </si>
  <si>
    <t xml:space="preserve">пудель Ляля </t>
  </si>
  <si>
    <t>Изосимова Ольга</t>
  </si>
  <si>
    <t>шпиц Бонус</t>
  </si>
  <si>
    <t>шелти Фокс</t>
  </si>
  <si>
    <t>АНТЕЙ</t>
  </si>
  <si>
    <t>цвергшнауцер Чапай</t>
  </si>
  <si>
    <t>Никанорова Полина (Ю)</t>
  </si>
  <si>
    <t>Джек рассел терьер Сэм</t>
  </si>
  <si>
    <t>шпиц Миша</t>
  </si>
  <si>
    <t>Павлова Татьяна</t>
  </si>
  <si>
    <t>парсон рассел терьер Берри</t>
  </si>
  <si>
    <t>Пермь-мини-6</t>
  </si>
  <si>
    <t>шелти Николетта</t>
  </si>
  <si>
    <t>Латушинская Ксения (Ю)</t>
  </si>
  <si>
    <t>такса Лиза</t>
  </si>
  <si>
    <t>метис ПИНШЕЛ</t>
  </si>
  <si>
    <t>бордер терьер Роки</t>
  </si>
  <si>
    <t>Питер-мини 3</t>
  </si>
  <si>
    <t>Тимина Любовь</t>
  </si>
  <si>
    <t>папийон Марси</t>
  </si>
  <si>
    <t>папийон Миджи</t>
  </si>
  <si>
    <t>папийон Чика</t>
  </si>
  <si>
    <t>папийон Муля</t>
  </si>
  <si>
    <t>Колибри мини</t>
  </si>
  <si>
    <t>Тимофеева Инесса</t>
  </si>
  <si>
    <t>шпиц Я Фея</t>
  </si>
  <si>
    <t>Брозгуль Алексей</t>
  </si>
  <si>
    <t>ККЧС Умберто</t>
  </si>
  <si>
    <t>Волкова Надежда</t>
  </si>
  <si>
    <t>Дрт Биче</t>
  </si>
  <si>
    <t>схипперке Кложетта</t>
  </si>
  <si>
    <t>Арина Архипова (Ю)</t>
  </si>
  <si>
    <t>шелти Чита</t>
  </si>
  <si>
    <t>Марина Сергеева</t>
  </si>
  <si>
    <t>шпиц Пушок</t>
  </si>
  <si>
    <t>пудель Чудик</t>
  </si>
  <si>
    <t xml:space="preserve">Всего участников </t>
  </si>
  <si>
    <t>Личный зачет</t>
  </si>
  <si>
    <r>
      <t xml:space="preserve">категория </t>
    </r>
    <r>
      <rPr>
        <b/>
        <sz val="12"/>
        <rFont val="Arial"/>
        <family val="2"/>
      </rPr>
      <t>L</t>
    </r>
  </si>
  <si>
    <t>команда</t>
  </si>
  <si>
    <t>Спортсмен</t>
  </si>
  <si>
    <t>Организация/ город</t>
  </si>
  <si>
    <t>штраф на трассе</t>
  </si>
  <si>
    <t>Сумма времени</t>
  </si>
  <si>
    <t>ШАР/Пермь</t>
  </si>
  <si>
    <t>НАТИ/Москва</t>
  </si>
  <si>
    <t>Вместе\Москва</t>
  </si>
  <si>
    <t>Вираж-2 Нижег.обл./СПб</t>
  </si>
  <si>
    <t>Тамбов</t>
  </si>
  <si>
    <t>Вираж (г.Дзержинск)</t>
  </si>
  <si>
    <t>б/к Хит</t>
  </si>
  <si>
    <t>СПБ</t>
  </si>
  <si>
    <t>ДТЮ/Пермь</t>
  </si>
  <si>
    <t>Унипес/Самара</t>
  </si>
  <si>
    <t>Вместе/Москва</t>
  </si>
  <si>
    <t>АГАТ</t>
  </si>
  <si>
    <t>П1</t>
  </si>
  <si>
    <t>П2</t>
  </si>
  <si>
    <t>минск, "Юнит"</t>
  </si>
  <si>
    <t>П3</t>
  </si>
  <si>
    <t>ЮнитL, Минск</t>
  </si>
  <si>
    <t>АКАЦИЯ</t>
  </si>
  <si>
    <t>Санкт-Петербург</t>
  </si>
  <si>
    <t>Минск, "Юнит"</t>
  </si>
  <si>
    <t>Екатеринбург</t>
  </si>
  <si>
    <t>П</t>
  </si>
  <si>
    <t>ВМЕСТЕ/Москва</t>
  </si>
  <si>
    <t>Костр.обл.1</t>
  </si>
  <si>
    <t>РРОО "ФКС" Ростов-на-Дону</t>
  </si>
  <si>
    <t>Сокольники/Москва</t>
  </si>
  <si>
    <t>Вираж-1 Нижег.обл.</t>
  </si>
  <si>
    <t>Юнит/Минск</t>
  </si>
  <si>
    <t>ИОКСС/Иваново</t>
  </si>
  <si>
    <t>Череповец</t>
  </si>
  <si>
    <t>ВМЕСТЕ  МОСКВА</t>
  </si>
  <si>
    <t>ОМСК</t>
  </si>
  <si>
    <t>б/к Винни</t>
  </si>
  <si>
    <t>Ясенево/Москва</t>
  </si>
  <si>
    <t xml:space="preserve">Австрал.овчарка Юга </t>
  </si>
  <si>
    <t>ЮнитL, Минск/Киев</t>
  </si>
  <si>
    <t>малинуа Белла (Лина)</t>
  </si>
  <si>
    <t>Самара</t>
  </si>
  <si>
    <t>КЛАСС/Харьков</t>
  </si>
  <si>
    <t>малинуа Ямаха (Юта)</t>
  </si>
  <si>
    <r>
      <t xml:space="preserve">категория </t>
    </r>
    <r>
      <rPr>
        <b/>
        <sz val="12"/>
        <rFont val="Arial"/>
        <family val="2"/>
      </rPr>
      <t>M</t>
    </r>
  </si>
  <si>
    <t>ОРОО "Федерация кинологического спорта и спортивно-прикладного собаководства"</t>
  </si>
  <si>
    <t>"Норд"/Архангельск</t>
  </si>
  <si>
    <t>шелти Цветень(Шурик)</t>
  </si>
  <si>
    <t>русский спаниель Берта</t>
  </si>
  <si>
    <t>б/к Дели</t>
  </si>
  <si>
    <t>шелти Грант</t>
  </si>
  <si>
    <t>Дегунино / Москва</t>
  </si>
  <si>
    <r>
      <t xml:space="preserve">категория </t>
    </r>
    <r>
      <rPr>
        <b/>
        <sz val="12"/>
        <rFont val="Arial"/>
        <family val="2"/>
      </rPr>
      <t>S</t>
    </r>
  </si>
  <si>
    <t>КЦ Сокольники</t>
  </si>
  <si>
    <t>Минск</t>
  </si>
  <si>
    <t>КСС "Кузьминки"/Москва</t>
  </si>
  <si>
    <t>СКЦ/Северодвинск</t>
  </si>
  <si>
    <t xml:space="preserve">Нати/Москва </t>
  </si>
  <si>
    <t>ЮНИТ/Минск</t>
  </si>
  <si>
    <t>Соснова Анна</t>
  </si>
  <si>
    <t>цвергпинчер Марсель</t>
  </si>
  <si>
    <t>Москва</t>
  </si>
  <si>
    <t>Первенство России (РКФ)</t>
  </si>
  <si>
    <t>кат</t>
  </si>
  <si>
    <t>Пермь-юниор-1</t>
  </si>
  <si>
    <t>M</t>
  </si>
  <si>
    <t xml:space="preserve">Махнутина Юлия </t>
  </si>
  <si>
    <t>S</t>
  </si>
  <si>
    <t xml:space="preserve">Ганеева Светлана </t>
  </si>
  <si>
    <t>шелти Майя</t>
  </si>
  <si>
    <t>Я САМА</t>
  </si>
  <si>
    <t>L</t>
  </si>
  <si>
    <t xml:space="preserve">Смирнова Дарья </t>
  </si>
  <si>
    <t>Пермь-юниор-2-Самара</t>
  </si>
  <si>
    <t xml:space="preserve">Батаева Анастасия </t>
  </si>
  <si>
    <t xml:space="preserve">Остапчук Евгения </t>
  </si>
  <si>
    <t xml:space="preserve">Савченко Анастасия </t>
  </si>
  <si>
    <t xml:space="preserve">Канцлер Анастасия </t>
  </si>
  <si>
    <t>Унипес -ю1</t>
  </si>
  <si>
    <t xml:space="preserve">Лашкул Ксения </t>
  </si>
  <si>
    <t xml:space="preserve">Рогова Ксения </t>
  </si>
  <si>
    <t>Пермь-юниор-4</t>
  </si>
  <si>
    <t xml:space="preserve">Семина Юлия </t>
  </si>
  <si>
    <t xml:space="preserve">Чиркова Анна </t>
  </si>
  <si>
    <t xml:space="preserve">Зворыгин Егор </t>
  </si>
  <si>
    <t>Пермь-юниор-6</t>
  </si>
  <si>
    <t xml:space="preserve">Агафонова Юлия </t>
  </si>
  <si>
    <t xml:space="preserve">Щеглова Виктория </t>
  </si>
  <si>
    <t xml:space="preserve">Шарапова Яна </t>
  </si>
  <si>
    <t>Пермь-юниор-5</t>
  </si>
  <si>
    <t xml:space="preserve">Латушинская Ксения </t>
  </si>
  <si>
    <t xml:space="preserve">Булякбаева Алена </t>
  </si>
  <si>
    <t>Пермь-юниор-3</t>
  </si>
  <si>
    <t xml:space="preserve">Рудакова Виталия </t>
  </si>
  <si>
    <t>б/к Хеадвей</t>
  </si>
  <si>
    <t>Сб.Питер-Иваново</t>
  </si>
  <si>
    <t xml:space="preserve">Павлова Алиса </t>
  </si>
  <si>
    <t xml:space="preserve">Палеева Екатерина </t>
  </si>
  <si>
    <t xml:space="preserve">Петрова Юлия </t>
  </si>
  <si>
    <t xml:space="preserve">Арина Архипова </t>
  </si>
  <si>
    <t>ВМЕСТЕ 1</t>
  </si>
  <si>
    <t xml:space="preserve">Иванова Мария </t>
  </si>
  <si>
    <t xml:space="preserve">Крутоярова Виктория </t>
  </si>
  <si>
    <t>Юный Колобок</t>
  </si>
  <si>
    <t xml:space="preserve">Голомидова </t>
  </si>
  <si>
    <t>Пермь-юниор-7-Екатеринбург</t>
  </si>
  <si>
    <t>ДжекРасселтерьер Аджилитистка</t>
  </si>
  <si>
    <t xml:space="preserve">Дюкова Алина </t>
  </si>
  <si>
    <t>ирл терьер Ника</t>
  </si>
  <si>
    <t xml:space="preserve">Чернова Анастасия </t>
  </si>
  <si>
    <t>ВМЕСТЕ 2</t>
  </si>
  <si>
    <t xml:space="preserve">Косых Полина </t>
  </si>
  <si>
    <t xml:space="preserve">Никанорова Полина </t>
  </si>
  <si>
    <t>Самара-юниор</t>
  </si>
  <si>
    <t xml:space="preserve">Кирюшина Екатерина </t>
  </si>
  <si>
    <t xml:space="preserve">Игошкина Валерия </t>
  </si>
  <si>
    <t>Унипес -ю2</t>
  </si>
  <si>
    <t xml:space="preserve">Ашкерова Дарья </t>
  </si>
  <si>
    <t>Сборная Нижег.обл</t>
  </si>
  <si>
    <t xml:space="preserve">Пономарёва Екатерина </t>
  </si>
  <si>
    <t xml:space="preserve">Старикова Виталия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</si>
</sst>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5">
    <font>
      <sz val="10"/>
      <name val="Arial"/>
      <family val="2"/>
    </font>
    <font>
      <sz val="10"/>
      <name val="Arial Cyr"/>
      <family val="2"/>
    </font>
    <font>
      <sz val="14"/>
      <name val="Arial Unicode MS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Unicode MS"/>
      <family val="2"/>
    </font>
    <font>
      <sz val="12"/>
      <name val="Arial"/>
      <family val="2"/>
    </font>
    <font>
      <sz val="10"/>
      <color indexed="31"/>
      <name val="Arial Cyr"/>
      <family val="2"/>
    </font>
    <font>
      <sz val="10"/>
      <color indexed="55"/>
      <name val="Arial Cyr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22"/>
      <name val="Arial Cyr"/>
      <family val="2"/>
    </font>
    <font>
      <b/>
      <sz val="10"/>
      <name val="Arial"/>
      <family val="2"/>
    </font>
    <font>
      <sz val="6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1" fillId="0" borderId="0" xfId="0" applyFont="1" applyFill="1" applyAlignment="1">
      <alignment horizontal="right"/>
    </xf>
    <xf numFmtId="164" fontId="0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left"/>
    </xf>
    <xf numFmtId="164" fontId="1" fillId="0" borderId="1" xfId="0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1" fillId="0" borderId="8" xfId="0" applyFont="1" applyFill="1" applyBorder="1" applyAlignment="1">
      <alignment horizontal="center" vertical="center" wrapText="1"/>
    </xf>
    <xf numFmtId="164" fontId="7" fillId="0" borderId="8" xfId="0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vertical="center" textRotation="90"/>
    </xf>
    <xf numFmtId="164" fontId="8" fillId="0" borderId="0" xfId="0" applyFont="1" applyFill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9" fillId="0" borderId="4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center" shrinkToFit="1"/>
    </xf>
    <xf numFmtId="164" fontId="1" fillId="0" borderId="9" xfId="0" applyFont="1" applyFill="1" applyBorder="1" applyAlignment="1">
      <alignment/>
    </xf>
    <xf numFmtId="164" fontId="1" fillId="0" borderId="10" xfId="0" applyFont="1" applyFill="1" applyBorder="1" applyAlignment="1">
      <alignment horizontal="left"/>
    </xf>
    <xf numFmtId="164" fontId="1" fillId="0" borderId="11" xfId="0" applyFont="1" applyFill="1" applyBorder="1" applyAlignment="1" applyProtection="1">
      <alignment horizontal="center"/>
      <protection locked="0"/>
    </xf>
    <xf numFmtId="165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2" xfId="0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7" fillId="0" borderId="13" xfId="0" applyFont="1" applyFill="1" applyBorder="1" applyAlignment="1">
      <alignment horizontal="center"/>
    </xf>
    <xf numFmtId="164" fontId="4" fillId="0" borderId="14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shrinkToFit="1"/>
    </xf>
    <xf numFmtId="164" fontId="1" fillId="0" borderId="15" xfId="0" applyFont="1" applyFill="1" applyBorder="1" applyAlignment="1">
      <alignment/>
    </xf>
    <xf numFmtId="164" fontId="1" fillId="0" borderId="16" xfId="0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4" fontId="1" fillId="0" borderId="17" xfId="0" applyFont="1" applyFill="1" applyBorder="1" applyAlignment="1">
      <alignment horizontal="center"/>
    </xf>
    <xf numFmtId="164" fontId="7" fillId="0" borderId="18" xfId="0" applyFont="1" applyFill="1" applyBorder="1" applyAlignment="1">
      <alignment horizontal="center" vertical="center"/>
    </xf>
    <xf numFmtId="164" fontId="1" fillId="0" borderId="16" xfId="0" applyFont="1" applyFill="1" applyBorder="1" applyAlignment="1" applyProtection="1">
      <alignment horizontal="center"/>
      <protection locked="0"/>
    </xf>
    <xf numFmtId="165" fontId="1" fillId="0" borderId="17" xfId="0" applyNumberFormat="1" applyFont="1" applyFill="1" applyBorder="1" applyAlignment="1" applyProtection="1">
      <alignment horizontal="center"/>
      <protection locked="0"/>
    </xf>
    <xf numFmtId="164" fontId="0" fillId="0" borderId="19" xfId="0" applyFont="1" applyFill="1" applyBorder="1" applyAlignment="1">
      <alignment horizontal="center" shrinkToFit="1"/>
    </xf>
    <xf numFmtId="164" fontId="1" fillId="0" borderId="19" xfId="0" applyFont="1" applyFill="1" applyBorder="1" applyAlignment="1">
      <alignment/>
    </xf>
    <xf numFmtId="164" fontId="1" fillId="0" borderId="20" xfId="0" applyFont="1" applyFill="1" applyBorder="1" applyAlignment="1">
      <alignment horizontal="left"/>
    </xf>
    <xf numFmtId="164" fontId="1" fillId="0" borderId="21" xfId="0" applyFont="1" applyFill="1" applyBorder="1" applyAlignment="1" applyProtection="1">
      <alignment horizontal="center"/>
      <protection locked="0"/>
    </xf>
    <xf numFmtId="165" fontId="1" fillId="0" borderId="19" xfId="0" applyNumberFormat="1" applyFont="1" applyFill="1" applyBorder="1" applyAlignment="1" applyProtection="1">
      <alignment horizontal="center"/>
      <protection locked="0"/>
    </xf>
    <xf numFmtId="164" fontId="1" fillId="0" borderId="22" xfId="0" applyFont="1" applyFill="1" applyBorder="1" applyAlignment="1">
      <alignment horizontal="center"/>
    </xf>
    <xf numFmtId="164" fontId="1" fillId="0" borderId="20" xfId="0" applyFont="1" applyFill="1" applyBorder="1" applyAlignment="1">
      <alignment horizontal="center"/>
    </xf>
    <xf numFmtId="164" fontId="7" fillId="0" borderId="23" xfId="0" applyFont="1" applyFill="1" applyBorder="1" applyAlignment="1">
      <alignment horizontal="center" vertical="center"/>
    </xf>
    <xf numFmtId="164" fontId="9" fillId="0" borderId="24" xfId="0" applyFont="1" applyFill="1" applyBorder="1" applyAlignment="1">
      <alignment horizontal="center" vertical="center" wrapText="1"/>
    </xf>
    <xf numFmtId="164" fontId="1" fillId="0" borderId="25" xfId="0" applyFont="1" applyFill="1" applyBorder="1" applyAlignment="1">
      <alignment horizontal="center"/>
    </xf>
    <xf numFmtId="164" fontId="1" fillId="0" borderId="26" xfId="0" applyFont="1" applyFill="1" applyBorder="1" applyAlignment="1">
      <alignment horizontal="left"/>
    </xf>
    <xf numFmtId="164" fontId="1" fillId="0" borderId="27" xfId="0" applyFont="1" applyFill="1" applyBorder="1" applyAlignment="1">
      <alignment horizontal="left"/>
    </xf>
    <xf numFmtId="165" fontId="1" fillId="0" borderId="26" xfId="0" applyNumberFormat="1" applyFont="1" applyFill="1" applyBorder="1" applyAlignment="1">
      <alignment horizontal="center"/>
    </xf>
    <xf numFmtId="164" fontId="1" fillId="0" borderId="26" xfId="0" applyFont="1" applyFill="1" applyBorder="1" applyAlignment="1">
      <alignment horizontal="center"/>
    </xf>
    <xf numFmtId="164" fontId="1" fillId="0" borderId="28" xfId="0" applyFont="1" applyFill="1" applyBorder="1" applyAlignment="1">
      <alignment horizontal="center"/>
    </xf>
    <xf numFmtId="164" fontId="1" fillId="0" borderId="29" xfId="0" applyFont="1" applyFill="1" applyBorder="1" applyAlignment="1">
      <alignment horizontal="center" vertical="center"/>
    </xf>
    <xf numFmtId="164" fontId="7" fillId="0" borderId="18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1" fillId="0" borderId="15" xfId="0" applyFont="1" applyFill="1" applyBorder="1" applyAlignment="1">
      <alignment horizontal="center"/>
    </xf>
    <xf numFmtId="164" fontId="1" fillId="0" borderId="17" xfId="0" applyFont="1" applyFill="1" applyBorder="1" applyAlignment="1">
      <alignment horizontal="left"/>
    </xf>
    <xf numFmtId="164" fontId="1" fillId="0" borderId="28" xfId="0" applyFont="1" applyFill="1" applyBorder="1" applyAlignment="1">
      <alignment horizontal="left"/>
    </xf>
    <xf numFmtId="164" fontId="1" fillId="0" borderId="19" xfId="0" applyFont="1" applyFill="1" applyBorder="1" applyAlignment="1">
      <alignment horizontal="center"/>
    </xf>
    <xf numFmtId="164" fontId="1" fillId="0" borderId="22" xfId="0" applyFont="1" applyFill="1" applyBorder="1" applyAlignment="1">
      <alignment horizontal="left"/>
    </xf>
    <xf numFmtId="164" fontId="1" fillId="0" borderId="30" xfId="0" applyFont="1" applyFill="1" applyBorder="1" applyAlignment="1">
      <alignment horizontal="left"/>
    </xf>
    <xf numFmtId="165" fontId="1" fillId="0" borderId="22" xfId="0" applyNumberFormat="1" applyFont="1" applyFill="1" applyBorder="1" applyAlignment="1">
      <alignment horizontal="center"/>
    </xf>
    <xf numFmtId="164" fontId="1" fillId="0" borderId="30" xfId="0" applyFont="1" applyFill="1" applyBorder="1" applyAlignment="1">
      <alignment horizontal="center"/>
    </xf>
    <xf numFmtId="164" fontId="1" fillId="0" borderId="25" xfId="0" applyFont="1" applyFill="1" applyBorder="1" applyAlignment="1">
      <alignment horizontal="left"/>
    </xf>
    <xf numFmtId="164" fontId="1" fillId="0" borderId="31" xfId="0" applyFont="1" applyFill="1" applyBorder="1" applyAlignment="1">
      <alignment horizontal="left"/>
    </xf>
    <xf numFmtId="164" fontId="0" fillId="0" borderId="32" xfId="0" applyBorder="1" applyAlignment="1">
      <alignment horizontal="center"/>
    </xf>
    <xf numFmtId="164" fontId="0" fillId="0" borderId="32" xfId="0" applyFont="1" applyBorder="1" applyAlignment="1">
      <alignment/>
    </xf>
    <xf numFmtId="164" fontId="1" fillId="0" borderId="21" xfId="0" applyFont="1" applyFill="1" applyBorder="1" applyAlignment="1">
      <alignment horizontal="center"/>
    </xf>
    <xf numFmtId="164" fontId="1" fillId="0" borderId="15" xfId="0" applyFont="1" applyFill="1" applyBorder="1" applyAlignment="1">
      <alignment horizontal="left"/>
    </xf>
    <xf numFmtId="164" fontId="1" fillId="0" borderId="33" xfId="0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center"/>
    </xf>
    <xf numFmtId="164" fontId="1" fillId="0" borderId="19" xfId="0" applyFont="1" applyFill="1" applyBorder="1" applyAlignment="1">
      <alignment horizontal="left"/>
    </xf>
    <xf numFmtId="164" fontId="1" fillId="0" borderId="34" xfId="0" applyFont="1" applyFill="1" applyBorder="1" applyAlignment="1">
      <alignment horizontal="left"/>
    </xf>
    <xf numFmtId="165" fontId="1" fillId="0" borderId="19" xfId="0" applyNumberFormat="1" applyFont="1" applyFill="1" applyBorder="1" applyAlignment="1">
      <alignment horizontal="center"/>
    </xf>
    <xf numFmtId="164" fontId="1" fillId="0" borderId="35" xfId="0" applyFont="1" applyFill="1" applyBorder="1" applyAlignment="1">
      <alignment horizontal="center"/>
    </xf>
    <xf numFmtId="164" fontId="9" fillId="0" borderId="36" xfId="0" applyFon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 shrinkToFit="1"/>
    </xf>
    <xf numFmtId="164" fontId="1" fillId="0" borderId="17" xfId="0" applyFont="1" applyFill="1" applyBorder="1" applyAlignment="1">
      <alignment/>
    </xf>
    <xf numFmtId="164" fontId="0" fillId="0" borderId="4" xfId="0" applyFont="1" applyFill="1" applyBorder="1" applyAlignment="1">
      <alignment horizontal="center" vertical="center" wrapText="1"/>
    </xf>
    <xf numFmtId="164" fontId="1" fillId="0" borderId="17" xfId="0" applyFont="1" applyBorder="1" applyAlignment="1">
      <alignment horizontal="center"/>
    </xf>
    <xf numFmtId="164" fontId="1" fillId="0" borderId="17" xfId="0" applyFont="1" applyBorder="1" applyAlignment="1">
      <alignment horizontal="left"/>
    </xf>
    <xf numFmtId="166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7" xfId="0" applyFont="1" applyBorder="1" applyAlignment="1">
      <alignment vertical="center" textRotation="90"/>
    </xf>
    <xf numFmtId="166" fontId="0" fillId="0" borderId="0" xfId="0" applyNumberFormat="1" applyAlignment="1">
      <alignment horizontal="center" vertical="center"/>
    </xf>
    <xf numFmtId="164" fontId="0" fillId="0" borderId="0" xfId="0" applyBorder="1" applyAlignment="1">
      <alignment vertical="center"/>
    </xf>
    <xf numFmtId="164" fontId="1" fillId="0" borderId="0" xfId="0" applyFont="1" applyAlignment="1">
      <alignment vertical="center"/>
    </xf>
    <xf numFmtId="164" fontId="11" fillId="0" borderId="16" xfId="0" applyFont="1" applyBorder="1" applyAlignment="1">
      <alignment/>
    </xf>
    <xf numFmtId="164" fontId="1" fillId="0" borderId="15" xfId="0" applyFont="1" applyBorder="1" applyAlignment="1" applyProtection="1">
      <alignment horizontal="center"/>
      <protection locked="0"/>
    </xf>
    <xf numFmtId="165" fontId="1" fillId="0" borderId="17" xfId="0" applyNumberFormat="1" applyFont="1" applyBorder="1" applyAlignment="1" applyProtection="1">
      <alignment horizontal="center"/>
      <protection locked="0"/>
    </xf>
    <xf numFmtId="164" fontId="1" fillId="0" borderId="17" xfId="0" applyFont="1" applyBorder="1" applyAlignment="1" applyProtection="1">
      <alignment horizontal="center"/>
      <protection locked="0"/>
    </xf>
    <xf numFmtId="164" fontId="1" fillId="0" borderId="37" xfId="0" applyFont="1" applyFill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4" fillId="0" borderId="28" xfId="0" applyFont="1" applyBorder="1" applyAlignment="1">
      <alignment horizontal="center"/>
    </xf>
    <xf numFmtId="164" fontId="1" fillId="0" borderId="28" xfId="0" applyFont="1" applyBorder="1" applyAlignment="1">
      <alignment horizontal="left"/>
    </xf>
    <xf numFmtId="164" fontId="1" fillId="0" borderId="28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Font="1" applyBorder="1" applyAlignment="1">
      <alignment/>
    </xf>
    <xf numFmtId="166" fontId="12" fillId="0" borderId="0" xfId="0" applyNumberFormat="1" applyFont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5" xfId="0" applyFont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 horizontal="center" shrinkToFit="1"/>
    </xf>
    <xf numFmtId="164" fontId="11" fillId="0" borderId="38" xfId="0" applyFont="1" applyBorder="1" applyAlignment="1">
      <alignment/>
    </xf>
    <xf numFmtId="164" fontId="0" fillId="0" borderId="39" xfId="0" applyFont="1" applyFill="1" applyBorder="1" applyAlignment="1">
      <alignment horizontal="center" shrinkToFit="1"/>
    </xf>
    <xf numFmtId="164" fontId="1" fillId="0" borderId="39" xfId="0" applyFont="1" applyFill="1" applyBorder="1" applyAlignment="1">
      <alignment/>
    </xf>
    <xf numFmtId="164" fontId="1" fillId="0" borderId="40" xfId="0" applyFont="1" applyFill="1" applyBorder="1" applyAlignment="1">
      <alignment horizontal="left"/>
    </xf>
    <xf numFmtId="164" fontId="13" fillId="0" borderId="28" xfId="0" applyFont="1" applyFill="1" applyBorder="1" applyAlignment="1">
      <alignment horizontal="left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/>
    </xf>
    <xf numFmtId="164" fontId="9" fillId="0" borderId="41" xfId="0" applyFont="1" applyFill="1" applyBorder="1" applyAlignment="1">
      <alignment horizontal="center" vertical="center" wrapText="1"/>
    </xf>
    <xf numFmtId="164" fontId="0" fillId="0" borderId="42" xfId="0" applyFont="1" applyFill="1" applyBorder="1" applyAlignment="1">
      <alignment horizontal="center" vertical="center" wrapText="1"/>
    </xf>
    <xf numFmtId="164" fontId="0" fillId="0" borderId="41" xfId="0" applyFont="1" applyFill="1" applyBorder="1" applyAlignment="1">
      <alignment horizontal="center" vertical="center" wrapText="1"/>
    </xf>
    <xf numFmtId="164" fontId="0" fillId="0" borderId="43" xfId="0" applyFont="1" applyFill="1" applyBorder="1" applyAlignment="1">
      <alignment horizontal="center" vertical="center" wrapText="1"/>
    </xf>
    <xf numFmtId="164" fontId="14" fillId="0" borderId="41" xfId="0" applyFont="1" applyFill="1" applyBorder="1" applyAlignment="1">
      <alignment horizontal="center" vertical="center" wrapText="1"/>
    </xf>
    <xf numFmtId="164" fontId="1" fillId="0" borderId="41" xfId="0" applyFont="1" applyFill="1" applyBorder="1" applyAlignment="1">
      <alignment horizontal="center" vertical="center" wrapText="1"/>
    </xf>
    <xf numFmtId="164" fontId="1" fillId="0" borderId="44" xfId="0" applyFont="1" applyFill="1" applyBorder="1" applyAlignment="1">
      <alignment horizontal="center"/>
    </xf>
    <xf numFmtId="164" fontId="1" fillId="0" borderId="45" xfId="0" applyFont="1" applyFill="1" applyBorder="1" applyAlignment="1">
      <alignment horizontal="left"/>
    </xf>
    <xf numFmtId="164" fontId="1" fillId="0" borderId="4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="90" zoomScaleNormal="9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1.8515625" style="1" customWidth="1"/>
    <col min="2" max="2" width="5.421875" style="1" customWidth="1"/>
    <col min="3" max="3" width="24.57421875" style="2" customWidth="1"/>
    <col min="4" max="4" width="23.140625" style="1" customWidth="1"/>
    <col min="5" max="5" width="9.7109375" style="3" customWidth="1"/>
    <col min="6" max="6" width="7.28125" style="3" customWidth="1"/>
    <col min="7" max="7" width="7.8515625" style="3" customWidth="1"/>
    <col min="8" max="8" width="10.140625" style="3" customWidth="1"/>
    <col min="9" max="12" width="9.00390625" style="3" customWidth="1"/>
    <col min="13" max="13" width="9.421875" style="1" customWidth="1"/>
    <col min="14" max="14" width="0" style="1" hidden="1" customWidth="1"/>
    <col min="15" max="15" width="4.421875" style="1" customWidth="1"/>
    <col min="16" max="16384" width="9.00390625" style="1" customWidth="1"/>
  </cols>
  <sheetData>
    <row r="1" spans="2:12" ht="12.75">
      <c r="B1" s="4" t="s">
        <v>0</v>
      </c>
      <c r="E1" s="5" t="s">
        <v>1</v>
      </c>
      <c r="F1" s="6"/>
      <c r="G1" s="7"/>
      <c r="H1" s="6"/>
      <c r="I1" s="5"/>
      <c r="J1" s="6"/>
      <c r="K1" s="7"/>
      <c r="L1" s="6"/>
    </row>
    <row r="2" spans="3:12" ht="12.75">
      <c r="C2" s="8" t="s">
        <v>2</v>
      </c>
      <c r="D2" s="9" t="s">
        <v>3</v>
      </c>
      <c r="F2" s="10" t="s">
        <v>4</v>
      </c>
      <c r="H2" s="11"/>
      <c r="J2" s="10" t="s">
        <v>5</v>
      </c>
      <c r="L2" s="11"/>
    </row>
    <row r="3" spans="5:12" ht="12.75">
      <c r="E3" s="12"/>
      <c r="F3" s="8" t="s">
        <v>6</v>
      </c>
      <c r="G3" s="13">
        <v>190</v>
      </c>
      <c r="H3" s="1" t="s">
        <v>7</v>
      </c>
      <c r="I3" s="12"/>
      <c r="J3" s="8" t="s">
        <v>6</v>
      </c>
      <c r="K3" s="13">
        <v>176</v>
      </c>
      <c r="L3" s="1" t="s">
        <v>7</v>
      </c>
    </row>
    <row r="4" spans="3:12" ht="12.75">
      <c r="C4" s="8" t="s">
        <v>8</v>
      </c>
      <c r="D4" s="14">
        <f>COUNTA(A8:A111)</f>
        <v>26</v>
      </c>
      <c r="F4" s="8" t="s">
        <v>9</v>
      </c>
      <c r="G4" s="15">
        <f>G3/E6</f>
        <v>4.130434782608695</v>
      </c>
      <c r="H4" s="3" t="s">
        <v>10</v>
      </c>
      <c r="J4" s="8" t="s">
        <v>9</v>
      </c>
      <c r="K4" s="15">
        <f>K3/I6</f>
        <v>4.631578947368421</v>
      </c>
      <c r="L4" s="3" t="s">
        <v>10</v>
      </c>
    </row>
    <row r="5" spans="5:12" ht="12.75">
      <c r="E5" s="3" t="s">
        <v>11</v>
      </c>
      <c r="F5" s="6"/>
      <c r="H5" s="3" t="s">
        <v>12</v>
      </c>
      <c r="I5" s="3" t="s">
        <v>11</v>
      </c>
      <c r="J5" s="6"/>
      <c r="L5" s="3" t="s">
        <v>12</v>
      </c>
    </row>
    <row r="6" spans="2:15" ht="12.75">
      <c r="B6" s="16" t="s">
        <v>13</v>
      </c>
      <c r="C6" s="17"/>
      <c r="D6" s="18" t="s">
        <v>14</v>
      </c>
      <c r="E6" s="19">
        <v>46</v>
      </c>
      <c r="F6" s="6"/>
      <c r="G6" s="20"/>
      <c r="H6" s="19">
        <v>80</v>
      </c>
      <c r="I6" s="19">
        <v>38</v>
      </c>
      <c r="J6" s="6"/>
      <c r="K6" s="20"/>
      <c r="L6" s="19">
        <v>73</v>
      </c>
      <c r="M6" s="9"/>
      <c r="N6" s="9"/>
      <c r="O6" s="9"/>
    </row>
    <row r="7" spans="1:16" s="31" customFormat="1" ht="43.5" customHeight="1">
      <c r="A7" s="21" t="s">
        <v>15</v>
      </c>
      <c r="B7" s="22" t="s">
        <v>16</v>
      </c>
      <c r="C7" s="23" t="s">
        <v>17</v>
      </c>
      <c r="D7" s="24" t="s">
        <v>18</v>
      </c>
      <c r="E7" s="25" t="s">
        <v>19</v>
      </c>
      <c r="F7" s="24" t="s">
        <v>20</v>
      </c>
      <c r="G7" s="24" t="s">
        <v>21</v>
      </c>
      <c r="H7" s="26" t="s">
        <v>22</v>
      </c>
      <c r="I7" s="25" t="s">
        <v>19</v>
      </c>
      <c r="J7" s="24" t="s">
        <v>20</v>
      </c>
      <c r="K7" s="24" t="s">
        <v>21</v>
      </c>
      <c r="L7" s="26" t="s">
        <v>22</v>
      </c>
      <c r="M7" s="27" t="s">
        <v>23</v>
      </c>
      <c r="N7" s="28" t="s">
        <v>24</v>
      </c>
      <c r="O7" s="29" t="s">
        <v>25</v>
      </c>
      <c r="P7" s="30" t="s">
        <v>26</v>
      </c>
    </row>
    <row r="8" spans="1:15" ht="12.75" customHeight="1">
      <c r="A8" s="32" t="s">
        <v>27</v>
      </c>
      <c r="B8" s="33">
        <v>56</v>
      </c>
      <c r="C8" s="34" t="s">
        <v>28</v>
      </c>
      <c r="D8" s="35" t="s">
        <v>29</v>
      </c>
      <c r="E8" s="36">
        <v>0</v>
      </c>
      <c r="F8" s="37">
        <v>38.72</v>
      </c>
      <c r="G8" s="38">
        <f>IF((F8-$E$6)&lt;0,0,IF(F8&gt;$H$6,"снят",(F8-$E$6)))</f>
        <v>0</v>
      </c>
      <c r="H8" s="39">
        <f>IF(OR(E8="снят",G8="снят"),100,E8+G8)</f>
        <v>0</v>
      </c>
      <c r="I8" s="36">
        <v>0</v>
      </c>
      <c r="J8" s="37">
        <v>36.09</v>
      </c>
      <c r="K8" s="38">
        <f>IF((J8-$I$6)&lt;0,0,IF(J8&gt;$L$6,"снят",(J8-$I$6)))</f>
        <v>0</v>
      </c>
      <c r="L8" s="39">
        <f>IF(OR(I8="снят",K8="снят"),100,I8+K8)</f>
        <v>0</v>
      </c>
      <c r="M8" s="21">
        <f>SUM(H8:H11)-MAX(H8:H11)+SUM(L8:L11)-MAX(L8:L11)</f>
        <v>5.780000000000001</v>
      </c>
      <c r="N8" s="40">
        <f>M8</f>
        <v>5.780000000000001</v>
      </c>
      <c r="O8" s="41">
        <v>1</v>
      </c>
    </row>
    <row r="9" spans="1:15" ht="12.75">
      <c r="A9" s="32"/>
      <c r="B9" s="42">
        <v>71</v>
      </c>
      <c r="C9" s="43" t="s">
        <v>30</v>
      </c>
      <c r="D9" s="35" t="s">
        <v>31</v>
      </c>
      <c r="E9" s="44">
        <v>5</v>
      </c>
      <c r="F9" s="45">
        <v>40.5</v>
      </c>
      <c r="G9" s="46">
        <f>IF((F9-$E$6)&lt;0,0,IF(F9&gt;$H$6,"снят",(F9-$E$6)))</f>
        <v>0</v>
      </c>
      <c r="H9" s="39">
        <f>IF(OR(E9="снят",G9="снят"),100,E9+G9)</f>
        <v>5</v>
      </c>
      <c r="I9" s="44">
        <v>5</v>
      </c>
      <c r="J9" s="45">
        <v>37</v>
      </c>
      <c r="K9" s="46">
        <f>IF((J9-$I$6)&lt;0,0,IF(J9&gt;$L$6,"снят",(J9-$I$6)))</f>
        <v>0</v>
      </c>
      <c r="L9" s="39">
        <f>IF(OR(I9="снят",K9="снят"),100,I9+K9)</f>
        <v>5</v>
      </c>
      <c r="M9" s="21"/>
      <c r="N9" s="47">
        <f>M8</f>
        <v>5.780000000000001</v>
      </c>
      <c r="O9" s="41"/>
    </row>
    <row r="10" spans="1:15" ht="12.75">
      <c r="A10" s="32"/>
      <c r="B10" s="42">
        <v>102</v>
      </c>
      <c r="C10" s="43" t="s">
        <v>32</v>
      </c>
      <c r="D10" s="35" t="s">
        <v>33</v>
      </c>
      <c r="E10" s="48">
        <v>0</v>
      </c>
      <c r="F10" s="49">
        <v>40.81</v>
      </c>
      <c r="G10" s="46">
        <f>IF((F10-$E$6)&lt;0,0,IF(F10&gt;$H$6,"снят",(F10-$E$6)))</f>
        <v>0</v>
      </c>
      <c r="H10" s="39">
        <f>IF(OR(E10="снят",G10="снят"),100,E10+G10)</f>
        <v>0</v>
      </c>
      <c r="I10" s="48">
        <v>0</v>
      </c>
      <c r="J10" s="49">
        <v>38.78</v>
      </c>
      <c r="K10" s="46">
        <f>IF((J10-$I$6)&lt;0,0,IF(J10&gt;$L$6,"снят",(J10-$I$6)))</f>
        <v>0.7800000000000011</v>
      </c>
      <c r="L10" s="39">
        <f>IF(OR(I10="снят",K10="снят"),100,I10+K10)</f>
        <v>0.7800000000000011</v>
      </c>
      <c r="M10" s="21"/>
      <c r="N10" s="47">
        <f>M8</f>
        <v>5.780000000000001</v>
      </c>
      <c r="O10" s="41"/>
    </row>
    <row r="11" spans="1:15" ht="12.75">
      <c r="A11" s="32"/>
      <c r="B11" s="50">
        <v>5</v>
      </c>
      <c r="C11" s="51" t="s">
        <v>28</v>
      </c>
      <c r="D11" s="52" t="s">
        <v>34</v>
      </c>
      <c r="E11" s="53">
        <v>0</v>
      </c>
      <c r="F11" s="54">
        <v>39.59</v>
      </c>
      <c r="G11" s="55">
        <f>IF((F11-$E$6)&lt;0,0,IF(F11&gt;$H$6,"снят",(F11-$E$6)))</f>
        <v>0</v>
      </c>
      <c r="H11" s="56">
        <f>IF(OR(E11="снят",G11="снят"),100,E11+G11)</f>
        <v>0</v>
      </c>
      <c r="I11" s="53">
        <v>5</v>
      </c>
      <c r="J11" s="54">
        <v>37.72</v>
      </c>
      <c r="K11" s="55">
        <f>IF((J11-$I$6)&lt;0,0,IF(J11&gt;$L$6,"снят",(J11-$I$6)))</f>
        <v>0</v>
      </c>
      <c r="L11" s="56">
        <f>IF(OR(I11="снят",K11="снят"),100,I11+K11)</f>
        <v>5</v>
      </c>
      <c r="M11" s="21"/>
      <c r="N11" s="57">
        <f>M8</f>
        <v>5.780000000000001</v>
      </c>
      <c r="O11" s="41"/>
    </row>
    <row r="12" spans="1:16" ht="12.75" customHeight="1">
      <c r="A12" s="58" t="s">
        <v>35</v>
      </c>
      <c r="B12" s="59">
        <v>39</v>
      </c>
      <c r="C12" s="60" t="s">
        <v>36</v>
      </c>
      <c r="D12" s="61" t="s">
        <v>37</v>
      </c>
      <c r="E12" s="59">
        <v>0</v>
      </c>
      <c r="F12" s="62">
        <v>41.4</v>
      </c>
      <c r="G12" s="63">
        <f>IF((F12-$E$6)&lt;0,0,IF(F12&gt;$H$6,"снят",(F12-$E$6)))</f>
        <v>0</v>
      </c>
      <c r="H12" s="64">
        <f>IF(OR(E12="снят",G12="снят"),100,E12+G12)</f>
        <v>0</v>
      </c>
      <c r="I12" s="59">
        <v>0</v>
      </c>
      <c r="J12" s="62">
        <v>37.5</v>
      </c>
      <c r="K12" s="63">
        <f>IF((J12-$I$6)&lt;0,0,IF(J12&gt;$L$6,"снят",(J12-$I$6)))</f>
        <v>0</v>
      </c>
      <c r="L12" s="64">
        <f>IF(OR(I12="снят",K12="снят"),100,I12+K12)</f>
        <v>0</v>
      </c>
      <c r="M12" s="65">
        <f>SUM(H12:H15)-MAX(H12:H15)+SUM(L12:L15)-MAX(L12:L15)</f>
        <v>8.259999999999998</v>
      </c>
      <c r="N12" s="66">
        <f>M12</f>
        <v>8.259999999999998</v>
      </c>
      <c r="O12" s="41">
        <v>2</v>
      </c>
      <c r="P12" s="67"/>
    </row>
    <row r="13" spans="1:15" ht="12.75">
      <c r="A13" s="58"/>
      <c r="B13" s="68">
        <v>59</v>
      </c>
      <c r="C13" s="69" t="s">
        <v>38</v>
      </c>
      <c r="D13" s="70" t="s">
        <v>39</v>
      </c>
      <c r="E13" s="68">
        <v>0</v>
      </c>
      <c r="F13" s="45">
        <v>46.1</v>
      </c>
      <c r="G13" s="46">
        <f>IF((F13-$E$6)&lt;0,0,IF(F13&gt;$H$6,"снят",(F13-$E$6)))</f>
        <v>0.10000000000000142</v>
      </c>
      <c r="H13" s="64">
        <f>IF(OR(E13="снят",G13="снят"),100,E13+G13)</f>
        <v>0.10000000000000142</v>
      </c>
      <c r="I13" s="68">
        <v>5</v>
      </c>
      <c r="J13" s="45">
        <v>40.54</v>
      </c>
      <c r="K13" s="46">
        <f>IF((J13-$I$6)&lt;0,0,IF(J13&gt;$L$6,"снят",(J13-$I$6)))</f>
        <v>2.539999999999999</v>
      </c>
      <c r="L13" s="64">
        <f>IF(OR(I13="снят",K13="снят"),100,I13+K13)</f>
        <v>7.539999999999999</v>
      </c>
      <c r="M13" s="65"/>
      <c r="N13" s="47">
        <f>M12</f>
        <v>8.259999999999998</v>
      </c>
      <c r="O13" s="41"/>
    </row>
    <row r="14" spans="1:15" ht="12.75">
      <c r="A14" s="58"/>
      <c r="B14" s="59">
        <v>97</v>
      </c>
      <c r="C14" s="60" t="s">
        <v>40</v>
      </c>
      <c r="D14" s="61" t="s">
        <v>41</v>
      </c>
      <c r="E14" s="59">
        <v>10</v>
      </c>
      <c r="F14" s="62">
        <v>44.97</v>
      </c>
      <c r="G14" s="46">
        <f>IF((F14-$E$6)&lt;0,0,IF(F14&gt;$H$6,"снят",(F14-$E$6)))</f>
        <v>0</v>
      </c>
      <c r="H14" s="64">
        <f>IF(OR(E14="снят",G14="снят"),100,E14+G14)</f>
        <v>10</v>
      </c>
      <c r="I14" s="59">
        <v>10</v>
      </c>
      <c r="J14" s="62">
        <v>46.75</v>
      </c>
      <c r="K14" s="46">
        <f>IF((J14-$I$6)&lt;0,0,IF(J14&gt;$L$6,"снят",(J14-$I$6)))</f>
        <v>8.75</v>
      </c>
      <c r="L14" s="64">
        <f>IF(OR(I14="снят",K14="снят"),100,I14+K14)</f>
        <v>18.75</v>
      </c>
      <c r="M14" s="65"/>
      <c r="N14" s="47">
        <f>M12</f>
        <v>8.259999999999998</v>
      </c>
      <c r="O14" s="41"/>
    </row>
    <row r="15" spans="1:15" ht="12.75">
      <c r="A15" s="58"/>
      <c r="B15" s="71">
        <v>101</v>
      </c>
      <c r="C15" s="72" t="s">
        <v>42</v>
      </c>
      <c r="D15" s="73" t="s">
        <v>43</v>
      </c>
      <c r="E15" s="71">
        <v>0</v>
      </c>
      <c r="F15" s="74">
        <v>42.72</v>
      </c>
      <c r="G15" s="55">
        <f>IF((F15-$E$6)&lt;0,0,IF(F15&gt;$H$6,"снят",(F15-$E$6)))</f>
        <v>0</v>
      </c>
      <c r="H15" s="75">
        <f>IF(OR(E15="снят",G15="снят"),100,E15+G15)</f>
        <v>0</v>
      </c>
      <c r="I15" s="71">
        <v>0</v>
      </c>
      <c r="J15" s="74">
        <v>38.62</v>
      </c>
      <c r="K15" s="55">
        <f>IF((J15-$I$6)&lt;0,0,IF(J15&gt;$L$6,"снят",(J15-$I$6)))</f>
        <v>0.6199999999999974</v>
      </c>
      <c r="L15" s="75">
        <f>IF(OR(I15="снят",K15="снят"),100,I15+K15)</f>
        <v>0.6199999999999974</v>
      </c>
      <c r="M15" s="65"/>
      <c r="N15" s="57">
        <f>M12</f>
        <v>8.259999999999998</v>
      </c>
      <c r="O15" s="41"/>
    </row>
    <row r="16" spans="1:16" ht="12.75" customHeight="1">
      <c r="A16" s="58" t="s">
        <v>44</v>
      </c>
      <c r="B16" s="59">
        <v>38</v>
      </c>
      <c r="C16" s="76" t="s">
        <v>45</v>
      </c>
      <c r="D16" s="77" t="s">
        <v>46</v>
      </c>
      <c r="E16" s="59">
        <v>5</v>
      </c>
      <c r="F16" s="62">
        <v>41.25</v>
      </c>
      <c r="G16" s="38">
        <f>IF((F16-$E$6)&lt;0,0,IF(F16&gt;$H$6,"снят",(F16-$E$6)))</f>
        <v>0</v>
      </c>
      <c r="H16" s="64">
        <f>IF(OR(E16="снят",G16="снят"),100,E16+G16)</f>
        <v>5</v>
      </c>
      <c r="I16" s="59">
        <v>5</v>
      </c>
      <c r="J16" s="62">
        <v>39.19</v>
      </c>
      <c r="K16" s="38">
        <f>IF((J16-$I$6)&lt;0,0,IF(J16&gt;$L$6,"снят",(J16-$I$6)))</f>
        <v>1.1899999999999977</v>
      </c>
      <c r="L16" s="64">
        <f>IF(OR(I16="снят",K16="снят"),100,I16+K16)</f>
        <v>6.189999999999998</v>
      </c>
      <c r="M16" s="65">
        <f>SUM(H16:H19)-MAX(H16:H19)+SUM(L16:L19)-MAX(L16:L19)</f>
        <v>13.340000000000003</v>
      </c>
      <c r="N16" s="66">
        <f>M16</f>
        <v>13.340000000000003</v>
      </c>
      <c r="O16" s="41">
        <v>3</v>
      </c>
      <c r="P16" s="67"/>
    </row>
    <row r="17" spans="1:15" ht="12.75">
      <c r="A17" s="58"/>
      <c r="B17" s="59">
        <v>60</v>
      </c>
      <c r="C17" s="60" t="s">
        <v>47</v>
      </c>
      <c r="D17" s="61" t="s">
        <v>48</v>
      </c>
      <c r="E17" s="68">
        <v>5</v>
      </c>
      <c r="F17" s="45">
        <v>41</v>
      </c>
      <c r="G17" s="68">
        <f>IF((F17-$E$6)&lt;0,0,IF(F17&gt;$H$6,"снят",(F17-$E$6)))</f>
        <v>0</v>
      </c>
      <c r="H17" s="64">
        <f>IF(OR(E17="снят",G17="снят"),100,E17+G17)</f>
        <v>5</v>
      </c>
      <c r="I17" s="68" t="s">
        <v>49</v>
      </c>
      <c r="J17" s="45"/>
      <c r="K17" s="68">
        <f>IF((J17-$I$6)&lt;0,0,IF(J17&gt;$L$6,"снят",(J17-$I$6)))</f>
        <v>0</v>
      </c>
      <c r="L17" s="64">
        <f>IF(OR(I17="снят",K17="снят"),100,I17+K17)</f>
        <v>100</v>
      </c>
      <c r="M17" s="65"/>
      <c r="N17" s="47">
        <f>M16</f>
        <v>13.340000000000003</v>
      </c>
      <c r="O17" s="41"/>
    </row>
    <row r="18" spans="1:19" ht="12.75">
      <c r="A18" s="58"/>
      <c r="B18" s="59">
        <v>63</v>
      </c>
      <c r="C18" s="60" t="s">
        <v>50</v>
      </c>
      <c r="D18" s="77" t="s">
        <v>51</v>
      </c>
      <c r="E18" s="59">
        <v>0</v>
      </c>
      <c r="F18" s="62">
        <v>40.16</v>
      </c>
      <c r="G18" s="46">
        <f>IF((F18-$E$6)&lt;0,0,IF(F18&gt;$H$6,"снят",(F18-$E$6)))</f>
        <v>0</v>
      </c>
      <c r="H18" s="64">
        <f>IF(OR(E18="снят",G18="снят"),100,E18+G18)</f>
        <v>0</v>
      </c>
      <c r="I18" s="59">
        <v>0</v>
      </c>
      <c r="J18" s="62">
        <v>36.72</v>
      </c>
      <c r="K18" s="46">
        <f>IF((J18-$I$6)&lt;0,0,IF(J18&gt;$L$6,"снят",(J18-$I$6)))</f>
        <v>0</v>
      </c>
      <c r="L18" s="64">
        <f>IF(OR(I18="снят",K18="снят"),100,I18+K18)</f>
        <v>0</v>
      </c>
      <c r="M18" s="65"/>
      <c r="N18" s="47">
        <f>M16</f>
        <v>13.340000000000003</v>
      </c>
      <c r="O18" s="41"/>
      <c r="Q18"/>
      <c r="R18"/>
      <c r="S18"/>
    </row>
    <row r="19" spans="1:19" ht="12.75">
      <c r="A19" s="58"/>
      <c r="B19" s="78">
        <v>67</v>
      </c>
      <c r="C19" s="79" t="s">
        <v>52</v>
      </c>
      <c r="D19" s="79" t="s">
        <v>53</v>
      </c>
      <c r="E19" s="80">
        <v>0</v>
      </c>
      <c r="F19" s="74">
        <v>45.09</v>
      </c>
      <c r="G19" s="55">
        <f>IF((F19-$E$6)&lt;0,0,IF(F19&gt;$H$6,"снят",(F19-$E$6)))</f>
        <v>0</v>
      </c>
      <c r="H19" s="75">
        <f>IF(OR(E19="снят",G19="снят"),100,E19+G19)</f>
        <v>0</v>
      </c>
      <c r="I19" s="71">
        <v>0</v>
      </c>
      <c r="J19" s="74">
        <v>40.15</v>
      </c>
      <c r="K19" s="55">
        <f>IF((J19-$I$6)&lt;0,0,IF(J19&gt;$L$6,"снят",(J19-$I$6)))</f>
        <v>2.1499999999999986</v>
      </c>
      <c r="L19" s="75">
        <f>IF(OR(I19="снят",K19="снят"),100,I19+K19)</f>
        <v>2.1499999999999986</v>
      </c>
      <c r="M19" s="65"/>
      <c r="N19" s="57">
        <f>M16</f>
        <v>13.340000000000003</v>
      </c>
      <c r="O19" s="41"/>
      <c r="Q19"/>
      <c r="R19"/>
      <c r="S19"/>
    </row>
    <row r="20" spans="1:16" ht="12.75" customHeight="1">
      <c r="A20" s="32" t="s">
        <v>54</v>
      </c>
      <c r="B20" s="68">
        <v>45</v>
      </c>
      <c r="C20" s="81" t="s">
        <v>55</v>
      </c>
      <c r="D20" s="82" t="s">
        <v>56</v>
      </c>
      <c r="E20" s="44">
        <v>0</v>
      </c>
      <c r="F20" s="83">
        <v>45.37</v>
      </c>
      <c r="G20" s="38">
        <f>IF((F20-$E$6)&lt;0,0,IF(F20&gt;$H$6,"снят",(F20-$E$6)))</f>
        <v>0</v>
      </c>
      <c r="H20" s="64">
        <f>IF(OR(E20="снят",G20="снят"),100,E20+G20)</f>
        <v>0</v>
      </c>
      <c r="I20" s="44">
        <v>10</v>
      </c>
      <c r="J20" s="83">
        <v>48.97</v>
      </c>
      <c r="K20" s="38">
        <f>IF((J20-$I$6)&lt;0,0,IF(J20&gt;$L$6,"снят",(J20-$I$6)))</f>
        <v>10.969999999999999</v>
      </c>
      <c r="L20" s="64">
        <f>IF(OR(I20="снят",K20="снят"),100,I20+K20)</f>
        <v>20.97</v>
      </c>
      <c r="M20" s="65">
        <f>SUM(H20:H23)-MAX(H20:H23)+SUM(L20:L23)-MAX(L20:L23)</f>
        <v>26.660000000000004</v>
      </c>
      <c r="N20" s="66">
        <f>M20</f>
        <v>26.660000000000004</v>
      </c>
      <c r="O20" s="41">
        <v>4</v>
      </c>
      <c r="P20" s="67"/>
    </row>
    <row r="21" spans="1:15" ht="12.75">
      <c r="A21" s="32"/>
      <c r="B21" s="68">
        <v>66</v>
      </c>
      <c r="C21" s="81" t="s">
        <v>57</v>
      </c>
      <c r="D21" s="82" t="s">
        <v>58</v>
      </c>
      <c r="E21" s="44">
        <v>5</v>
      </c>
      <c r="F21" s="83">
        <v>47.35</v>
      </c>
      <c r="G21" s="68">
        <f>IF((F21-$E$6)&lt;0,0,IF(F21&gt;$H$6,"снят",(F21-$E$6)))</f>
        <v>1.3500000000000014</v>
      </c>
      <c r="H21" s="64">
        <f>IF(OR(E21="снят",G21="снят"),100,E21+G21)</f>
        <v>6.350000000000001</v>
      </c>
      <c r="I21" s="44">
        <v>5</v>
      </c>
      <c r="J21" s="83">
        <v>44.09</v>
      </c>
      <c r="K21" s="68">
        <f>IF((J21-$I$6)&lt;0,0,IF(J21&gt;$L$6,"снят",(J21-$I$6)))</f>
        <v>6.090000000000003</v>
      </c>
      <c r="L21" s="64">
        <f>IF(OR(I21="снят",K21="снят"),100,I21+K21)</f>
        <v>11.090000000000003</v>
      </c>
      <c r="M21" s="65"/>
      <c r="N21" s="47">
        <f>M20</f>
        <v>26.660000000000004</v>
      </c>
      <c r="O21" s="41"/>
    </row>
    <row r="22" spans="1:15" ht="12.75">
      <c r="A22" s="32"/>
      <c r="B22" s="68">
        <v>62</v>
      </c>
      <c r="C22" s="81" t="s">
        <v>59</v>
      </c>
      <c r="D22" s="82" t="s">
        <v>60</v>
      </c>
      <c r="E22" s="44">
        <v>0</v>
      </c>
      <c r="F22" s="83">
        <v>41.56</v>
      </c>
      <c r="G22" s="68">
        <f>IF((F22-$E$6)&lt;0,0,IF(F22&gt;$H$6,"снят",(F22-$E$6)))</f>
        <v>0</v>
      </c>
      <c r="H22" s="64">
        <f>IF(OR(E22="снят",G22="снят"),100,E22+G22)</f>
        <v>0</v>
      </c>
      <c r="I22" s="44">
        <v>5</v>
      </c>
      <c r="J22" s="83">
        <v>41.85</v>
      </c>
      <c r="K22" s="68">
        <f>IF((J22-$I$6)&lt;0,0,IF(J22&gt;$L$6,"снят",(J22-$I$6)))</f>
        <v>3.8500000000000014</v>
      </c>
      <c r="L22" s="64">
        <f>IF(OR(I22="снят",K22="снят"),100,I22+K22)</f>
        <v>8.850000000000001</v>
      </c>
      <c r="M22" s="65"/>
      <c r="N22" s="47">
        <f>M20</f>
        <v>26.660000000000004</v>
      </c>
      <c r="O22" s="41"/>
    </row>
    <row r="23" spans="1:15" ht="12.75">
      <c r="A23" s="32"/>
      <c r="B23" s="71">
        <v>23</v>
      </c>
      <c r="C23" s="84" t="s">
        <v>61</v>
      </c>
      <c r="D23" s="85" t="s">
        <v>62</v>
      </c>
      <c r="E23" s="80">
        <v>5</v>
      </c>
      <c r="F23" s="86">
        <v>45.13</v>
      </c>
      <c r="G23" s="71">
        <f>IF((F23-$E$6)&lt;0,0,IF(F23&gt;$H$6,"снят",(F23-$E$6)))</f>
        <v>0</v>
      </c>
      <c r="H23" s="75">
        <f>IF(OR(E23="снят",G23="снят"),100,E23+G23)</f>
        <v>5</v>
      </c>
      <c r="I23" s="80">
        <v>0</v>
      </c>
      <c r="J23" s="86">
        <v>39.72</v>
      </c>
      <c r="K23" s="71">
        <f>IF((J23-$I$6)&lt;0,0,IF(J23&gt;$L$6,"снят",(J23-$I$6)))</f>
        <v>1.7199999999999989</v>
      </c>
      <c r="L23" s="75">
        <f>IF(OR(I23="снят",K23="снят"),100,I23+K23)</f>
        <v>1.7199999999999989</v>
      </c>
      <c r="M23" s="65"/>
      <c r="N23" s="57">
        <f>M20</f>
        <v>26.660000000000004</v>
      </c>
      <c r="O23" s="41"/>
    </row>
    <row r="24" spans="1:15" ht="12.75" customHeight="1">
      <c r="A24" s="32" t="s">
        <v>63</v>
      </c>
      <c r="B24" s="68">
        <v>22</v>
      </c>
      <c r="C24" s="69" t="s">
        <v>64</v>
      </c>
      <c r="D24" s="70" t="s">
        <v>65</v>
      </c>
      <c r="E24" s="68">
        <v>5</v>
      </c>
      <c r="F24" s="45">
        <v>43.06</v>
      </c>
      <c r="G24" s="63">
        <f>IF((F24-$E$6)&lt;0,0,IF(F24&gt;$H$6,"снят",(F24-$E$6)))</f>
        <v>0</v>
      </c>
      <c r="H24" s="64">
        <f>IF(OR(E24="снят",G24="снят"),100,E24+G24)</f>
        <v>5</v>
      </c>
      <c r="I24" s="68">
        <v>5</v>
      </c>
      <c r="J24" s="45">
        <v>44.47</v>
      </c>
      <c r="K24" s="63">
        <f>IF((J24-$I$6)&lt;0,0,IF(J24&gt;$L$6,"снят",(J24-$I$6)))</f>
        <v>6.469999999999999</v>
      </c>
      <c r="L24" s="64">
        <f>IF(OR(I24="снят",K24="снят"),100,I24+K24)</f>
        <v>11.469999999999999</v>
      </c>
      <c r="M24" s="65">
        <f>SUM(H24:H27)-MAX(H24:H27)+SUM(L24:L27)-MAX(L24:L27)</f>
        <v>28.53</v>
      </c>
      <c r="N24" s="66">
        <f>M24</f>
        <v>28.53</v>
      </c>
      <c r="O24" s="41">
        <v>5</v>
      </c>
    </row>
    <row r="25" spans="1:15" ht="12.75">
      <c r="A25" s="32"/>
      <c r="B25" s="68">
        <v>24</v>
      </c>
      <c r="C25" s="69" t="s">
        <v>66</v>
      </c>
      <c r="D25" s="70" t="s">
        <v>67</v>
      </c>
      <c r="E25" s="68">
        <v>0</v>
      </c>
      <c r="F25" s="45">
        <v>44.69</v>
      </c>
      <c r="G25" s="46">
        <f>IF((F25-$E$6)&lt;0,0,IF(F25&gt;$H$6,"снят",(F25-$E$6)))</f>
        <v>0</v>
      </c>
      <c r="H25" s="64">
        <f>IF(OR(E25="снят",G25="снят"),100,E25+G25)</f>
        <v>0</v>
      </c>
      <c r="I25" s="68">
        <v>5</v>
      </c>
      <c r="J25" s="45">
        <v>40.96</v>
      </c>
      <c r="K25" s="46">
        <f>IF((J25-$I$6)&lt;0,0,IF(J25&gt;$L$6,"снят",(J25-$I$6)))</f>
        <v>2.960000000000001</v>
      </c>
      <c r="L25" s="64">
        <f>IF(OR(I25="снят",K25="снят"),100,I25+K25)</f>
        <v>7.960000000000001</v>
      </c>
      <c r="M25" s="65"/>
      <c r="N25" s="47">
        <f>M24</f>
        <v>28.53</v>
      </c>
      <c r="O25" s="41"/>
    </row>
    <row r="26" spans="1:15" ht="12.75">
      <c r="A26" s="32"/>
      <c r="B26" s="68">
        <v>50</v>
      </c>
      <c r="C26" s="69" t="s">
        <v>68</v>
      </c>
      <c r="D26" s="70" t="s">
        <v>69</v>
      </c>
      <c r="E26" s="68">
        <v>0</v>
      </c>
      <c r="F26" s="45">
        <v>42.19</v>
      </c>
      <c r="G26" s="46">
        <f>IF((F26-$E$6)&lt;0,0,IF(F26&gt;$H$6,"снят",(F26-$E$6)))</f>
        <v>0</v>
      </c>
      <c r="H26" s="64">
        <f>IF(OR(E26="снят",G26="снят"),100,E26+G26)</f>
        <v>0</v>
      </c>
      <c r="I26" s="68">
        <v>20</v>
      </c>
      <c r="J26" s="45">
        <v>48.09</v>
      </c>
      <c r="K26" s="46">
        <f>IF((J26-$I$6)&lt;0,0,IF(J26&gt;$L$6,"снят",(J26-$I$6)))</f>
        <v>10.090000000000003</v>
      </c>
      <c r="L26" s="64">
        <f>IF(OR(I26="снят",K26="снят"),100,I26+K26)</f>
        <v>30.090000000000003</v>
      </c>
      <c r="M26" s="65"/>
      <c r="N26" s="47">
        <f>M24</f>
        <v>28.53</v>
      </c>
      <c r="O26" s="41"/>
    </row>
    <row r="27" spans="1:15" ht="12.75">
      <c r="A27" s="32"/>
      <c r="B27" s="71">
        <v>75</v>
      </c>
      <c r="C27" s="72" t="s">
        <v>70</v>
      </c>
      <c r="D27" s="73" t="s">
        <v>71</v>
      </c>
      <c r="E27" s="80">
        <v>0</v>
      </c>
      <c r="F27" s="74">
        <v>42.98</v>
      </c>
      <c r="G27" s="87">
        <f>IF((F27-$E$6)&lt;0,0,IF(F27&gt;$H$6,"снят",(F27-$E$6)))</f>
        <v>0</v>
      </c>
      <c r="H27" s="75">
        <f>IF(OR(E27="снят",G27="снят"),100,E27+G27)</f>
        <v>0</v>
      </c>
      <c r="I27" s="80">
        <v>5</v>
      </c>
      <c r="J27" s="74">
        <v>42.1</v>
      </c>
      <c r="K27" s="87">
        <f>IF((J27-$I$6)&lt;0,0,IF(J27&gt;$L$6,"снят",(J27-$I$6)))</f>
        <v>4.100000000000001</v>
      </c>
      <c r="L27" s="75">
        <f>IF(OR(I27="снят",K27="снят"),100,I27+K27)</f>
        <v>9.100000000000001</v>
      </c>
      <c r="M27" s="65"/>
      <c r="N27" s="57">
        <f>M24</f>
        <v>28.53</v>
      </c>
      <c r="O27" s="41"/>
    </row>
    <row r="28" spans="1:15" ht="12.75" customHeight="1">
      <c r="A28" s="88" t="s">
        <v>72</v>
      </c>
      <c r="B28" s="59">
        <v>26</v>
      </c>
      <c r="C28" s="60" t="s">
        <v>73</v>
      </c>
      <c r="D28" s="61" t="s">
        <v>74</v>
      </c>
      <c r="E28" s="59">
        <v>5</v>
      </c>
      <c r="F28" s="62">
        <v>45.56</v>
      </c>
      <c r="G28" s="38">
        <f>IF((F28-$E$6)&lt;0,0,IF(F28&gt;$H$6,"снят",(F28-$E$6)))</f>
        <v>0</v>
      </c>
      <c r="H28" s="64">
        <f>IF(OR(E28="снят",G28="снят"),100,E28+G28)</f>
        <v>5</v>
      </c>
      <c r="I28" s="59">
        <v>0</v>
      </c>
      <c r="J28" s="62">
        <v>39.66</v>
      </c>
      <c r="K28" s="38">
        <f>IF((J28-$I$6)&lt;0,0,IF(J28&gt;$L$6,"снят",(J28-$I$6)))</f>
        <v>1.6599999999999966</v>
      </c>
      <c r="L28" s="64">
        <f>IF(OR(I28="снят",K28="снят"),100,I28+K28)</f>
        <v>1.6599999999999966</v>
      </c>
      <c r="M28" s="65">
        <f>SUM(H28:H31)-MAX(H28:H31)+SUM(L28:L31)-MAX(L28:L31)</f>
        <v>28.96</v>
      </c>
      <c r="N28" s="66">
        <f>M28</f>
        <v>28.96</v>
      </c>
      <c r="O28" s="41">
        <v>6</v>
      </c>
    </row>
    <row r="29" spans="1:15" ht="12.75">
      <c r="A29" s="88"/>
      <c r="B29" s="68">
        <v>6</v>
      </c>
      <c r="C29" s="69" t="s">
        <v>40</v>
      </c>
      <c r="D29" s="70" t="s">
        <v>75</v>
      </c>
      <c r="E29" s="68">
        <v>5</v>
      </c>
      <c r="F29" s="45">
        <v>44.53</v>
      </c>
      <c r="G29" s="46">
        <f>IF((F29-$E$6)&lt;0,0,IF(F29&gt;$H$6,"снят",(F29-$E$6)))</f>
        <v>0</v>
      </c>
      <c r="H29" s="64">
        <f>IF(OR(E29="снят",G29="снят"),100,E29+G29)</f>
        <v>5</v>
      </c>
      <c r="I29" s="68">
        <v>5</v>
      </c>
      <c r="J29" s="45">
        <v>39.59</v>
      </c>
      <c r="K29" s="46">
        <f>IF((J29-$I$6)&lt;0,0,IF(J29&gt;$L$6,"снят",(J29-$I$6)))</f>
        <v>1.5900000000000034</v>
      </c>
      <c r="L29" s="64">
        <f>IF(OR(I29="снят",K29="снят"),100,I29+K29)</f>
        <v>6.590000000000003</v>
      </c>
      <c r="M29" s="65"/>
      <c r="N29" s="47">
        <f>M28</f>
        <v>28.96</v>
      </c>
      <c r="O29" s="41"/>
    </row>
    <row r="30" spans="1:15" ht="12.75">
      <c r="A30" s="88"/>
      <c r="B30" s="59">
        <v>40</v>
      </c>
      <c r="C30" s="60" t="s">
        <v>40</v>
      </c>
      <c r="D30" s="61" t="s">
        <v>76</v>
      </c>
      <c r="E30" s="59">
        <v>10</v>
      </c>
      <c r="F30" s="62">
        <v>44.4</v>
      </c>
      <c r="G30" s="46">
        <f>IF((F30-$E$6)&lt;0,0,IF(F30&gt;$H$6,"снят",(F30-$E$6)))</f>
        <v>0</v>
      </c>
      <c r="H30" s="64">
        <f>IF(OR(E30="снят",G30="снят"),100,E30+G30)</f>
        <v>10</v>
      </c>
      <c r="I30" s="59">
        <v>5</v>
      </c>
      <c r="J30" s="62">
        <v>38.71</v>
      </c>
      <c r="K30" s="46">
        <f>IF((J30-$I$6)&lt;0,0,IF(J30&gt;$L$6,"снят",(J30-$I$6)))</f>
        <v>0.7100000000000009</v>
      </c>
      <c r="L30" s="64">
        <f>IF(OR(I30="снят",K30="снят"),100,I30+K30)</f>
        <v>5.710000000000001</v>
      </c>
      <c r="M30" s="65"/>
      <c r="N30" s="47">
        <f>M28</f>
        <v>28.96</v>
      </c>
      <c r="O30" s="41"/>
    </row>
    <row r="31" spans="1:15" ht="12.75">
      <c r="A31" s="88"/>
      <c r="B31" s="71">
        <v>81</v>
      </c>
      <c r="C31" s="72" t="s">
        <v>77</v>
      </c>
      <c r="D31" s="73" t="s">
        <v>78</v>
      </c>
      <c r="E31" s="71">
        <v>5</v>
      </c>
      <c r="F31" s="74">
        <v>44.88</v>
      </c>
      <c r="G31" s="87">
        <f>IF((F31-$E$6)&lt;0,0,IF(F31&gt;$H$6,"снят",(F31-$E$6)))</f>
        <v>0</v>
      </c>
      <c r="H31" s="75">
        <f>IF(OR(E31="снят",G31="снят"),100,E31+G31)</f>
        <v>5</v>
      </c>
      <c r="I31" s="71">
        <v>5</v>
      </c>
      <c r="J31" s="74">
        <v>42</v>
      </c>
      <c r="K31" s="87">
        <f>IF((J31-$I$6)&lt;0,0,IF(J31&gt;$L$6,"снят",(J31-$I$6)))</f>
        <v>4</v>
      </c>
      <c r="L31" s="75">
        <f>IF(OR(I31="снят",K31="снят"),100,I31+K31)</f>
        <v>9</v>
      </c>
      <c r="M31" s="65"/>
      <c r="N31" s="57">
        <f>M28</f>
        <v>28.96</v>
      </c>
      <c r="O31" s="41"/>
    </row>
    <row r="32" spans="1:15" ht="12.75" customHeight="1">
      <c r="A32" s="32" t="s">
        <v>79</v>
      </c>
      <c r="B32" s="68">
        <v>3</v>
      </c>
      <c r="C32" s="69" t="s">
        <v>80</v>
      </c>
      <c r="D32" s="70" t="s">
        <v>81</v>
      </c>
      <c r="E32" s="68">
        <v>5</v>
      </c>
      <c r="F32" s="45">
        <v>50.75</v>
      </c>
      <c r="G32" s="38">
        <f>IF((F32-$E$6)&lt;0,0,IF(F32&gt;$H$6,"снят",(F32-$E$6)))</f>
        <v>4.75</v>
      </c>
      <c r="H32" s="64">
        <f>IF(OR(E32="снят",G32="снят"),100,E32+G32)</f>
        <v>9.75</v>
      </c>
      <c r="I32" s="68">
        <v>0</v>
      </c>
      <c r="J32" s="45">
        <v>45.03</v>
      </c>
      <c r="K32" s="38">
        <f>IF((J32-$I$6)&lt;0,0,IF(J32&gt;$L$6,"снят",(J32-$I$6)))</f>
        <v>7.030000000000001</v>
      </c>
      <c r="L32" s="64">
        <f>IF(OR(I32="снят",K32="снят"),100,I32+K32)</f>
        <v>7.030000000000001</v>
      </c>
      <c r="M32" s="65">
        <f>SUM(H32:H35)-MAX(H32:H35)+SUM(L32:L35)-MAX(L32:L35)</f>
        <v>30.340000000000003</v>
      </c>
      <c r="N32" s="66">
        <f>M32</f>
        <v>30.340000000000003</v>
      </c>
      <c r="O32" s="41">
        <v>7</v>
      </c>
    </row>
    <row r="33" spans="1:15" ht="12.75">
      <c r="A33" s="32"/>
      <c r="B33" s="68">
        <v>37</v>
      </c>
      <c r="C33" s="69" t="s">
        <v>82</v>
      </c>
      <c r="D33" s="70" t="s">
        <v>83</v>
      </c>
      <c r="E33" s="68">
        <v>30</v>
      </c>
      <c r="F33" s="45">
        <v>43.31</v>
      </c>
      <c r="G33" s="46">
        <f>IF((F33-$E$6)&lt;0,0,IF(F33&gt;$H$6,"снят",(F33-$E$6)))</f>
        <v>0</v>
      </c>
      <c r="H33" s="64">
        <f>IF(OR(E33="снят",G33="снят"),100,E33+G33)</f>
        <v>30</v>
      </c>
      <c r="I33" s="68">
        <v>5</v>
      </c>
      <c r="J33" s="45">
        <v>41.03</v>
      </c>
      <c r="K33" s="46">
        <f>IF((J33-$I$6)&lt;0,0,IF(J33&gt;$L$6,"снят",(J33-$I$6)))</f>
        <v>3.030000000000001</v>
      </c>
      <c r="L33" s="64">
        <f>IF(OR(I33="снят",K33="снят"),100,I33+K33)</f>
        <v>8.030000000000001</v>
      </c>
      <c r="M33" s="65"/>
      <c r="N33" s="47">
        <f>M32</f>
        <v>30.340000000000003</v>
      </c>
      <c r="O33" s="41"/>
    </row>
    <row r="34" spans="1:15" ht="12.75">
      <c r="A34" s="32"/>
      <c r="B34" s="68">
        <v>41</v>
      </c>
      <c r="C34" s="69" t="s">
        <v>84</v>
      </c>
      <c r="D34" s="70" t="s">
        <v>85</v>
      </c>
      <c r="E34" s="68">
        <v>0</v>
      </c>
      <c r="F34" s="45">
        <v>46.78</v>
      </c>
      <c r="G34" s="46">
        <f>IF((F34-$E$6)&lt;0,0,IF(F34&gt;$H$6,"снят",(F34-$E$6)))</f>
        <v>0.7800000000000011</v>
      </c>
      <c r="H34" s="64">
        <f>IF(OR(E34="снят",G34="снят"),100,E34+G34)</f>
        <v>0.7800000000000011</v>
      </c>
      <c r="I34" s="68">
        <v>0</v>
      </c>
      <c r="J34" s="45">
        <v>40.72</v>
      </c>
      <c r="K34" s="46">
        <f>IF((J34-$I$6)&lt;0,0,IF(J34&gt;$L$6,"снят",(J34-$I$6)))</f>
        <v>2.719999999999999</v>
      </c>
      <c r="L34" s="64">
        <f>IF(OR(I34="снят",K34="снят"),100,I34+K34)</f>
        <v>2.719999999999999</v>
      </c>
      <c r="M34" s="65"/>
      <c r="N34" s="47">
        <f>M32</f>
        <v>30.340000000000003</v>
      </c>
      <c r="O34" s="41"/>
    </row>
    <row r="35" spans="1:15" ht="12.75">
      <c r="A35" s="32"/>
      <c r="B35" s="71">
        <v>94</v>
      </c>
      <c r="C35" s="72" t="s">
        <v>80</v>
      </c>
      <c r="D35" s="73" t="s">
        <v>86</v>
      </c>
      <c r="E35" s="80">
        <v>0</v>
      </c>
      <c r="F35" s="74">
        <v>48.03</v>
      </c>
      <c r="G35" s="87">
        <f>IF((F35-$E$6)&lt;0,0,IF(F35&gt;$H$6,"снят",(F35-$E$6)))</f>
        <v>2.030000000000001</v>
      </c>
      <c r="H35" s="75">
        <f>IF(OR(E35="снят",G35="снят"),100,E35+G35)</f>
        <v>2.030000000000001</v>
      </c>
      <c r="I35" s="71">
        <v>5</v>
      </c>
      <c r="J35" s="74">
        <v>44.31</v>
      </c>
      <c r="K35" s="87">
        <f>IF((J35-$I$6)&lt;0,0,IF(J35&gt;$L$6,"снят",(J35-$I$6)))</f>
        <v>6.310000000000002</v>
      </c>
      <c r="L35" s="75">
        <f>IF(OR(I35="снят",K35="снят"),100,I35+K35)</f>
        <v>11.310000000000002</v>
      </c>
      <c r="M35" s="65"/>
      <c r="N35" s="57">
        <f>M32</f>
        <v>30.340000000000003</v>
      </c>
      <c r="O35" s="41"/>
    </row>
    <row r="36" spans="1:15" ht="12.75" customHeight="1">
      <c r="A36" s="32" t="s">
        <v>87</v>
      </c>
      <c r="B36" s="59">
        <v>34</v>
      </c>
      <c r="C36" s="60" t="s">
        <v>88</v>
      </c>
      <c r="D36" s="61" t="s">
        <v>89</v>
      </c>
      <c r="E36" s="59">
        <v>5</v>
      </c>
      <c r="F36" s="62">
        <v>45</v>
      </c>
      <c r="G36" s="38">
        <f>IF((F36-$E$6)&lt;0,0,IF(F36&gt;$H$6,"снят",(F36-$E$6)))</f>
        <v>0</v>
      </c>
      <c r="H36" s="64">
        <f>IF(OR(E36="снят",G36="снят"),100,E36+G36)</f>
        <v>5</v>
      </c>
      <c r="I36" s="59">
        <v>5</v>
      </c>
      <c r="J36" s="62">
        <v>43.87</v>
      </c>
      <c r="K36" s="38">
        <f>IF((J36-$I$6)&lt;0,0,IF(J36&gt;$L$6,"снят",(J36-$I$6)))</f>
        <v>5.869999999999997</v>
      </c>
      <c r="L36" s="64">
        <f>IF(OR(I36="снят",K36="снят"),100,I36+K36)</f>
        <v>10.869999999999997</v>
      </c>
      <c r="M36" s="65">
        <f>SUM(H36:H39)-MAX(H36:H39)+SUM(L36:L39)-MAX(L36:L39)</f>
        <v>34.5</v>
      </c>
      <c r="N36" s="66">
        <f>M36</f>
        <v>34.5</v>
      </c>
      <c r="O36" s="41">
        <v>8</v>
      </c>
    </row>
    <row r="37" spans="1:15" ht="12.75">
      <c r="A37" s="32"/>
      <c r="B37" s="68">
        <v>18</v>
      </c>
      <c r="C37" s="69" t="s">
        <v>90</v>
      </c>
      <c r="D37" s="70" t="s">
        <v>91</v>
      </c>
      <c r="E37" s="68">
        <v>5</v>
      </c>
      <c r="F37" s="45">
        <v>45.25</v>
      </c>
      <c r="G37" s="46">
        <f>IF((F37-$E$6)&lt;0,0,IF(F37&gt;$H$6,"снят",(F37-$E$6)))</f>
        <v>0</v>
      </c>
      <c r="H37" s="64">
        <f>IF(OR(E37="снят",G37="снят"),100,E37+G37)</f>
        <v>5</v>
      </c>
      <c r="I37" s="68">
        <v>5</v>
      </c>
      <c r="J37" s="45">
        <v>41.35</v>
      </c>
      <c r="K37" s="46">
        <f>IF((J37-$I$6)&lt;0,0,IF(J37&gt;$L$6,"снят",(J37-$I$6)))</f>
        <v>3.3500000000000014</v>
      </c>
      <c r="L37" s="64">
        <f>IF(OR(I37="снят",K37="снят"),100,I37+K37)</f>
        <v>8.350000000000001</v>
      </c>
      <c r="M37" s="65"/>
      <c r="N37" s="47">
        <f>M36</f>
        <v>34.5</v>
      </c>
      <c r="O37" s="41"/>
    </row>
    <row r="38" spans="1:15" ht="12.75">
      <c r="A38" s="32"/>
      <c r="B38" s="59">
        <v>29</v>
      </c>
      <c r="C38" s="60" t="s">
        <v>92</v>
      </c>
      <c r="D38" s="61" t="s">
        <v>93</v>
      </c>
      <c r="E38" s="59">
        <v>5</v>
      </c>
      <c r="F38" s="62">
        <v>45.62</v>
      </c>
      <c r="G38" s="46">
        <f>IF((F38-$E$6)&lt;0,0,IF(F38&gt;$H$6,"снят",(F38-$E$6)))</f>
        <v>0</v>
      </c>
      <c r="H38" s="64">
        <f>IF(OR(E38="снят",G38="снят"),100,E38+G38)</f>
        <v>5</v>
      </c>
      <c r="I38" s="59">
        <v>5</v>
      </c>
      <c r="J38" s="62">
        <v>45.32</v>
      </c>
      <c r="K38" s="46">
        <f>IF((J38-$I$6)&lt;0,0,IF(J38&gt;$L$6,"снят",(J38-$I$6)))</f>
        <v>7.32</v>
      </c>
      <c r="L38" s="64">
        <f>IF(OR(I38="снят",K38="снят"),100,I38+K38)</f>
        <v>12.32</v>
      </c>
      <c r="M38" s="65"/>
      <c r="N38" s="47">
        <f>M36</f>
        <v>34.5</v>
      </c>
      <c r="O38" s="41"/>
    </row>
    <row r="39" spans="1:15" ht="12.75">
      <c r="A39" s="32"/>
      <c r="B39" s="71">
        <v>53</v>
      </c>
      <c r="C39" s="72" t="s">
        <v>94</v>
      </c>
      <c r="D39" s="73" t="s">
        <v>95</v>
      </c>
      <c r="E39" s="71">
        <v>5</v>
      </c>
      <c r="F39" s="74">
        <v>41.22</v>
      </c>
      <c r="G39" s="55">
        <f>IF((F39-$E$6)&lt;0,0,IF(F39&gt;$H$6,"снят",(F39-$E$6)))</f>
        <v>0</v>
      </c>
      <c r="H39" s="75">
        <f>IF(OR(E39="снят",G39="снят"),100,E39+G39)</f>
        <v>5</v>
      </c>
      <c r="I39" s="71">
        <v>0</v>
      </c>
      <c r="J39" s="74">
        <v>38.28</v>
      </c>
      <c r="K39" s="55">
        <f>IF((J39-$I$6)&lt;0,0,IF(J39&gt;$L$6,"снят",(J39-$I$6)))</f>
        <v>0.28000000000000114</v>
      </c>
      <c r="L39" s="75">
        <f>IF(OR(I39="снят",K39="снят"),100,I39+K39)</f>
        <v>0.28000000000000114</v>
      </c>
      <c r="M39" s="65"/>
      <c r="N39" s="57">
        <f>M36</f>
        <v>34.5</v>
      </c>
      <c r="O39" s="41"/>
    </row>
    <row r="40" spans="1:15" ht="12.75" customHeight="1">
      <c r="A40" s="32" t="s">
        <v>96</v>
      </c>
      <c r="B40" s="68">
        <v>78</v>
      </c>
      <c r="C40" s="69" t="s">
        <v>97</v>
      </c>
      <c r="D40" s="70" t="s">
        <v>98</v>
      </c>
      <c r="E40" s="68">
        <v>5</v>
      </c>
      <c r="F40" s="45">
        <v>52.57</v>
      </c>
      <c r="G40" s="38">
        <f>IF((F40-$E$6)&lt;0,0,IF(F40&gt;$H$6,"снят",(F40-$E$6)))</f>
        <v>6.57</v>
      </c>
      <c r="H40" s="64">
        <f>IF(OR(E40="снят",G40="снят"),100,E40+G40)</f>
        <v>11.57</v>
      </c>
      <c r="I40" s="68">
        <v>0</v>
      </c>
      <c r="J40" s="45">
        <v>44.78</v>
      </c>
      <c r="K40" s="38">
        <f>IF((J40-$I$6)&lt;0,0,IF(J40&gt;$L$6,"снят",(J40-$I$6)))</f>
        <v>6.780000000000001</v>
      </c>
      <c r="L40" s="64">
        <f>IF(OR(I40="снят",K40="снят"),100,I40+K40)</f>
        <v>6.780000000000001</v>
      </c>
      <c r="M40" s="65">
        <f>SUM(H40:H43)-MAX(H40:H43)+SUM(L40:L43)-MAX(L40:L43)</f>
        <v>37.120000000000005</v>
      </c>
      <c r="N40" s="66">
        <f>M40</f>
        <v>37.120000000000005</v>
      </c>
      <c r="O40" s="41">
        <v>9</v>
      </c>
    </row>
    <row r="41" spans="1:15" ht="12.75">
      <c r="A41" s="32"/>
      <c r="B41" s="68">
        <v>46</v>
      </c>
      <c r="C41" s="69" t="s">
        <v>99</v>
      </c>
      <c r="D41" s="70" t="s">
        <v>100</v>
      </c>
      <c r="E41" s="68">
        <v>10</v>
      </c>
      <c r="F41" s="45">
        <v>54.37</v>
      </c>
      <c r="G41" s="46">
        <f>IF((F41-$E$6)&lt;0,0,IF(F41&gt;$H$6,"снят",(F41-$E$6)))</f>
        <v>8.369999999999997</v>
      </c>
      <c r="H41" s="64">
        <f>IF(OR(E41="снят",G41="снят"),100,E41+G41)</f>
        <v>18.369999999999997</v>
      </c>
      <c r="I41" s="68">
        <v>0</v>
      </c>
      <c r="J41" s="45">
        <v>42.44</v>
      </c>
      <c r="K41" s="46">
        <f>IF((J41-$I$6)&lt;0,0,IF(J41&gt;$L$6,"снят",(J41-$I$6)))</f>
        <v>4.439999999999998</v>
      </c>
      <c r="L41" s="64">
        <f>IF(OR(I41="снят",K41="снят"),100,I41+K41)</f>
        <v>4.439999999999998</v>
      </c>
      <c r="M41" s="65"/>
      <c r="N41" s="47">
        <f>M40</f>
        <v>37.120000000000005</v>
      </c>
      <c r="O41" s="41"/>
    </row>
    <row r="42" spans="1:15" ht="12.75">
      <c r="A42" s="32"/>
      <c r="B42" s="68">
        <v>55</v>
      </c>
      <c r="C42" s="69" t="s">
        <v>101</v>
      </c>
      <c r="D42" s="70" t="s">
        <v>102</v>
      </c>
      <c r="E42" s="68">
        <v>0</v>
      </c>
      <c r="F42" s="45">
        <v>43.13</v>
      </c>
      <c r="G42" s="46">
        <f>IF((F42-$E$6)&lt;0,0,IF(F42&gt;$H$6,"снят",(F42-$E$6)))</f>
        <v>0</v>
      </c>
      <c r="H42" s="64">
        <f>IF(OR(E42="снят",G42="снят"),100,E42+G42)</f>
        <v>0</v>
      </c>
      <c r="I42" s="68" t="s">
        <v>49</v>
      </c>
      <c r="J42" s="45"/>
      <c r="K42" s="46">
        <f>IF((J42-$I$6)&lt;0,0,IF(J42&gt;$L$6,"снят",(J42-$I$6)))</f>
        <v>0</v>
      </c>
      <c r="L42" s="64">
        <f>IF(OR(I42="снят",K42="снят"),100,I42+K42)</f>
        <v>100</v>
      </c>
      <c r="M42" s="65"/>
      <c r="N42" s="47">
        <f>M40</f>
        <v>37.120000000000005</v>
      </c>
      <c r="O42" s="41"/>
    </row>
    <row r="43" spans="1:15" ht="12.75">
      <c r="A43" s="32"/>
      <c r="B43" s="71">
        <v>80</v>
      </c>
      <c r="C43" s="72" t="s">
        <v>103</v>
      </c>
      <c r="D43" s="73" t="s">
        <v>104</v>
      </c>
      <c r="E43" s="80">
        <v>0</v>
      </c>
      <c r="F43" s="74">
        <v>48.62</v>
      </c>
      <c r="G43" s="87">
        <f>IF((F43-$E$6)&lt;0,0,IF(F43&gt;$H$6,"снят",(F43-$E$6)))</f>
        <v>2.6199999999999974</v>
      </c>
      <c r="H43" s="75">
        <f>IF(OR(E43="снят",G43="снят"),100,E43+G43)</f>
        <v>2.6199999999999974</v>
      </c>
      <c r="I43" s="80">
        <v>5</v>
      </c>
      <c r="J43" s="74">
        <v>44.71</v>
      </c>
      <c r="K43" s="87">
        <f>IF((J43-$I$6)&lt;0,0,IF(J43&gt;$L$6,"снят",(J43-$I$6)))</f>
        <v>6.710000000000001</v>
      </c>
      <c r="L43" s="75">
        <f>IF(OR(I43="снят",K43="снят"),100,I43+K43)</f>
        <v>11.71</v>
      </c>
      <c r="M43" s="65"/>
      <c r="N43" s="57">
        <f>M40</f>
        <v>37.120000000000005</v>
      </c>
      <c r="O43" s="41"/>
    </row>
    <row r="44" spans="1:15" ht="12.75" customHeight="1">
      <c r="A44" s="88" t="s">
        <v>105</v>
      </c>
      <c r="B44" s="68">
        <v>84</v>
      </c>
      <c r="C44" s="69" t="s">
        <v>106</v>
      </c>
      <c r="D44" s="70" t="s">
        <v>107</v>
      </c>
      <c r="E44" s="59">
        <v>10</v>
      </c>
      <c r="F44" s="62">
        <v>46.35</v>
      </c>
      <c r="G44" s="38">
        <f>IF((F44-$E$6)&lt;0,0,IF(F44&gt;$H$6,"снят",(F44-$E$6)))</f>
        <v>0.3500000000000014</v>
      </c>
      <c r="H44" s="64">
        <f>IF(OR(E44="снят",G44="снят"),100,E44+G44)</f>
        <v>10.350000000000001</v>
      </c>
      <c r="I44" s="59">
        <v>5</v>
      </c>
      <c r="J44" s="62">
        <v>42.06</v>
      </c>
      <c r="K44" s="38">
        <f>IF((J44-$I$6)&lt;0,0,IF(J44&gt;$L$6,"снят",(J44-$I$6)))</f>
        <v>4.060000000000002</v>
      </c>
      <c r="L44" s="64">
        <f>IF(OR(I44="снят",K44="снят"),100,I44+K44)</f>
        <v>9.060000000000002</v>
      </c>
      <c r="M44" s="65">
        <f>SUM(H44:H47)-MAX(H44:H47)+SUM(L44:L47)-MAX(L44:L47)</f>
        <v>43.49000000000001</v>
      </c>
      <c r="N44" s="66">
        <f>M44</f>
        <v>43.49000000000001</v>
      </c>
      <c r="O44" s="41">
        <v>10</v>
      </c>
    </row>
    <row r="45" spans="1:15" ht="12.75">
      <c r="A45" s="88"/>
      <c r="B45" s="89">
        <v>91</v>
      </c>
      <c r="C45" s="90" t="s">
        <v>108</v>
      </c>
      <c r="D45" s="69" t="s">
        <v>109</v>
      </c>
      <c r="E45" s="68">
        <v>5</v>
      </c>
      <c r="F45" s="45">
        <v>41.76</v>
      </c>
      <c r="G45" s="46">
        <f>IF((F45-$E$6)&lt;0,0,IF(F45&gt;$H$6,"снят",(F45-$E$6)))</f>
        <v>0</v>
      </c>
      <c r="H45" s="64">
        <f>IF(OR(E45="снят",G45="снят"),100,E45+G45)</f>
        <v>5</v>
      </c>
      <c r="I45" s="68">
        <v>5</v>
      </c>
      <c r="J45" s="45">
        <v>40</v>
      </c>
      <c r="K45" s="46">
        <f>IF((J45-$I$6)&lt;0,0,IF(J45&gt;$L$6,"снят",(J45-$I$6)))</f>
        <v>2</v>
      </c>
      <c r="L45" s="64">
        <f>IF(OR(I45="снят",K45="снят"),100,I45+K45)</f>
        <v>7</v>
      </c>
      <c r="M45" s="65"/>
      <c r="N45" s="47">
        <f>M44</f>
        <v>43.49000000000001</v>
      </c>
      <c r="O45" s="41"/>
    </row>
    <row r="46" spans="1:15" ht="12.75">
      <c r="A46" s="88"/>
      <c r="B46" s="59">
        <v>99</v>
      </c>
      <c r="C46" s="60" t="s">
        <v>110</v>
      </c>
      <c r="D46" s="61" t="s">
        <v>111</v>
      </c>
      <c r="E46" s="59">
        <v>0</v>
      </c>
      <c r="F46" s="62">
        <v>45.25</v>
      </c>
      <c r="G46" s="46">
        <f>IF((F46-$E$6)&lt;0,0,IF(F46&gt;$H$6,"снят",(F46-$E$6)))</f>
        <v>0</v>
      </c>
      <c r="H46" s="64">
        <f>IF(OR(E46="снят",G46="снят"),100,E46+G46)</f>
        <v>0</v>
      </c>
      <c r="I46" s="59" t="s">
        <v>49</v>
      </c>
      <c r="J46" s="62"/>
      <c r="K46" s="46">
        <f>IF((J46-$I$6)&lt;0,0,IF(J46&gt;$L$6,"снят",(J46-$I$6)))</f>
        <v>0</v>
      </c>
      <c r="L46" s="64">
        <f>IF(OR(I46="снят",K46="снят"),100,I46+K46)</f>
        <v>100</v>
      </c>
      <c r="M46" s="65"/>
      <c r="N46" s="47">
        <f>M44</f>
        <v>43.49000000000001</v>
      </c>
      <c r="O46" s="41"/>
    </row>
    <row r="47" spans="1:15" ht="12.75">
      <c r="A47" s="88"/>
      <c r="B47" s="71">
        <v>104</v>
      </c>
      <c r="C47" s="72" t="s">
        <v>112</v>
      </c>
      <c r="D47" s="73" t="s">
        <v>113</v>
      </c>
      <c r="E47" s="71">
        <v>5</v>
      </c>
      <c r="F47" s="74">
        <v>46.4</v>
      </c>
      <c r="G47" s="87">
        <f>IF((F47-$E$6)&lt;0,0,IF(F47&gt;$H$6,"снят",(F47-$E$6)))</f>
        <v>0.3999999999999986</v>
      </c>
      <c r="H47" s="75">
        <f>IF(OR(E47="снят",G47="снят"),100,E47+G47)</f>
        <v>5.399999999999999</v>
      </c>
      <c r="I47" s="71">
        <v>10</v>
      </c>
      <c r="J47" s="74">
        <v>45.03</v>
      </c>
      <c r="K47" s="87">
        <f>IF((J47-$I$6)&lt;0,0,IF(J47&gt;$L$6,"снят",(J47-$I$6)))</f>
        <v>7.030000000000001</v>
      </c>
      <c r="L47" s="75">
        <f>IF(OR(I47="снят",K47="снят"),100,I47+K47)</f>
        <v>17.03</v>
      </c>
      <c r="M47" s="65"/>
      <c r="N47" s="57">
        <f>M44</f>
        <v>43.49000000000001</v>
      </c>
      <c r="O47" s="41"/>
    </row>
    <row r="48" spans="1:15" ht="12.75" customHeight="1">
      <c r="A48" s="32" t="s">
        <v>114</v>
      </c>
      <c r="B48" s="68">
        <v>11</v>
      </c>
      <c r="C48" s="69" t="s">
        <v>73</v>
      </c>
      <c r="D48" s="70" t="s">
        <v>115</v>
      </c>
      <c r="E48" s="68">
        <v>5</v>
      </c>
      <c r="F48" s="45">
        <v>41.75</v>
      </c>
      <c r="G48" s="38">
        <f>IF((F48-$E$6)&lt;0,0,IF(F48&gt;$H$6,"снят",(F48-$E$6)))</f>
        <v>0</v>
      </c>
      <c r="H48" s="64">
        <f>IF(OR(E48="снят",G48="снят"),100,E48+G48)</f>
        <v>5</v>
      </c>
      <c r="I48" s="68">
        <v>5</v>
      </c>
      <c r="J48" s="45">
        <v>40.53</v>
      </c>
      <c r="K48" s="38">
        <f>IF((J48-$I$6)&lt;0,0,IF(J48&gt;$L$6,"снят",(J48-$I$6)))</f>
        <v>2.530000000000001</v>
      </c>
      <c r="L48" s="64">
        <f>IF(OR(I48="снят",K48="снят"),100,I48+K48)</f>
        <v>7.530000000000001</v>
      </c>
      <c r="M48" s="65">
        <f>SUM(H48:H51)-MAX(H48:H51)+SUM(L48:L51)-MAX(L48:L51)</f>
        <v>146.31</v>
      </c>
      <c r="N48" s="66">
        <f>M48</f>
        <v>146.31</v>
      </c>
      <c r="O48" s="41">
        <v>11</v>
      </c>
    </row>
    <row r="49" spans="1:15" ht="12.75">
      <c r="A49" s="32"/>
      <c r="B49" s="68">
        <v>52</v>
      </c>
      <c r="C49" s="69" t="s">
        <v>116</v>
      </c>
      <c r="D49" s="70" t="s">
        <v>117</v>
      </c>
      <c r="E49" s="68">
        <v>15</v>
      </c>
      <c r="F49" s="45">
        <v>47.37</v>
      </c>
      <c r="G49" s="46">
        <f>IF((F49-$E$6)&lt;0,0,IF(F49&gt;$H$6,"снят",(F49-$E$6)))</f>
        <v>1.3699999999999974</v>
      </c>
      <c r="H49" s="64">
        <f>IF(OR(E49="снят",G49="снят"),100,E49+G49)</f>
        <v>16.369999999999997</v>
      </c>
      <c r="I49" s="68">
        <v>5</v>
      </c>
      <c r="J49" s="45">
        <v>46.34</v>
      </c>
      <c r="K49" s="46">
        <f>IF((J49-$I$6)&lt;0,0,IF(J49&gt;$L$6,"снят",(J49-$I$6)))</f>
        <v>8.340000000000003</v>
      </c>
      <c r="L49" s="64">
        <f>IF(OR(I49="снят",K49="снят"),100,I49+K49)</f>
        <v>13.340000000000003</v>
      </c>
      <c r="M49" s="65"/>
      <c r="N49" s="47">
        <f>M48</f>
        <v>146.31</v>
      </c>
      <c r="O49" s="41"/>
    </row>
    <row r="50" spans="1:15" ht="12.75">
      <c r="A50" s="32"/>
      <c r="B50" s="68">
        <v>73</v>
      </c>
      <c r="C50" s="69" t="s">
        <v>118</v>
      </c>
      <c r="D50" s="70" t="s">
        <v>119</v>
      </c>
      <c r="E50" s="68">
        <v>15</v>
      </c>
      <c r="F50" s="45">
        <v>46.44</v>
      </c>
      <c r="G50" s="46">
        <f>IF((F50-$E$6)&lt;0,0,IF(F50&gt;$H$6,"снят",(F50-$E$6)))</f>
        <v>0.4399999999999977</v>
      </c>
      <c r="H50" s="64">
        <f>IF(OR(E50="снят",G50="снят"),100,E50+G50)</f>
        <v>15.439999999999998</v>
      </c>
      <c r="I50" s="68" t="s">
        <v>49</v>
      </c>
      <c r="J50" s="45"/>
      <c r="K50" s="46">
        <f>IF((J50-$I$6)&lt;0,0,IF(J50&gt;$L$6,"снят",(J50-$I$6)))</f>
        <v>0</v>
      </c>
      <c r="L50" s="64">
        <f>IF(OR(I50="снят",K50="снят"),100,I50+K50)</f>
        <v>100</v>
      </c>
      <c r="M50" s="65"/>
      <c r="N50" s="47">
        <f>M48</f>
        <v>146.31</v>
      </c>
      <c r="O50" s="41"/>
    </row>
    <row r="51" spans="1:15" ht="12.75">
      <c r="A51" s="32"/>
      <c r="B51" s="71">
        <v>96</v>
      </c>
      <c r="C51" s="72" t="s">
        <v>36</v>
      </c>
      <c r="D51" s="73" t="s">
        <v>120</v>
      </c>
      <c r="E51" s="80">
        <v>5</v>
      </c>
      <c r="F51" s="74">
        <v>43.06</v>
      </c>
      <c r="G51" s="87">
        <f>IF((F51-$E$6)&lt;0,0,IF(F51&gt;$H$6,"снят",(F51-$E$6)))</f>
        <v>0</v>
      </c>
      <c r="H51" s="75">
        <f>IF(OR(E51="снят",G51="снят"),100,E51+G51)</f>
        <v>5</v>
      </c>
      <c r="I51" s="80" t="s">
        <v>49</v>
      </c>
      <c r="J51" s="74"/>
      <c r="K51" s="87">
        <f>IF((J51-$I$6)&lt;0,0,IF(J51&gt;$L$6,"снят",(J51-$I$6)))</f>
        <v>0</v>
      </c>
      <c r="L51" s="75">
        <f>IF(OR(I51="снят",K51="снят"),100,I51+K51)</f>
        <v>100</v>
      </c>
      <c r="M51" s="65"/>
      <c r="N51" s="57">
        <f>M48</f>
        <v>146.31</v>
      </c>
      <c r="O51" s="41"/>
    </row>
    <row r="52" spans="1:15" ht="12.75" customHeight="1">
      <c r="A52" s="32" t="s">
        <v>121</v>
      </c>
      <c r="B52" s="59">
        <v>35</v>
      </c>
      <c r="C52" s="60" t="s">
        <v>122</v>
      </c>
      <c r="D52" s="61" t="s">
        <v>123</v>
      </c>
      <c r="E52" s="59">
        <v>0</v>
      </c>
      <c r="F52" s="62">
        <v>40.28</v>
      </c>
      <c r="G52" s="38">
        <f>IF((F52-$E$6)&lt;0,0,IF(F52&gt;$H$6,"снят",(F52-$E$6)))</f>
        <v>0</v>
      </c>
      <c r="H52" s="64">
        <f>IF(OR(E52="снят",G52="снят"),100,E52+G52)</f>
        <v>0</v>
      </c>
      <c r="I52" s="59">
        <v>5</v>
      </c>
      <c r="J52" s="62">
        <v>39.35</v>
      </c>
      <c r="K52" s="38">
        <f>IF((J52-$I$6)&lt;0,0,IF(J52&gt;$L$6,"снят",(J52-$I$6)))</f>
        <v>1.3500000000000014</v>
      </c>
      <c r="L52" s="64">
        <f>IF(OR(I52="снят",K52="снят"),100,I52+K52)</f>
        <v>6.350000000000001</v>
      </c>
      <c r="M52" s="65">
        <f>SUM(H52:H55)-MAX(H52:H55)+SUM(L52:L55)-MAX(L52:L55)</f>
        <v>158.26</v>
      </c>
      <c r="N52" s="66">
        <f>M52</f>
        <v>158.26</v>
      </c>
      <c r="O52" s="41">
        <v>12</v>
      </c>
    </row>
    <row r="53" spans="1:15" ht="12.75">
      <c r="A53" s="32"/>
      <c r="B53" s="68">
        <v>51</v>
      </c>
      <c r="C53" s="69" t="s">
        <v>124</v>
      </c>
      <c r="D53" s="70" t="s">
        <v>125</v>
      </c>
      <c r="E53" s="68">
        <v>5</v>
      </c>
      <c r="F53" s="45">
        <v>91.63</v>
      </c>
      <c r="G53" s="46" t="str">
        <f>IF((F53-$E$6)&lt;0,0,IF(F53&gt;$H$6,"снят",(F53-$E$6)))</f>
        <v>снят</v>
      </c>
      <c r="H53" s="64">
        <f>IF(OR(E53="снят",G53="снят"),100,E53+G53)</f>
        <v>100</v>
      </c>
      <c r="I53" s="68">
        <v>0</v>
      </c>
      <c r="J53" s="45">
        <v>71.63</v>
      </c>
      <c r="K53" s="46">
        <f>IF((J53-$I$6)&lt;0,0,IF(J53&gt;$L$6,"снят",(J53-$I$6)))</f>
        <v>33.629999999999995</v>
      </c>
      <c r="L53" s="64">
        <f>IF(OR(I53="снят",K53="снят"),100,I53+K53)</f>
        <v>33.629999999999995</v>
      </c>
      <c r="M53" s="65"/>
      <c r="N53" s="47">
        <f>M52</f>
        <v>158.26</v>
      </c>
      <c r="O53" s="41"/>
    </row>
    <row r="54" spans="1:15" ht="12.75">
      <c r="A54" s="32"/>
      <c r="B54" s="59">
        <v>82</v>
      </c>
      <c r="C54" s="60" t="s">
        <v>126</v>
      </c>
      <c r="D54" s="61" t="s">
        <v>127</v>
      </c>
      <c r="E54" s="68" t="s">
        <v>49</v>
      </c>
      <c r="F54" s="45"/>
      <c r="G54" s="46">
        <f>IF((F54-$E$6)&lt;0,0,IF(F54&gt;$H$6,"снят",(F54-$E$6)))</f>
        <v>0</v>
      </c>
      <c r="H54" s="64">
        <f>IF(OR(E54="снят",G54="снят"),100,E54+G54)</f>
        <v>100</v>
      </c>
      <c r="I54" s="68" t="s">
        <v>49</v>
      </c>
      <c r="J54" s="45"/>
      <c r="K54" s="46">
        <f>IF((J54-$I$6)&lt;0,0,IF(J54&gt;$L$6,"снят",(J54-$I$6)))</f>
        <v>0</v>
      </c>
      <c r="L54" s="64">
        <f>IF(OR(I54="снят",K54="снят"),100,I54+K54)</f>
        <v>100</v>
      </c>
      <c r="M54" s="65"/>
      <c r="N54" s="47">
        <f>M52</f>
        <v>158.26</v>
      </c>
      <c r="O54" s="41"/>
    </row>
    <row r="55" spans="1:15" ht="12.75">
      <c r="A55" s="32"/>
      <c r="B55" s="71">
        <v>86</v>
      </c>
      <c r="C55" s="72" t="s">
        <v>122</v>
      </c>
      <c r="D55" s="73" t="s">
        <v>128</v>
      </c>
      <c r="E55" s="71">
        <v>0</v>
      </c>
      <c r="F55" s="74">
        <v>48.94</v>
      </c>
      <c r="G55" s="55">
        <f>IF((F55-$E$6)&lt;0,0,IF(F55&gt;$H$6,"снят",(F55-$E$6)))</f>
        <v>2.9399999999999977</v>
      </c>
      <c r="H55" s="75">
        <f>IF(OR(E55="снят",G55="снят"),100,E55+G55)</f>
        <v>2.9399999999999977</v>
      </c>
      <c r="I55" s="71">
        <v>5</v>
      </c>
      <c r="J55" s="74">
        <v>48.34</v>
      </c>
      <c r="K55" s="55">
        <f>IF((J55-$I$6)&lt;0,0,IF(J55&gt;$L$6,"снят",(J55-$I$6)))</f>
        <v>10.340000000000003</v>
      </c>
      <c r="L55" s="75">
        <f>IF(OR(I55="снят",K55="снят"),100,I55+K55)</f>
        <v>15.340000000000003</v>
      </c>
      <c r="M55" s="65"/>
      <c r="N55" s="57">
        <f>M52</f>
        <v>158.26</v>
      </c>
      <c r="O55" s="41"/>
    </row>
    <row r="56" spans="1:15" ht="12.75" customHeight="1">
      <c r="A56" s="32" t="s">
        <v>129</v>
      </c>
      <c r="B56" s="68">
        <v>85</v>
      </c>
      <c r="C56" s="69" t="s">
        <v>130</v>
      </c>
      <c r="D56" s="70" t="s">
        <v>65</v>
      </c>
      <c r="E56" s="68">
        <v>15</v>
      </c>
      <c r="F56" s="45">
        <v>48.34</v>
      </c>
      <c r="G56" s="38">
        <f>IF((F56-$E$6)&lt;0,0,IF(F56&gt;$H$6,"снят",(F56-$E$6)))</f>
        <v>2.3400000000000034</v>
      </c>
      <c r="H56" s="64">
        <f>IF(OR(E56="снят",G56="снят"),100,E56+G56)</f>
        <v>17.340000000000003</v>
      </c>
      <c r="I56" s="68" t="s">
        <v>49</v>
      </c>
      <c r="J56" s="45"/>
      <c r="K56" s="38">
        <f>IF((J56-$I$6)&lt;0,0,IF(J56&gt;$L$6,"снят",(J56-$I$6)))</f>
        <v>0</v>
      </c>
      <c r="L56" s="64">
        <f>IF(OR(I56="снят",K56="снят"),100,I56+K56)</f>
        <v>100</v>
      </c>
      <c r="M56" s="65">
        <f>SUM(H56:H59)-MAX(H56:H59)+SUM(L56:L59)-MAX(L56:L59)</f>
        <v>159.28000000000003</v>
      </c>
      <c r="N56" s="66">
        <f>M56</f>
        <v>159.28000000000003</v>
      </c>
      <c r="O56" s="41">
        <v>13</v>
      </c>
    </row>
    <row r="57" spans="1:15" ht="12.75">
      <c r="A57" s="32"/>
      <c r="B57" s="68">
        <v>106</v>
      </c>
      <c r="C57" s="69" t="s">
        <v>131</v>
      </c>
      <c r="D57" s="70" t="s">
        <v>132</v>
      </c>
      <c r="E57" s="68">
        <v>25</v>
      </c>
      <c r="F57" s="45">
        <v>57.36</v>
      </c>
      <c r="G57" s="46">
        <f>IF((F57-$E$6)&lt;0,0,IF(F57&gt;$H$6,"снят",(F57-$E$6)))</f>
        <v>11.36</v>
      </c>
      <c r="H57" s="64">
        <f>IF(OR(E57="снят",G57="снят"),100,E57+G57)</f>
        <v>36.36</v>
      </c>
      <c r="I57" s="68" t="s">
        <v>49</v>
      </c>
      <c r="J57" s="45"/>
      <c r="K57" s="46">
        <f>IF((J57-$I$6)&lt;0,0,IF(J57&gt;$L$6,"снят",(J57-$I$6)))</f>
        <v>0</v>
      </c>
      <c r="L57" s="64">
        <f>IF(OR(I57="снят",K57="снят"),100,I57+K57)</f>
        <v>100</v>
      </c>
      <c r="M57" s="65"/>
      <c r="N57" s="47">
        <f>M56</f>
        <v>159.28000000000003</v>
      </c>
      <c r="O57" s="41"/>
    </row>
    <row r="58" spans="1:15" ht="12.75">
      <c r="A58" s="32"/>
      <c r="B58" s="68">
        <v>107</v>
      </c>
      <c r="C58" s="69" t="s">
        <v>133</v>
      </c>
      <c r="D58" s="70" t="s">
        <v>134</v>
      </c>
      <c r="E58" s="68">
        <v>0</v>
      </c>
      <c r="F58" s="45">
        <v>48.57</v>
      </c>
      <c r="G58" s="46">
        <f>IF((F58-$E$6)&lt;0,0,IF(F58&gt;$H$6,"снят",(F58-$E$6)))</f>
        <v>2.5700000000000003</v>
      </c>
      <c r="H58" s="64">
        <f>IF(OR(E58="снят",G58="снят"),100,E58+G58)</f>
        <v>2.5700000000000003</v>
      </c>
      <c r="I58" s="68">
        <v>5</v>
      </c>
      <c r="J58" s="45">
        <v>44.71</v>
      </c>
      <c r="K58" s="46">
        <f>IF((J58-$I$6)&lt;0,0,IF(J58&gt;$L$6,"снят",(J58-$I$6)))</f>
        <v>6.710000000000001</v>
      </c>
      <c r="L58" s="64">
        <f>IF(OR(I58="снят",K58="снят"),100,I58+K58)</f>
        <v>11.71</v>
      </c>
      <c r="M58" s="65"/>
      <c r="N58" s="47">
        <f>M56</f>
        <v>159.28000000000003</v>
      </c>
      <c r="O58" s="41"/>
    </row>
    <row r="59" spans="1:15" ht="12.75">
      <c r="A59" s="32"/>
      <c r="B59" s="71">
        <v>108</v>
      </c>
      <c r="C59" s="72" t="s">
        <v>130</v>
      </c>
      <c r="D59" s="73" t="s">
        <v>135</v>
      </c>
      <c r="E59" s="80">
        <v>0</v>
      </c>
      <c r="F59" s="74">
        <v>47</v>
      </c>
      <c r="G59" s="55">
        <f>IF((F59-$E$6)&lt;0,0,IF(F59&gt;$H$6,"снят",(F59-$E$6)))</f>
        <v>1</v>
      </c>
      <c r="H59" s="75">
        <f>IF(OR(E59="снят",G59="снят"),100,E59+G59)</f>
        <v>1</v>
      </c>
      <c r="I59" s="80">
        <v>15</v>
      </c>
      <c r="J59" s="74">
        <v>49.66</v>
      </c>
      <c r="K59" s="55">
        <f>IF((J59-$I$6)&lt;0,0,IF(J59&gt;$L$6,"снят",(J59-$I$6)))</f>
        <v>11.659999999999997</v>
      </c>
      <c r="L59" s="75">
        <f>IF(OR(I59="снят",K59="снят"),100,I59+K59)</f>
        <v>26.659999999999997</v>
      </c>
      <c r="M59" s="65"/>
      <c r="N59" s="57">
        <f>M56</f>
        <v>159.28000000000003</v>
      </c>
      <c r="O59" s="41"/>
    </row>
    <row r="60" spans="1:15" ht="12.75" customHeight="1">
      <c r="A60" s="32" t="s">
        <v>136</v>
      </c>
      <c r="B60" s="33">
        <v>16</v>
      </c>
      <c r="C60" s="34" t="s">
        <v>137</v>
      </c>
      <c r="D60" s="35" t="s">
        <v>138</v>
      </c>
      <c r="E60" s="36">
        <v>100</v>
      </c>
      <c r="F60" s="37"/>
      <c r="G60" s="38">
        <f>IF((F60-$E$6)&lt;0,0,IF(F60&gt;$H$6,"снят",(F60-$E$6)))</f>
        <v>0</v>
      </c>
      <c r="H60" s="39">
        <f>IF(OR(E60="снят",G60="снят"),100,E60+G60)</f>
        <v>100</v>
      </c>
      <c r="I60" s="36">
        <v>100</v>
      </c>
      <c r="J60" s="37"/>
      <c r="K60" s="38">
        <f>IF((J60-$I$6)&lt;0,0,IF(J60&gt;$L$6,"снят",(J60-$I$6)))</f>
        <v>0</v>
      </c>
      <c r="L60" s="39">
        <f>IF(OR(I60="снят",K60="снят"),100,I60+K60)</f>
        <v>100</v>
      </c>
      <c r="M60" s="21">
        <f>SUM(H60:H63)-MAX(H60:H63)+SUM(L60:L63)-MAX(L60:L63)</f>
        <v>172.33000000000004</v>
      </c>
      <c r="N60" s="40">
        <f>M60</f>
        <v>172.33000000000004</v>
      </c>
      <c r="O60" s="41">
        <v>14</v>
      </c>
    </row>
    <row r="61" spans="1:15" ht="12.75">
      <c r="A61" s="32"/>
      <c r="B61" s="42">
        <v>20</v>
      </c>
      <c r="C61" s="43" t="s">
        <v>139</v>
      </c>
      <c r="D61" s="35" t="s">
        <v>140</v>
      </c>
      <c r="E61" s="44">
        <v>15</v>
      </c>
      <c r="F61" s="45">
        <v>61.43</v>
      </c>
      <c r="G61" s="46">
        <f>IF((F61-$E$6)&lt;0,0,IF(F61&gt;$H$6,"снят",(F61-$E$6)))</f>
        <v>15.43</v>
      </c>
      <c r="H61" s="39">
        <f>IF(OR(E61="снят",G61="снят"),100,E61+G61)</f>
        <v>30.43</v>
      </c>
      <c r="I61" s="44">
        <v>0</v>
      </c>
      <c r="J61" s="45">
        <v>47.63</v>
      </c>
      <c r="K61" s="46">
        <f>IF((J61-$I$6)&lt;0,0,IF(J61&gt;$L$6,"снят",(J61-$I$6)))</f>
        <v>9.630000000000003</v>
      </c>
      <c r="L61" s="39">
        <f>IF(OR(I61="снят",K61="снят"),100,I61+K61)</f>
        <v>9.630000000000003</v>
      </c>
      <c r="M61" s="21"/>
      <c r="N61" s="47">
        <f>M60</f>
        <v>172.33000000000004</v>
      </c>
      <c r="O61" s="41"/>
    </row>
    <row r="62" spans="1:15" ht="12.75">
      <c r="A62" s="32"/>
      <c r="B62" s="42">
        <v>1</v>
      </c>
      <c r="C62" s="43" t="s">
        <v>116</v>
      </c>
      <c r="D62" s="35" t="s">
        <v>141</v>
      </c>
      <c r="E62" s="48">
        <v>0</v>
      </c>
      <c r="F62" s="49">
        <v>47.35</v>
      </c>
      <c r="G62" s="46">
        <f>IF((F62-$E$6)&lt;0,0,IF(F62&gt;$H$6,"снят",(F62-$E$6)))</f>
        <v>1.3500000000000014</v>
      </c>
      <c r="H62" s="39">
        <f>IF(OR(E62="снят",G62="снят"),100,E62+G62)</f>
        <v>1.3500000000000014</v>
      </c>
      <c r="I62" s="48">
        <v>5</v>
      </c>
      <c r="J62" s="49">
        <v>52.04</v>
      </c>
      <c r="K62" s="46">
        <f>IF((J62-$I$6)&lt;0,0,IF(J62&gt;$L$6,"снят",(J62-$I$6)))</f>
        <v>14.04</v>
      </c>
      <c r="L62" s="39">
        <f>IF(OR(I62="снят",K62="снят"),100,I62+K62)</f>
        <v>19.04</v>
      </c>
      <c r="M62" s="21"/>
      <c r="N62" s="47">
        <f>M60</f>
        <v>172.33000000000004</v>
      </c>
      <c r="O62" s="41"/>
    </row>
    <row r="63" spans="1:15" ht="12.75">
      <c r="A63" s="32"/>
      <c r="B63" s="50">
        <v>64</v>
      </c>
      <c r="C63" s="51" t="s">
        <v>142</v>
      </c>
      <c r="D63" s="52" t="s">
        <v>143</v>
      </c>
      <c r="E63" s="53">
        <v>10</v>
      </c>
      <c r="F63" s="54">
        <v>47.88</v>
      </c>
      <c r="G63" s="55">
        <f>IF((F63-$E$6)&lt;0,0,IF(F63&gt;$H$6,"снят",(F63-$E$6)))</f>
        <v>1.8800000000000026</v>
      </c>
      <c r="H63" s="56">
        <f>IF(OR(E63="снят",G63="снят"),100,E63+G63)</f>
        <v>11.880000000000003</v>
      </c>
      <c r="I63" s="53" t="s">
        <v>49</v>
      </c>
      <c r="J63" s="54"/>
      <c r="K63" s="55">
        <f>IF((J63-$I$6)&lt;0,0,IF(J63&gt;$L$6,"снят",(J63-$I$6)))</f>
        <v>0</v>
      </c>
      <c r="L63" s="56">
        <f>IF(OR(I63="снят",K63="снят"),100,I63+K63)</f>
        <v>100</v>
      </c>
      <c r="M63" s="21"/>
      <c r="N63" s="57">
        <f>M60</f>
        <v>172.33000000000004</v>
      </c>
      <c r="O63" s="41"/>
    </row>
    <row r="64" spans="1:16" ht="12.75" customHeight="1">
      <c r="A64" s="58" t="s">
        <v>144</v>
      </c>
      <c r="B64" s="59">
        <v>49</v>
      </c>
      <c r="C64" s="60" t="s">
        <v>145</v>
      </c>
      <c r="D64" s="61" t="s">
        <v>146</v>
      </c>
      <c r="E64" s="59">
        <v>0</v>
      </c>
      <c r="F64" s="62">
        <v>41.44</v>
      </c>
      <c r="G64" s="63">
        <f>IF((F64-$E$6)&lt;0,0,IF(F64&gt;$H$6,"снят",(F64-$E$6)))</f>
        <v>0</v>
      </c>
      <c r="H64" s="64">
        <f>IF(OR(E64="снят",G64="снят"),100,E64+G64)</f>
        <v>0</v>
      </c>
      <c r="I64" s="59" t="s">
        <v>49</v>
      </c>
      <c r="J64" s="62"/>
      <c r="K64" s="63">
        <f>IF((J64-$I$6)&lt;0,0,IF(J64&gt;$L$6,"снят",(J64-$I$6)))</f>
        <v>0</v>
      </c>
      <c r="L64" s="64">
        <f>IF(OR(I64="снят",K64="снят"),100,I64+K64)</f>
        <v>100</v>
      </c>
      <c r="M64" s="65">
        <f>SUM(H64:H67)-MAX(H64:H67)+SUM(L64:L67)-MAX(L64:L67)</f>
        <v>216.05999999999995</v>
      </c>
      <c r="N64" s="66">
        <f>M64</f>
        <v>216.05999999999995</v>
      </c>
      <c r="O64" s="41">
        <v>15</v>
      </c>
      <c r="P64" s="67"/>
    </row>
    <row r="65" spans="1:15" ht="12.75">
      <c r="A65" s="58"/>
      <c r="B65" s="68">
        <v>61</v>
      </c>
      <c r="C65" s="69" t="s">
        <v>147</v>
      </c>
      <c r="D65" s="70" t="s">
        <v>148</v>
      </c>
      <c r="E65" s="68">
        <v>0</v>
      </c>
      <c r="F65" s="45">
        <v>43.31</v>
      </c>
      <c r="G65" s="46">
        <f>IF((F65-$E$6)&lt;0,0,IF(F65&gt;$H$6,"снят",(F65-$E$6)))</f>
        <v>0</v>
      </c>
      <c r="H65" s="64">
        <f>IF(OR(E65="снят",G65="снят"),100,E65+G65)</f>
        <v>0</v>
      </c>
      <c r="I65" s="68" t="s">
        <v>49</v>
      </c>
      <c r="J65" s="45"/>
      <c r="K65" s="46">
        <f>IF((J65-$I$6)&lt;0,0,IF(J65&gt;$L$6,"снят",(J65-$I$6)))</f>
        <v>0</v>
      </c>
      <c r="L65" s="64">
        <f>IF(OR(I65="снят",K65="снят"),100,I65+K65)</f>
        <v>100</v>
      </c>
      <c r="M65" s="65"/>
      <c r="N65" s="47">
        <f>M64</f>
        <v>216.05999999999995</v>
      </c>
      <c r="O65" s="41"/>
    </row>
    <row r="66" spans="1:15" ht="12.75">
      <c r="A66" s="58"/>
      <c r="B66" s="59">
        <v>83</v>
      </c>
      <c r="C66" s="60" t="s">
        <v>131</v>
      </c>
      <c r="D66" s="61" t="s">
        <v>149</v>
      </c>
      <c r="E66" s="59">
        <v>5</v>
      </c>
      <c r="F66" s="62">
        <v>44.03</v>
      </c>
      <c r="G66" s="46">
        <f>IF((F66-$E$6)&lt;0,0,IF(F66&gt;$H$6,"снят",(F66-$E$6)))</f>
        <v>0</v>
      </c>
      <c r="H66" s="64">
        <f>IF(OR(E66="снят",G66="снят"),100,E66+G66)</f>
        <v>5</v>
      </c>
      <c r="I66" s="59" t="s">
        <v>49</v>
      </c>
      <c r="J66" s="62"/>
      <c r="K66" s="46">
        <f>IF((J66-$I$6)&lt;0,0,IF(J66&gt;$L$6,"снят",(J66-$I$6)))</f>
        <v>0</v>
      </c>
      <c r="L66" s="64">
        <f>IF(OR(I66="снят",K66="снят"),100,I66+K66)</f>
        <v>100</v>
      </c>
      <c r="M66" s="65"/>
      <c r="N66" s="47">
        <f>M64</f>
        <v>216.05999999999995</v>
      </c>
      <c r="O66" s="41"/>
    </row>
    <row r="67" spans="1:15" ht="12.75">
      <c r="A67" s="58"/>
      <c r="B67" s="71">
        <v>90</v>
      </c>
      <c r="C67" s="72" t="s">
        <v>133</v>
      </c>
      <c r="D67" s="73" t="s">
        <v>150</v>
      </c>
      <c r="E67" s="71">
        <v>0</v>
      </c>
      <c r="F67" s="74">
        <v>49.03</v>
      </c>
      <c r="G67" s="55">
        <f>IF((F67-$E$6)&lt;0,0,IF(F67&gt;$H$6,"снят",(F67-$E$6)))</f>
        <v>3.030000000000001</v>
      </c>
      <c r="H67" s="75">
        <f>IF(OR(E67="снят",G67="снят"),100,E67+G67)</f>
        <v>3.030000000000001</v>
      </c>
      <c r="I67" s="71">
        <v>5</v>
      </c>
      <c r="J67" s="74">
        <v>46.03</v>
      </c>
      <c r="K67" s="55">
        <f>IF((J67-$I$6)&lt;0,0,IF(J67&gt;$L$6,"снят",(J67-$I$6)))</f>
        <v>8.030000000000001</v>
      </c>
      <c r="L67" s="75">
        <f>IF(OR(I67="снят",K67="снят"),100,I67+K67)</f>
        <v>13.030000000000001</v>
      </c>
      <c r="M67" s="65"/>
      <c r="N67" s="57">
        <f>M64</f>
        <v>216.05999999999995</v>
      </c>
      <c r="O67" s="41"/>
    </row>
    <row r="68" spans="1:16" ht="12.75" customHeight="1">
      <c r="A68" s="58" t="s">
        <v>151</v>
      </c>
      <c r="B68" s="59">
        <v>65</v>
      </c>
      <c r="C68" s="76" t="s">
        <v>152</v>
      </c>
      <c r="D68" s="77" t="s">
        <v>56</v>
      </c>
      <c r="E68" s="59">
        <v>10</v>
      </c>
      <c r="F68" s="62">
        <v>45.38</v>
      </c>
      <c r="G68" s="38">
        <f>IF((F68-$E$6)&lt;0,0,IF(F68&gt;$H$6,"снят",(F68-$E$6)))</f>
        <v>0</v>
      </c>
      <c r="H68" s="64">
        <f>IF(OR(E68="снят",G68="снят"),100,E68+G68)</f>
        <v>10</v>
      </c>
      <c r="I68" s="59" t="s">
        <v>49</v>
      </c>
      <c r="J68" s="62"/>
      <c r="K68" s="38">
        <f>IF((J68-$I$6)&lt;0,0,IF(J68&gt;$L$6,"снят",(J68-$I$6)))</f>
        <v>0</v>
      </c>
      <c r="L68" s="64">
        <f>IF(OR(I68="снят",K68="снят"),100,I68+K68)</f>
        <v>100</v>
      </c>
      <c r="M68" s="65">
        <f>SUM(H68:H71)-MAX(H68:H71)+SUM(L68:L71)-MAX(L68:L71)</f>
        <v>226.34000000000003</v>
      </c>
      <c r="N68" s="66">
        <f>M68</f>
        <v>226.34000000000003</v>
      </c>
      <c r="O68" s="41">
        <v>16</v>
      </c>
      <c r="P68" s="67"/>
    </row>
    <row r="69" spans="1:15" ht="12.75">
      <c r="A69" s="58"/>
      <c r="B69" s="68">
        <v>74</v>
      </c>
      <c r="C69" s="69" t="s">
        <v>153</v>
      </c>
      <c r="D69" s="82" t="s">
        <v>154</v>
      </c>
      <c r="E69" s="68">
        <v>0</v>
      </c>
      <c r="F69" s="45">
        <v>43.43</v>
      </c>
      <c r="G69" s="68">
        <f>IF((F69-$E$6)&lt;0,0,IF(F69&gt;$H$6,"снят",(F69-$E$6)))</f>
        <v>0</v>
      </c>
      <c r="H69" s="64">
        <f>IF(OR(E69="снят",G69="снят"),100,E69+G69)</f>
        <v>0</v>
      </c>
      <c r="I69" s="68">
        <v>5</v>
      </c>
      <c r="J69" s="45">
        <v>39.34</v>
      </c>
      <c r="K69" s="68">
        <f>IF((J69-$I$6)&lt;0,0,IF(J69&gt;$L$6,"снят",(J69-$I$6)))</f>
        <v>1.3400000000000034</v>
      </c>
      <c r="L69" s="64">
        <f>IF(OR(I69="снят",K69="снят"),100,I69+K69)</f>
        <v>6.340000000000003</v>
      </c>
      <c r="M69" s="65"/>
      <c r="N69" s="47">
        <f>M68</f>
        <v>226.34000000000003</v>
      </c>
      <c r="O69" s="41"/>
    </row>
    <row r="70" spans="1:15" ht="12.75">
      <c r="A70" s="58"/>
      <c r="B70" s="59">
        <v>89</v>
      </c>
      <c r="C70" s="60" t="s">
        <v>82</v>
      </c>
      <c r="D70" s="77" t="s">
        <v>155</v>
      </c>
      <c r="E70" s="59">
        <v>10</v>
      </c>
      <c r="F70" s="62">
        <v>41.5</v>
      </c>
      <c r="G70" s="46">
        <f>IF((F70-$E$6)&lt;0,0,IF(F70&gt;$H$6,"снят",(F70-$E$6)))</f>
        <v>0</v>
      </c>
      <c r="H70" s="64">
        <f>IF(OR(E70="снят",G70="снят"),100,E70+G70)</f>
        <v>10</v>
      </c>
      <c r="I70" s="59" t="s">
        <v>49</v>
      </c>
      <c r="J70" s="62"/>
      <c r="K70" s="46">
        <f>IF((J70-$I$6)&lt;0,0,IF(J70&gt;$L$6,"снят",(J70-$I$6)))</f>
        <v>0</v>
      </c>
      <c r="L70" s="64">
        <f>IF(OR(I70="снят",K70="снят"),100,I70+K70)</f>
        <v>100</v>
      </c>
      <c r="M70" s="65"/>
      <c r="N70" s="47">
        <f>M68</f>
        <v>226.34000000000003</v>
      </c>
      <c r="O70" s="41"/>
    </row>
    <row r="71" spans="1:15" ht="12.75">
      <c r="A71" s="58"/>
      <c r="B71" s="71">
        <v>103</v>
      </c>
      <c r="C71" s="72" t="s">
        <v>80</v>
      </c>
      <c r="D71" s="73" t="s">
        <v>156</v>
      </c>
      <c r="E71" s="71">
        <v>10</v>
      </c>
      <c r="F71" s="74">
        <v>53.94</v>
      </c>
      <c r="G71" s="55">
        <f>IF((F71-$E$6)&lt;0,0,IF(F71&gt;$H$6,"снят",(F71-$E$6)))</f>
        <v>7.939999999999998</v>
      </c>
      <c r="H71" s="75">
        <f>IF(OR(E71="снят",G71="снят"),100,E71+G71)</f>
        <v>17.939999999999998</v>
      </c>
      <c r="I71" s="71" t="s">
        <v>49</v>
      </c>
      <c r="J71" s="74"/>
      <c r="K71" s="55">
        <f>IF((J71-$I$6)&lt;0,0,IF(J71&gt;$L$6,"снят",(J71-$I$6)))</f>
        <v>0</v>
      </c>
      <c r="L71" s="75">
        <f>IF(OR(I71="снят",K71="снят"),100,I71+K71)</f>
        <v>100</v>
      </c>
      <c r="M71" s="65"/>
      <c r="N71" s="57">
        <f>M68</f>
        <v>226.34000000000003</v>
      </c>
      <c r="O71" s="41"/>
    </row>
    <row r="72" spans="1:16" ht="12.75" customHeight="1">
      <c r="A72" s="91" t="s">
        <v>157</v>
      </c>
      <c r="B72" s="68">
        <v>43</v>
      </c>
      <c r="C72" s="81" t="s">
        <v>158</v>
      </c>
      <c r="D72" s="82" t="s">
        <v>159</v>
      </c>
      <c r="E72" s="44">
        <v>10</v>
      </c>
      <c r="F72" s="83">
        <v>46.38</v>
      </c>
      <c r="G72" s="38">
        <f>IF((F72-$E$6)&lt;0,0,IF(F72&gt;$H$6,"снят",(F72-$E$6)))</f>
        <v>0.38000000000000256</v>
      </c>
      <c r="H72" s="64">
        <f>IF(OR(E72="снят",G72="снят"),100,E72+G72)</f>
        <v>10.380000000000003</v>
      </c>
      <c r="I72" s="44" t="s">
        <v>49</v>
      </c>
      <c r="J72" s="83"/>
      <c r="K72" s="38">
        <f>IF((J72-$I$6)&lt;0,0,IF(J72&gt;$L$6,"снят",(J72-$I$6)))</f>
        <v>0</v>
      </c>
      <c r="L72" s="64">
        <f>IF(OR(I72="снят",K72="снят"),100,I72+K72)</f>
        <v>100</v>
      </c>
      <c r="M72" s="65">
        <f>SUM(H72:H75)-MAX(H72:H75)+SUM(L72:L75)-MAX(L72:L75)</f>
        <v>235.82000000000005</v>
      </c>
      <c r="N72" s="66">
        <f>M72</f>
        <v>235.82000000000005</v>
      </c>
      <c r="O72" s="41">
        <v>17</v>
      </c>
      <c r="P72" s="67"/>
    </row>
    <row r="73" spans="1:15" ht="12.75">
      <c r="A73" s="91"/>
      <c r="B73" s="68">
        <v>12</v>
      </c>
      <c r="C73" s="81" t="s">
        <v>160</v>
      </c>
      <c r="D73" s="82" t="s">
        <v>161</v>
      </c>
      <c r="E73" s="44">
        <v>10</v>
      </c>
      <c r="F73" s="83">
        <v>53.78</v>
      </c>
      <c r="G73" s="68">
        <f>IF((F73-$E$6)&lt;0,0,IF(F73&gt;$H$6,"снят",(F73-$E$6)))</f>
        <v>7.780000000000001</v>
      </c>
      <c r="H73" s="64">
        <f>IF(OR(E73="снят",G73="снят"),100,E73+G73)</f>
        <v>17.78</v>
      </c>
      <c r="I73" s="44">
        <v>0</v>
      </c>
      <c r="J73" s="83">
        <v>49.97</v>
      </c>
      <c r="K73" s="68">
        <f>IF((J73-$I$6)&lt;0,0,IF(J73&gt;$L$6,"снят",(J73-$I$6)))</f>
        <v>11.969999999999999</v>
      </c>
      <c r="L73" s="64">
        <f>IF(OR(I73="снят",K73="снят"),100,I73+K73)</f>
        <v>11.969999999999999</v>
      </c>
      <c r="M73" s="65"/>
      <c r="N73" s="47">
        <f>M72</f>
        <v>235.82000000000005</v>
      </c>
      <c r="O73" s="41"/>
    </row>
    <row r="74" spans="1:15" ht="12.75">
      <c r="A74" s="91"/>
      <c r="B74" s="68">
        <v>9</v>
      </c>
      <c r="C74" s="81" t="s">
        <v>162</v>
      </c>
      <c r="D74" s="82" t="s">
        <v>163</v>
      </c>
      <c r="E74" s="44">
        <v>0</v>
      </c>
      <c r="F74" s="83">
        <v>59.47</v>
      </c>
      <c r="G74" s="68">
        <f>IF((F74-$E$6)&lt;0,0,IF(F74&gt;$H$6,"снят",(F74-$E$6)))</f>
        <v>13.469999999999999</v>
      </c>
      <c r="H74" s="64">
        <f>IF(OR(E74="снят",G74="снят"),100,E74+G74)</f>
        <v>13.469999999999999</v>
      </c>
      <c r="I74" s="44" t="s">
        <v>49</v>
      </c>
      <c r="J74" s="83"/>
      <c r="K74" s="68">
        <f>IF((J74-$I$6)&lt;0,0,IF(J74&gt;$L$6,"снят",(J74-$I$6)))</f>
        <v>0</v>
      </c>
      <c r="L74" s="64">
        <f>IF(OR(I74="снят",K74="снят"),100,I74+K74)</f>
        <v>100</v>
      </c>
      <c r="M74" s="65"/>
      <c r="N74" s="47">
        <f>M72</f>
        <v>235.82000000000005</v>
      </c>
      <c r="O74" s="41"/>
    </row>
    <row r="75" spans="1:15" ht="12.75">
      <c r="A75" s="91"/>
      <c r="B75" s="71">
        <v>77</v>
      </c>
      <c r="C75" s="84" t="s">
        <v>164</v>
      </c>
      <c r="D75" s="85" t="s">
        <v>165</v>
      </c>
      <c r="E75" s="80">
        <v>0</v>
      </c>
      <c r="F75" s="86">
        <v>42.25</v>
      </c>
      <c r="G75" s="71">
        <f>IF((F75-$E$6)&lt;0,0,IF(F75&gt;$H$6,"снят",(F75-$E$6)))</f>
        <v>0</v>
      </c>
      <c r="H75" s="75">
        <f>IF(OR(E75="снят",G75="снят"),100,E75+G75)</f>
        <v>0</v>
      </c>
      <c r="I75" s="80" t="s">
        <v>49</v>
      </c>
      <c r="J75" s="86"/>
      <c r="K75" s="71">
        <f>IF((J75-$I$6)&lt;0,0,IF(J75&gt;$L$6,"снят",(J75-$I$6)))</f>
        <v>0</v>
      </c>
      <c r="L75" s="75">
        <f>IF(OR(I75="снят",K75="снят"),100,I75+K75)</f>
        <v>100</v>
      </c>
      <c r="M75" s="65"/>
      <c r="N75" s="57">
        <f>M72</f>
        <v>235.82000000000005</v>
      </c>
      <c r="O75" s="41"/>
    </row>
    <row r="76" spans="1:15" ht="12.75" customHeight="1">
      <c r="A76" s="32" t="s">
        <v>166</v>
      </c>
      <c r="B76" s="68">
        <v>76</v>
      </c>
      <c r="C76" s="69" t="s">
        <v>167</v>
      </c>
      <c r="D76" s="70" t="s">
        <v>168</v>
      </c>
      <c r="E76" s="68">
        <v>5</v>
      </c>
      <c r="F76" s="45">
        <v>41.06</v>
      </c>
      <c r="G76" s="63">
        <f>IF((F76-$E$6)&lt;0,0,IF(F76&gt;$H$6,"снят",(F76-$E$6)))</f>
        <v>0</v>
      </c>
      <c r="H76" s="64">
        <f>IF(OR(E76="снят",G76="снят"),100,E76+G76)</f>
        <v>5</v>
      </c>
      <c r="I76" s="68">
        <v>15</v>
      </c>
      <c r="J76" s="45">
        <v>43.75</v>
      </c>
      <c r="K76" s="63">
        <f>IF((J76-$I$6)&lt;0,0,IF(J76&gt;$L$6,"снят",(J76-$I$6)))</f>
        <v>5.75</v>
      </c>
      <c r="L76" s="64">
        <f>IF(OR(I76="снят",K76="снят"),100,I76+K76)</f>
        <v>20.75</v>
      </c>
      <c r="M76" s="65">
        <f>SUM(H76:H79)-MAX(H76:H79)+SUM(L76:L79)-MAX(L76:L79)</f>
        <v>242.07</v>
      </c>
      <c r="N76" s="66">
        <f>M76</f>
        <v>242.07</v>
      </c>
      <c r="O76" s="41">
        <v>18</v>
      </c>
    </row>
    <row r="77" spans="1:15" ht="12.75">
      <c r="A77" s="32"/>
      <c r="B77" s="68">
        <v>25</v>
      </c>
      <c r="C77" s="69" t="s">
        <v>169</v>
      </c>
      <c r="D77" s="70" t="s">
        <v>170</v>
      </c>
      <c r="E77" s="68" t="s">
        <v>49</v>
      </c>
      <c r="F77" s="45"/>
      <c r="G77" s="46">
        <f>IF((F77-$E$6)&lt;0,0,IF(F77&gt;$H$6,"снят",(F77-$E$6)))</f>
        <v>0</v>
      </c>
      <c r="H77" s="64">
        <f>IF(OR(E77="снят",G77="снят"),100,E77+G77)</f>
        <v>100</v>
      </c>
      <c r="I77" s="68" t="s">
        <v>49</v>
      </c>
      <c r="J77" s="45"/>
      <c r="K77" s="46">
        <f>IF((J77-$I$6)&lt;0,0,IF(J77&gt;$L$6,"снят",(J77-$I$6)))</f>
        <v>0</v>
      </c>
      <c r="L77" s="64">
        <f>IF(OR(I77="снят",K77="снят"),100,I77+K77)</f>
        <v>100</v>
      </c>
      <c r="M77" s="65"/>
      <c r="N77" s="47">
        <f>M76</f>
        <v>242.07</v>
      </c>
      <c r="O77" s="41"/>
    </row>
    <row r="78" spans="1:15" ht="12.75">
      <c r="A78" s="32"/>
      <c r="B78" s="68">
        <v>69</v>
      </c>
      <c r="C78" s="69" t="s">
        <v>171</v>
      </c>
      <c r="D78" s="70" t="s">
        <v>172</v>
      </c>
      <c r="E78" s="68">
        <v>0</v>
      </c>
      <c r="F78" s="45">
        <v>51.82</v>
      </c>
      <c r="G78" s="46">
        <f>IF((F78-$E$6)&lt;0,0,IF(F78&gt;$H$6,"снят",(F78-$E$6)))</f>
        <v>5.82</v>
      </c>
      <c r="H78" s="64">
        <f>IF(OR(E78="снят",G78="снят"),100,E78+G78)</f>
        <v>5.82</v>
      </c>
      <c r="I78" s="68" t="s">
        <v>49</v>
      </c>
      <c r="J78" s="45"/>
      <c r="K78" s="46">
        <f>IF((J78-$I$6)&lt;0,0,IF(J78&gt;$L$6,"снят",(J78-$I$6)))</f>
        <v>0</v>
      </c>
      <c r="L78" s="64">
        <f>IF(OR(I78="снят",K78="снят"),100,I78+K78)</f>
        <v>100</v>
      </c>
      <c r="M78" s="65"/>
      <c r="N78" s="47">
        <f>M76</f>
        <v>242.07</v>
      </c>
      <c r="O78" s="41"/>
    </row>
    <row r="79" spans="1:15" ht="12.75">
      <c r="A79" s="32"/>
      <c r="B79" s="71">
        <v>79</v>
      </c>
      <c r="C79" s="72" t="s">
        <v>88</v>
      </c>
      <c r="D79" s="85" t="s">
        <v>173</v>
      </c>
      <c r="E79" s="80">
        <v>10</v>
      </c>
      <c r="F79" s="74">
        <v>46.5</v>
      </c>
      <c r="G79" s="87">
        <f>IF((F79-$E$6)&lt;0,0,IF(F79&gt;$H$6,"снят",(F79-$E$6)))</f>
        <v>0.5</v>
      </c>
      <c r="H79" s="75">
        <f>IF(OR(E79="снят",G79="снят"),100,E79+G79)</f>
        <v>10.5</v>
      </c>
      <c r="I79" s="80" t="s">
        <v>49</v>
      </c>
      <c r="J79" s="74"/>
      <c r="K79" s="87">
        <f>IF((J79-$I$6)&lt;0,0,IF(J79&gt;$L$6,"снят",(J79-$I$6)))</f>
        <v>0</v>
      </c>
      <c r="L79" s="75">
        <f>IF(OR(I79="снят",K79="снят"),100,I79+K79)</f>
        <v>100</v>
      </c>
      <c r="M79" s="65"/>
      <c r="N79" s="57">
        <f>M76</f>
        <v>242.07</v>
      </c>
      <c r="O79" s="41"/>
    </row>
    <row r="80" spans="1:15" ht="12.75" customHeight="1">
      <c r="A80" s="88" t="s">
        <v>174</v>
      </c>
      <c r="B80" s="59">
        <v>8</v>
      </c>
      <c r="C80" s="60" t="s">
        <v>175</v>
      </c>
      <c r="D80" s="61" t="s">
        <v>176</v>
      </c>
      <c r="E80" s="59" t="s">
        <v>49</v>
      </c>
      <c r="F80" s="62"/>
      <c r="G80" s="38">
        <f>IF((F80-$E$6)&lt;0,0,IF(F80&gt;$H$6,"снят",(F80-$E$6)))</f>
        <v>0</v>
      </c>
      <c r="H80" s="64">
        <f>IF(OR(E80="снят",G80="снят"),100,E80+G80)</f>
        <v>100</v>
      </c>
      <c r="I80" s="59" t="s">
        <v>49</v>
      </c>
      <c r="J80" s="62"/>
      <c r="K80" s="38">
        <f>IF((J80-$I$6)&lt;0,0,IF(J80&gt;$L$6,"снят",(J80-$I$6)))</f>
        <v>0</v>
      </c>
      <c r="L80" s="64">
        <f>IF(OR(I80="снят",K80="снят"),100,I80+K80)</f>
        <v>100</v>
      </c>
      <c r="M80" s="65">
        <f>SUM(H80:H83)-MAX(H80:H83)+SUM(L80:L83)-MAX(L80:L83)</f>
        <v>251.72000000000003</v>
      </c>
      <c r="N80" s="66">
        <f>M80</f>
        <v>251.72000000000003</v>
      </c>
      <c r="O80" s="41">
        <v>19</v>
      </c>
    </row>
    <row r="81" spans="1:15" ht="12.75">
      <c r="A81" s="88"/>
      <c r="B81" s="68">
        <v>48</v>
      </c>
      <c r="C81" s="69" t="s">
        <v>177</v>
      </c>
      <c r="D81" s="70" t="s">
        <v>178</v>
      </c>
      <c r="E81" s="68" t="s">
        <v>49</v>
      </c>
      <c r="F81" s="45"/>
      <c r="G81" s="46">
        <f>IF((F81-$E$6)&lt;0,0,IF(F81&gt;$H$6,"снят",(F81-$E$6)))</f>
        <v>0</v>
      </c>
      <c r="H81" s="64">
        <f>IF(OR(E81="снят",G81="снят"),100,E81+G81)</f>
        <v>100</v>
      </c>
      <c r="I81" s="68">
        <v>5</v>
      </c>
      <c r="J81" s="45">
        <v>43.94</v>
      </c>
      <c r="K81" s="46">
        <f>IF((J81-$I$6)&lt;0,0,IF(J81&gt;$L$6,"снят",(J81-$I$6)))</f>
        <v>5.939999999999998</v>
      </c>
      <c r="L81" s="64">
        <f>IF(OR(I81="снят",K81="снят"),100,I81+K81)</f>
        <v>10.939999999999998</v>
      </c>
      <c r="M81" s="65"/>
      <c r="N81" s="47">
        <f>M80</f>
        <v>251.72000000000003</v>
      </c>
      <c r="O81" s="41"/>
    </row>
    <row r="82" spans="1:15" ht="12.75">
      <c r="A82" s="88"/>
      <c r="B82" s="59">
        <v>54</v>
      </c>
      <c r="C82" s="60" t="s">
        <v>179</v>
      </c>
      <c r="D82" s="61" t="s">
        <v>180</v>
      </c>
      <c r="E82" s="59">
        <v>10</v>
      </c>
      <c r="F82" s="62">
        <v>47.06</v>
      </c>
      <c r="G82" s="46">
        <f>IF((F82-$E$6)&lt;0,0,IF(F82&gt;$H$6,"снят",(F82-$E$6)))</f>
        <v>1.0600000000000023</v>
      </c>
      <c r="H82" s="64">
        <f>IF(OR(E82="снят",G82="снят"),100,E82+G82)</f>
        <v>11.060000000000002</v>
      </c>
      <c r="I82" s="59" t="s">
        <v>49</v>
      </c>
      <c r="J82" s="62"/>
      <c r="K82" s="46">
        <f>IF((J82-$I$6)&lt;0,0,IF(J82&gt;$L$6,"снят",(J82-$I$6)))</f>
        <v>0</v>
      </c>
      <c r="L82" s="64">
        <f>IF(OR(I82="снят",K82="снят"),100,I82+K82)</f>
        <v>100</v>
      </c>
      <c r="M82" s="65"/>
      <c r="N82" s="47">
        <f>M80</f>
        <v>251.72000000000003</v>
      </c>
      <c r="O82" s="41"/>
    </row>
    <row r="83" spans="1:15" ht="12.75">
      <c r="A83" s="88"/>
      <c r="B83" s="71">
        <v>58</v>
      </c>
      <c r="C83" s="72" t="s">
        <v>175</v>
      </c>
      <c r="D83" s="73" t="s">
        <v>181</v>
      </c>
      <c r="E83" s="71">
        <v>10</v>
      </c>
      <c r="F83" s="74">
        <v>51.19</v>
      </c>
      <c r="G83" s="87">
        <f>IF((F83-$E$6)&lt;0,0,IF(F83&gt;$H$6,"снят",(F83-$E$6)))</f>
        <v>5.189999999999998</v>
      </c>
      <c r="H83" s="75">
        <f>IF(OR(E83="снят",G83="снят"),100,E83+G83)</f>
        <v>15.189999999999998</v>
      </c>
      <c r="I83" s="71">
        <v>5</v>
      </c>
      <c r="J83" s="74">
        <v>47.53</v>
      </c>
      <c r="K83" s="87">
        <f>IF((J83-$I$6)&lt;0,0,IF(J83&gt;$L$6,"снят",(J83-$I$6)))</f>
        <v>9.530000000000001</v>
      </c>
      <c r="L83" s="75">
        <f>IF(OR(I83="снят",K83="снят"),100,I83+K83)</f>
        <v>14.530000000000001</v>
      </c>
      <c r="M83" s="65"/>
      <c r="N83" s="57">
        <f>M80</f>
        <v>251.72000000000003</v>
      </c>
      <c r="O83" s="41"/>
    </row>
    <row r="84" spans="1:15" ht="12.75" customHeight="1">
      <c r="A84" s="32" t="s">
        <v>182</v>
      </c>
      <c r="B84" s="68">
        <v>19</v>
      </c>
      <c r="C84" s="69" t="s">
        <v>183</v>
      </c>
      <c r="D84" s="70" t="s">
        <v>184</v>
      </c>
      <c r="E84" s="68" t="s">
        <v>49</v>
      </c>
      <c r="F84" s="45"/>
      <c r="G84" s="38">
        <f>IF((F84-$E$6)&lt;0,0,IF(F84&gt;$H$6,"снят",(F84-$E$6)))</f>
        <v>0</v>
      </c>
      <c r="H84" s="64">
        <f>IF(OR(E84="снят",G84="снят"),100,E84+G84)</f>
        <v>100</v>
      </c>
      <c r="I84" s="68" t="s">
        <v>49</v>
      </c>
      <c r="J84" s="45"/>
      <c r="K84" s="38">
        <f>IF((J84-$I$6)&lt;0,0,IF(J84&gt;$L$6,"снят",(J84-$I$6)))</f>
        <v>0</v>
      </c>
      <c r="L84" s="64">
        <f>IF(OR(I84="снят",K84="снят"),100,I84+K84)</f>
        <v>100</v>
      </c>
      <c r="M84" s="65">
        <f>SUM(H84:H87)-MAX(H84:H87)+SUM(L84:L87)-MAX(L84:L87)</f>
        <v>253.19</v>
      </c>
      <c r="N84" s="66">
        <f>M84</f>
        <v>253.19</v>
      </c>
      <c r="O84" s="41">
        <v>20</v>
      </c>
    </row>
    <row r="85" spans="1:15" ht="12.75">
      <c r="A85" s="32"/>
      <c r="B85" s="68">
        <v>33</v>
      </c>
      <c r="C85" s="69" t="s">
        <v>118</v>
      </c>
      <c r="D85" s="70" t="s">
        <v>185</v>
      </c>
      <c r="E85" s="68" t="s">
        <v>49</v>
      </c>
      <c r="F85" s="45"/>
      <c r="G85" s="46">
        <f>IF((F85-$E$6)&lt;0,0,IF(F85&gt;$H$6,"снят",(F85-$E$6)))</f>
        <v>0</v>
      </c>
      <c r="H85" s="64">
        <f>IF(OR(E85="снят",G85="снят"),100,E85+G85)</f>
        <v>100</v>
      </c>
      <c r="I85" s="68">
        <v>15</v>
      </c>
      <c r="J85" s="45">
        <v>44.22</v>
      </c>
      <c r="K85" s="46">
        <f>IF((J85-$I$6)&lt;0,0,IF(J85&gt;$L$6,"снят",(J85-$I$6)))</f>
        <v>6.219999999999999</v>
      </c>
      <c r="L85" s="64">
        <f>IF(OR(I85="снят",K85="снят"),100,I85+K85)</f>
        <v>21.22</v>
      </c>
      <c r="M85" s="65"/>
      <c r="N85" s="47">
        <f>M84</f>
        <v>253.19</v>
      </c>
      <c r="O85" s="41"/>
    </row>
    <row r="86" spans="1:15" ht="12.75">
      <c r="A86" s="32"/>
      <c r="B86" s="68">
        <v>44</v>
      </c>
      <c r="C86" s="69" t="s">
        <v>186</v>
      </c>
      <c r="D86" s="70" t="s">
        <v>187</v>
      </c>
      <c r="E86" s="68">
        <v>5</v>
      </c>
      <c r="F86" s="45">
        <v>54.6</v>
      </c>
      <c r="G86" s="46">
        <f>IF((F86-$E$6)&lt;0,0,IF(F86&gt;$H$6,"снят",(F86-$E$6)))</f>
        <v>8.600000000000001</v>
      </c>
      <c r="H86" s="64">
        <f>IF(OR(E86="снят",G86="снят"),100,E86+G86)</f>
        <v>13.600000000000001</v>
      </c>
      <c r="I86" s="68">
        <v>0</v>
      </c>
      <c r="J86" s="45">
        <v>50.03</v>
      </c>
      <c r="K86" s="46">
        <f>IF((J86-$I$6)&lt;0,0,IF(J86&gt;$L$6,"снят",(J86-$I$6)))</f>
        <v>12.030000000000001</v>
      </c>
      <c r="L86" s="64">
        <f>IF(OR(I86="снят",K86="снят"),100,I86+K86)</f>
        <v>12.030000000000001</v>
      </c>
      <c r="M86" s="65"/>
      <c r="N86" s="47">
        <f>M84</f>
        <v>253.19</v>
      </c>
      <c r="O86" s="41"/>
    </row>
    <row r="87" spans="1:15" ht="12.75">
      <c r="A87" s="32"/>
      <c r="B87" s="71">
        <v>98</v>
      </c>
      <c r="C87" s="72" t="s">
        <v>188</v>
      </c>
      <c r="D87" s="73" t="s">
        <v>189</v>
      </c>
      <c r="E87" s="80">
        <v>5</v>
      </c>
      <c r="F87" s="74">
        <v>47.34</v>
      </c>
      <c r="G87" s="87">
        <f>IF((F87-$E$6)&lt;0,0,IF(F87&gt;$H$6,"снят",(F87-$E$6)))</f>
        <v>1.3400000000000034</v>
      </c>
      <c r="H87" s="75">
        <f>IF(OR(E87="снят",G87="снят"),100,E87+G87)</f>
        <v>6.340000000000003</v>
      </c>
      <c r="I87" s="80" t="s">
        <v>49</v>
      </c>
      <c r="J87" s="74"/>
      <c r="K87" s="87">
        <f>IF((J87-$I$6)&lt;0,0,IF(J87&gt;$L$6,"снят",(J87-$I$6)))</f>
        <v>0</v>
      </c>
      <c r="L87" s="75">
        <f>IF(OR(I87="снят",K87="снят"),100,I87+K87)</f>
        <v>100</v>
      </c>
      <c r="M87" s="65"/>
      <c r="N87" s="57">
        <f>M84</f>
        <v>253.19</v>
      </c>
      <c r="O87" s="41"/>
    </row>
    <row r="88" spans="1:15" ht="12.75" customHeight="1">
      <c r="A88" s="32" t="s">
        <v>190</v>
      </c>
      <c r="B88" s="59">
        <v>17</v>
      </c>
      <c r="C88" s="60" t="s">
        <v>191</v>
      </c>
      <c r="D88" s="61" t="s">
        <v>192</v>
      </c>
      <c r="E88" s="59" t="s">
        <v>49</v>
      </c>
      <c r="F88" s="62"/>
      <c r="G88" s="38">
        <f>IF((F88-$E$6)&lt;0,0,IF(F88&gt;$H$6,"снят",(F88-$E$6)))</f>
        <v>0</v>
      </c>
      <c r="H88" s="64">
        <f>IF(OR(E88="снят",G88="снят"),100,E88+G88)</f>
        <v>100</v>
      </c>
      <c r="I88" s="59" t="s">
        <v>49</v>
      </c>
      <c r="J88" s="62"/>
      <c r="K88" s="38">
        <f>IF((J88-$I$6)&lt;0,0,IF(J88&gt;$L$6,"снят",(J88-$I$6)))</f>
        <v>0</v>
      </c>
      <c r="L88" s="64">
        <f>IF(OR(I88="снят",K88="снят"),100,I88+K88)</f>
        <v>100</v>
      </c>
      <c r="M88" s="65">
        <f>SUM(H88:H91)-MAX(H88:H91)+SUM(L88:L91)-MAX(L88:L91)</f>
        <v>359.13</v>
      </c>
      <c r="N88" s="66">
        <f>M88</f>
        <v>359.13</v>
      </c>
      <c r="O88" s="41">
        <v>21</v>
      </c>
    </row>
    <row r="89" spans="1:15" ht="12.75">
      <c r="A89" s="32"/>
      <c r="B89" s="68">
        <v>30</v>
      </c>
      <c r="C89" s="69" t="s">
        <v>191</v>
      </c>
      <c r="D89" s="70" t="s">
        <v>193</v>
      </c>
      <c r="E89" s="68">
        <v>10</v>
      </c>
      <c r="F89" s="45">
        <v>59.72</v>
      </c>
      <c r="G89" s="46">
        <f>IF((F89-$E$6)&lt;0,0,IF(F89&gt;$H$6,"снят",(F89-$E$6)))</f>
        <v>13.719999999999999</v>
      </c>
      <c r="H89" s="64">
        <f>IF(OR(E89="снят",G89="снят"),100,E89+G89)</f>
        <v>23.72</v>
      </c>
      <c r="I89" s="68" t="s">
        <v>49</v>
      </c>
      <c r="J89" s="45"/>
      <c r="K89" s="46">
        <f>IF((J89-$I$6)&lt;0,0,IF(J89&gt;$L$6,"снят",(J89-$I$6)))</f>
        <v>0</v>
      </c>
      <c r="L89" s="64">
        <f>IF(OR(I89="снят",K89="снят"),100,I89+K89)</f>
        <v>100</v>
      </c>
      <c r="M89" s="65"/>
      <c r="N89" s="47">
        <f>M88</f>
        <v>359.13</v>
      </c>
      <c r="O89" s="41"/>
    </row>
    <row r="90" spans="1:15" ht="12.75">
      <c r="A90" s="32"/>
      <c r="B90" s="59">
        <v>10</v>
      </c>
      <c r="C90" s="60" t="s">
        <v>194</v>
      </c>
      <c r="D90" s="61" t="s">
        <v>195</v>
      </c>
      <c r="E90" s="59" t="s">
        <v>49</v>
      </c>
      <c r="F90" s="62"/>
      <c r="G90" s="46">
        <f>IF((F90-$E$6)&lt;0,0,IF(F90&gt;$H$6,"снят",(F90-$E$6)))</f>
        <v>0</v>
      </c>
      <c r="H90" s="64">
        <f>IF(OR(E90="снят",G90="снят"),100,E90+G90)</f>
        <v>100</v>
      </c>
      <c r="I90" s="59">
        <v>15</v>
      </c>
      <c r="J90" s="62">
        <v>47</v>
      </c>
      <c r="K90" s="46">
        <f>IF((J90-$I$6)&lt;0,0,IF(J90&gt;$L$6,"снят",(J90-$I$6)))</f>
        <v>9</v>
      </c>
      <c r="L90" s="64">
        <f>IF(OR(I90="снят",K90="снят"),100,I90+K90)</f>
        <v>24</v>
      </c>
      <c r="M90" s="65"/>
      <c r="N90" s="47">
        <f>M88</f>
        <v>359.13</v>
      </c>
      <c r="O90" s="41"/>
    </row>
    <row r="91" spans="1:15" ht="12.75">
      <c r="A91" s="32"/>
      <c r="B91" s="71">
        <v>13</v>
      </c>
      <c r="C91" s="72" t="s">
        <v>196</v>
      </c>
      <c r="D91" s="73" t="s">
        <v>197</v>
      </c>
      <c r="E91" s="71" t="s">
        <v>49</v>
      </c>
      <c r="F91" s="74"/>
      <c r="G91" s="55">
        <f>IF((F91-$E$6)&lt;0,0,IF(F91&gt;$H$6,"снят",(F91-$E$6)))</f>
        <v>0</v>
      </c>
      <c r="H91" s="75">
        <f>IF(OR(E91="снят",G91="снят"),100,E91+G91)</f>
        <v>100</v>
      </c>
      <c r="I91" s="71">
        <v>5</v>
      </c>
      <c r="J91" s="74">
        <v>44.41</v>
      </c>
      <c r="K91" s="55">
        <f>IF((J91-$I$6)&lt;0,0,IF(J91&gt;$L$6,"снят",(J91-$I$6)))</f>
        <v>6.409999999999997</v>
      </c>
      <c r="L91" s="75">
        <f>IF(OR(I91="снят",K91="снят"),100,I91+K91)</f>
        <v>11.409999999999997</v>
      </c>
      <c r="M91" s="65"/>
      <c r="N91" s="57">
        <f>M88</f>
        <v>359.13</v>
      </c>
      <c r="O91" s="41"/>
    </row>
    <row r="92" spans="1:15" ht="12.75" customHeight="1">
      <c r="A92" s="32" t="s">
        <v>198</v>
      </c>
      <c r="B92" s="68">
        <v>72</v>
      </c>
      <c r="C92" s="69" t="s">
        <v>199</v>
      </c>
      <c r="D92" s="70" t="s">
        <v>200</v>
      </c>
      <c r="E92" s="68">
        <v>25</v>
      </c>
      <c r="F92" s="45">
        <v>50.91</v>
      </c>
      <c r="G92" s="38">
        <f>IF((F92-$E$6)&lt;0,0,IF(F92&gt;$H$6,"снят",(F92-$E$6)))</f>
        <v>4.909999999999997</v>
      </c>
      <c r="H92" s="64">
        <f>IF(OR(E92="снят",G92="снят"),100,E92+G92)</f>
        <v>29.909999999999997</v>
      </c>
      <c r="I92" s="68" t="s">
        <v>49</v>
      </c>
      <c r="J92" s="45"/>
      <c r="K92" s="38">
        <f>IF((J92-$I$6)&lt;0,0,IF(J92&gt;$L$6,"снят",(J92-$I$6)))</f>
        <v>0</v>
      </c>
      <c r="L92" s="64">
        <f>IF(OR(I92="снят",K92="снят"),100,I92+K92)</f>
        <v>100</v>
      </c>
      <c r="M92" s="65">
        <f>SUM(H92:H95)-MAX(H92:H95)+SUM(L92:L95)-MAX(L92:L95)</f>
        <v>377.65999999999997</v>
      </c>
      <c r="N92" s="66">
        <f>M92</f>
        <v>377.65999999999997</v>
      </c>
      <c r="O92" s="41">
        <v>22</v>
      </c>
    </row>
    <row r="93" spans="1:19" ht="12.75">
      <c r="A93" s="32"/>
      <c r="B93" s="68">
        <v>87</v>
      </c>
      <c r="C93" s="69" t="s">
        <v>201</v>
      </c>
      <c r="D93" s="70" t="s">
        <v>202</v>
      </c>
      <c r="E93" s="68" t="s">
        <v>49</v>
      </c>
      <c r="F93" s="45"/>
      <c r="G93" s="46">
        <f>IF((F93-$E$6)&lt;0,0,IF(F93&gt;$H$6,"снят",(F93-$E$6)))</f>
        <v>0</v>
      </c>
      <c r="H93" s="64">
        <f>IF(OR(E93="снят",G93="снят"),100,E93+G93)</f>
        <v>100</v>
      </c>
      <c r="I93" s="68" t="s">
        <v>49</v>
      </c>
      <c r="J93" s="45"/>
      <c r="K93" s="46">
        <f>IF((J93-$I$6)&lt;0,0,IF(J93&gt;$L$6,"снят",(J93-$I$6)))</f>
        <v>0</v>
      </c>
      <c r="L93" s="64">
        <f>IF(OR(I93="снят",K93="снят"),100,I93+K93)</f>
        <v>100</v>
      </c>
      <c r="M93" s="65"/>
      <c r="N93" s="47">
        <f>M92</f>
        <v>377.65999999999997</v>
      </c>
      <c r="O93" s="41"/>
      <c r="Q93"/>
      <c r="R93"/>
      <c r="S93"/>
    </row>
    <row r="94" spans="1:15" ht="12.75">
      <c r="A94" s="32"/>
      <c r="B94" s="68">
        <v>88</v>
      </c>
      <c r="C94" s="69" t="s">
        <v>203</v>
      </c>
      <c r="D94" s="70" t="s">
        <v>204</v>
      </c>
      <c r="E94" s="68" t="s">
        <v>49</v>
      </c>
      <c r="F94" s="45"/>
      <c r="G94" s="46">
        <f>IF((F94-$E$6)&lt;0,0,IF(F94&gt;$H$6,"снят",(F94-$E$6)))</f>
        <v>0</v>
      </c>
      <c r="H94" s="64">
        <f>IF(OR(E94="снят",G94="снят"),100,E94+G94)</f>
        <v>100</v>
      </c>
      <c r="I94" s="68">
        <v>15</v>
      </c>
      <c r="J94" s="45">
        <v>52.03</v>
      </c>
      <c r="K94" s="46">
        <f>IF((J94-$I$6)&lt;0,0,IF(J94&gt;$L$6,"снят",(J94-$I$6)))</f>
        <v>14.030000000000001</v>
      </c>
      <c r="L94" s="64">
        <f>IF(OR(I94="снят",K94="снят"),100,I94+K94)</f>
        <v>29.03</v>
      </c>
      <c r="M94" s="65"/>
      <c r="N94" s="47">
        <f>M92</f>
        <v>377.65999999999997</v>
      </c>
      <c r="O94" s="41"/>
    </row>
    <row r="95" spans="1:15" ht="12.75">
      <c r="A95" s="32"/>
      <c r="B95" s="71">
        <v>95</v>
      </c>
      <c r="C95" s="72" t="s">
        <v>205</v>
      </c>
      <c r="D95" s="73" t="s">
        <v>206</v>
      </c>
      <c r="E95" s="80">
        <v>10</v>
      </c>
      <c r="F95" s="74">
        <v>54.72</v>
      </c>
      <c r="G95" s="87">
        <f>IF((F95-$E$6)&lt;0,0,IF(F95&gt;$H$6,"снят",(F95-$E$6)))</f>
        <v>8.719999999999999</v>
      </c>
      <c r="H95" s="75">
        <f>IF(OR(E95="снят",G95="снят"),100,E95+G95)</f>
        <v>18.72</v>
      </c>
      <c r="I95" s="80" t="s">
        <v>49</v>
      </c>
      <c r="J95" s="74"/>
      <c r="K95" s="87">
        <f>IF((J95-$I$6)&lt;0,0,IF(J95&gt;$L$6,"снят",(J95-$I$6)))</f>
        <v>0</v>
      </c>
      <c r="L95" s="75">
        <f>IF(OR(I95="снят",K95="снят"),100,I95+K95)</f>
        <v>100</v>
      </c>
      <c r="M95" s="65"/>
      <c r="N95" s="57">
        <f>M92</f>
        <v>377.65999999999997</v>
      </c>
      <c r="O95" s="41"/>
    </row>
    <row r="96" spans="1:15" ht="12.75" customHeight="1">
      <c r="A96" s="88" t="s">
        <v>207</v>
      </c>
      <c r="B96" s="59">
        <v>7</v>
      </c>
      <c r="C96" s="60" t="s">
        <v>208</v>
      </c>
      <c r="D96" s="61" t="s">
        <v>209</v>
      </c>
      <c r="E96" s="59">
        <v>10</v>
      </c>
      <c r="F96" s="62">
        <v>52.5</v>
      </c>
      <c r="G96" s="38">
        <f>IF((F96-$E$6)&lt;0,0,IF(F96&gt;$H$6,"снят",(F96-$E$6)))</f>
        <v>6.5</v>
      </c>
      <c r="H96" s="64">
        <f>IF(OR(E96="снят",G96="снят"),100,E96+G96)</f>
        <v>16.5</v>
      </c>
      <c r="I96" s="59" t="s">
        <v>49</v>
      </c>
      <c r="J96" s="62"/>
      <c r="K96" s="38">
        <f>IF((J96-$I$6)&lt;0,0,IF(J96&gt;$L$6,"снят",(J96-$I$6)))</f>
        <v>0</v>
      </c>
      <c r="L96" s="64">
        <f>IF(OR(I96="снят",K96="снят"),100,I96+K96)</f>
        <v>100</v>
      </c>
      <c r="M96" s="65">
        <f>SUM(H96:H99)-MAX(H96:H99)+SUM(L96:L99)-MAX(L96:L99)</f>
        <v>421.5</v>
      </c>
      <c r="N96" s="66">
        <f>M96</f>
        <v>421.5</v>
      </c>
      <c r="O96" s="41">
        <v>23</v>
      </c>
    </row>
    <row r="97" spans="1:15" ht="12.75">
      <c r="A97" s="88"/>
      <c r="B97" s="68">
        <v>93</v>
      </c>
      <c r="C97" s="69" t="s">
        <v>210</v>
      </c>
      <c r="D97" s="70" t="s">
        <v>211</v>
      </c>
      <c r="E97" s="68">
        <v>5</v>
      </c>
      <c r="F97" s="45">
        <v>44.18</v>
      </c>
      <c r="G97" s="46">
        <f>IF((F97-$E$6)&lt;0,0,IF(F97&gt;$H$6,"снят",(F97-$E$6)))</f>
        <v>0</v>
      </c>
      <c r="H97" s="64">
        <f>IF(OR(E97="снят",G97="снят"),100,E97+G97)</f>
        <v>5</v>
      </c>
      <c r="I97" s="68" t="s">
        <v>49</v>
      </c>
      <c r="J97" s="45"/>
      <c r="K97" s="46">
        <f>IF((J97-$I$6)&lt;0,0,IF(J97&gt;$L$6,"снят",(J97-$I$6)))</f>
        <v>0</v>
      </c>
      <c r="L97" s="64">
        <f>IF(OR(I97="снят",K97="снят"),100,I97+K97)</f>
        <v>100</v>
      </c>
      <c r="M97" s="65"/>
      <c r="N97" s="47">
        <f>M96</f>
        <v>421.5</v>
      </c>
      <c r="O97" s="41"/>
    </row>
    <row r="98" spans="1:15" ht="12.75">
      <c r="A98" s="88"/>
      <c r="B98" s="59">
        <v>47</v>
      </c>
      <c r="C98" s="60" t="s">
        <v>208</v>
      </c>
      <c r="D98" s="61" t="s">
        <v>212</v>
      </c>
      <c r="E98" s="59" t="s">
        <v>49</v>
      </c>
      <c r="F98" s="62"/>
      <c r="G98" s="46">
        <f>IF((F98-$E$6)&lt;0,0,IF(F98&gt;$H$6,"снят",(F98-$E$6)))</f>
        <v>0</v>
      </c>
      <c r="H98" s="64">
        <f>IF(OR(E98="снят",G98="снят"),100,E98+G98)</f>
        <v>100</v>
      </c>
      <c r="I98" s="59" t="s">
        <v>49</v>
      </c>
      <c r="J98" s="62"/>
      <c r="K98" s="46">
        <f>IF((J98-$I$6)&lt;0,0,IF(J98&gt;$L$6,"снят",(J98-$I$6)))</f>
        <v>0</v>
      </c>
      <c r="L98" s="64">
        <f>IF(OR(I98="снят",K98="снят"),100,I98+K98)</f>
        <v>100</v>
      </c>
      <c r="M98" s="65"/>
      <c r="N98" s="47">
        <f>M96</f>
        <v>421.5</v>
      </c>
      <c r="O98" s="41"/>
    </row>
    <row r="99" spans="1:15" ht="12.75">
      <c r="A99" s="88"/>
      <c r="B99" s="71">
        <v>42</v>
      </c>
      <c r="C99" s="72" t="s">
        <v>213</v>
      </c>
      <c r="D99" s="73" t="s">
        <v>214</v>
      </c>
      <c r="E99" s="71" t="s">
        <v>49</v>
      </c>
      <c r="F99" s="74"/>
      <c r="G99" s="87">
        <f>IF((F99-$E$6)&lt;0,0,IF(F99&gt;$H$6,"снят",(F99-$E$6)))</f>
        <v>0</v>
      </c>
      <c r="H99" s="75">
        <f>IF(OR(E99="снят",G99="снят"),100,E99+G99)</f>
        <v>100</v>
      </c>
      <c r="I99" s="71" t="s">
        <v>49</v>
      </c>
      <c r="J99" s="74"/>
      <c r="K99" s="87">
        <f>IF((J99-$I$6)&lt;0,0,IF(J99&gt;$L$6,"снят",(J99-$I$6)))</f>
        <v>0</v>
      </c>
      <c r="L99" s="75">
        <f>IF(OR(I99="снят",K99="снят"),100,I99+K99)</f>
        <v>100</v>
      </c>
      <c r="M99" s="65"/>
      <c r="N99" s="57">
        <f>M96</f>
        <v>421.5</v>
      </c>
      <c r="O99" s="41"/>
    </row>
    <row r="100" spans="1:15" ht="12.75" customHeight="1">
      <c r="A100" s="32" t="s">
        <v>215</v>
      </c>
      <c r="B100" s="68">
        <v>14</v>
      </c>
      <c r="C100" s="69" t="s">
        <v>216</v>
      </c>
      <c r="D100" s="70" t="s">
        <v>217</v>
      </c>
      <c r="E100" s="68">
        <v>0</v>
      </c>
      <c r="F100" s="45">
        <v>48.81</v>
      </c>
      <c r="G100" s="38">
        <f>IF((F100-$E$6)&lt;0,0,IF(F100&gt;$H$6,"снят",(F100-$E$6)))</f>
        <v>2.8100000000000023</v>
      </c>
      <c r="H100" s="64">
        <f>IF(OR(E100="снят",G100="снят"),100,E100+G100)</f>
        <v>2.8100000000000023</v>
      </c>
      <c r="I100" s="68">
        <v>15</v>
      </c>
      <c r="J100" s="45">
        <v>51.69</v>
      </c>
      <c r="K100" s="38">
        <f>IF((J100-$I$6)&lt;0,0,IF(J100&gt;$L$6,"снят",(J100-$I$6)))</f>
        <v>13.689999999999998</v>
      </c>
      <c r="L100" s="64">
        <f>IF(OR(I100="снят",K100="снят"),100,I100+K100)</f>
        <v>28.689999999999998</v>
      </c>
      <c r="M100" s="65">
        <f>SUM(H100:H103)-MAX(H100:H103)+SUM(L100:L103)-MAX(L100:L103)</f>
        <v>431.5</v>
      </c>
      <c r="N100" s="66">
        <f>M100</f>
        <v>431.5</v>
      </c>
      <c r="O100" s="41">
        <v>24</v>
      </c>
    </row>
    <row r="101" spans="1:15" ht="12.75">
      <c r="A101" s="32"/>
      <c r="B101" s="68">
        <v>28</v>
      </c>
      <c r="C101" s="69" t="s">
        <v>160</v>
      </c>
      <c r="D101" s="70" t="s">
        <v>218</v>
      </c>
      <c r="E101" s="68" t="s">
        <v>49</v>
      </c>
      <c r="F101" s="45"/>
      <c r="G101" s="46">
        <f>IF((F101-$E$6)&lt;0,0,IF(F101&gt;$H$6,"снят",(F101-$E$6)))</f>
        <v>0</v>
      </c>
      <c r="H101" s="64">
        <f>IF(OR(E101="снят",G101="снят"),100,E101+G101)</f>
        <v>100</v>
      </c>
      <c r="I101" s="68" t="s">
        <v>49</v>
      </c>
      <c r="J101" s="45"/>
      <c r="K101" s="46">
        <f>IF((J101-$I$6)&lt;0,0,IF(J101&gt;$L$6,"снят",(J101-$I$6)))</f>
        <v>0</v>
      </c>
      <c r="L101" s="64">
        <f>IF(OR(I101="снят",K101="снят"),100,I101+K101)</f>
        <v>100</v>
      </c>
      <c r="M101" s="65"/>
      <c r="N101" s="47">
        <f>M100</f>
        <v>431.5</v>
      </c>
      <c r="O101" s="41"/>
    </row>
    <row r="102" spans="1:15" ht="12.75">
      <c r="A102" s="32"/>
      <c r="B102" s="68">
        <v>15</v>
      </c>
      <c r="C102" s="69" t="s">
        <v>219</v>
      </c>
      <c r="D102" s="70" t="s">
        <v>220</v>
      </c>
      <c r="E102" s="68" t="s">
        <v>49</v>
      </c>
      <c r="F102" s="45"/>
      <c r="G102" s="46">
        <f>IF((F102-$E$6)&lt;0,0,IF(F102&gt;$H$6,"снят",(F102-$E$6)))</f>
        <v>0</v>
      </c>
      <c r="H102" s="64">
        <f>IF(OR(E102="снят",G102="снят"),100,E102+G102)</f>
        <v>100</v>
      </c>
      <c r="I102" s="68" t="s">
        <v>49</v>
      </c>
      <c r="J102" s="45"/>
      <c r="K102" s="46">
        <f>IF((J102-$I$6)&lt;0,0,IF(J102&gt;$L$6,"снят",(J102-$I$6)))</f>
        <v>0</v>
      </c>
      <c r="L102" s="64">
        <f>IF(OR(I102="снят",K102="снят"),100,I102+K102)</f>
        <v>100</v>
      </c>
      <c r="M102" s="65"/>
      <c r="N102" s="47">
        <f>M100</f>
        <v>431.5</v>
      </c>
      <c r="O102" s="41"/>
    </row>
    <row r="103" spans="1:15" ht="12.75">
      <c r="A103" s="32"/>
      <c r="B103" s="71">
        <v>4</v>
      </c>
      <c r="C103" s="72" t="s">
        <v>68</v>
      </c>
      <c r="D103" s="73" t="s">
        <v>221</v>
      </c>
      <c r="E103" s="80" t="s">
        <v>49</v>
      </c>
      <c r="F103" s="74"/>
      <c r="G103" s="87">
        <f>IF((F103-$E$6)&lt;0,0,IF(F103&gt;$H$6,"снят",(F103-$E$6)))</f>
        <v>0</v>
      </c>
      <c r="H103" s="75">
        <f>IF(OR(E103="снят",G103="снят"),100,E103+G103)</f>
        <v>100</v>
      </c>
      <c r="I103" s="80" t="s">
        <v>49</v>
      </c>
      <c r="J103" s="74"/>
      <c r="K103" s="87">
        <f>IF((J103-$I$6)&lt;0,0,IF(J103&gt;$L$6,"снят",(J103-$I$6)))</f>
        <v>0</v>
      </c>
      <c r="L103" s="75">
        <f>IF(OR(I103="снят",K103="снят"),100,I103+K103)</f>
        <v>100</v>
      </c>
      <c r="M103" s="65"/>
      <c r="N103" s="57">
        <f>M100</f>
        <v>431.5</v>
      </c>
      <c r="O103" s="41"/>
    </row>
    <row r="104" spans="1:15" ht="12.75" customHeight="1">
      <c r="A104" s="32" t="s">
        <v>222</v>
      </c>
      <c r="B104" s="59">
        <v>2</v>
      </c>
      <c r="C104" s="60" t="s">
        <v>84</v>
      </c>
      <c r="D104" s="61" t="s">
        <v>223</v>
      </c>
      <c r="E104" s="59" t="s">
        <v>49</v>
      </c>
      <c r="F104" s="62"/>
      <c r="G104" s="38">
        <f>IF((F104-$E$6)&lt;0,0,IF(F104&gt;$H$6,"снят",(F104-$E$6)))</f>
        <v>0</v>
      </c>
      <c r="H104" s="64">
        <f>IF(OR(E104="снят",G104="снят"),100,E104+G104)</f>
        <v>100</v>
      </c>
      <c r="I104" s="59" t="s">
        <v>49</v>
      </c>
      <c r="J104" s="62"/>
      <c r="K104" s="38">
        <f>IF((J104-$I$6)&lt;0,0,IF(J104&gt;$L$6,"снят",(J104-$I$6)))</f>
        <v>0</v>
      </c>
      <c r="L104" s="64">
        <f>IF(OR(I104="снят",K104="снят"),100,I104+K104)</f>
        <v>100</v>
      </c>
      <c r="M104" s="65">
        <f>SUM(H104:H107)-MAX(H104:H107)+SUM(L104:L107)-MAX(L104:L107)</f>
        <v>510.78</v>
      </c>
      <c r="N104" s="66">
        <f>M104</f>
        <v>510.78</v>
      </c>
      <c r="O104" s="41">
        <v>25</v>
      </c>
    </row>
    <row r="105" spans="1:15" ht="12.75">
      <c r="A105" s="32"/>
      <c r="B105" s="68">
        <v>27</v>
      </c>
      <c r="C105" s="69" t="s">
        <v>224</v>
      </c>
      <c r="D105" s="70" t="s">
        <v>225</v>
      </c>
      <c r="E105" s="68" t="s">
        <v>49</v>
      </c>
      <c r="F105" s="45"/>
      <c r="G105" s="46">
        <f>IF((F105-$E$6)&lt;0,0,IF(F105&gt;$H$6,"снят",(F105-$E$6)))</f>
        <v>0</v>
      </c>
      <c r="H105" s="64">
        <f>IF(OR(E105="снят",G105="снят"),100,E105+G105)</f>
        <v>100</v>
      </c>
      <c r="I105" s="68" t="s">
        <v>49</v>
      </c>
      <c r="J105" s="45"/>
      <c r="K105" s="46">
        <f>IF((J105-$I$6)&lt;0,0,IF(J105&gt;$L$6,"снят",(J105-$I$6)))</f>
        <v>0</v>
      </c>
      <c r="L105" s="64">
        <f>IF(OR(I105="снят",K105="снят"),100,I105+K105)</f>
        <v>100</v>
      </c>
      <c r="M105" s="65"/>
      <c r="N105" s="47">
        <f>M104</f>
        <v>510.78</v>
      </c>
      <c r="O105" s="41"/>
    </row>
    <row r="106" spans="1:15" ht="12.75">
      <c r="A106" s="32"/>
      <c r="B106" s="59">
        <v>100</v>
      </c>
      <c r="C106" s="60" t="s">
        <v>226</v>
      </c>
      <c r="D106" s="61" t="s">
        <v>227</v>
      </c>
      <c r="E106" s="68">
        <v>10</v>
      </c>
      <c r="F106" s="45">
        <v>46.78</v>
      </c>
      <c r="G106" s="46">
        <f>IF((F106-$E$6)&lt;0,0,IF(F106&gt;$H$6,"снят",(F106-$E$6)))</f>
        <v>0.7800000000000011</v>
      </c>
      <c r="H106" s="64">
        <f>IF(OR(E106="снят",G106="снят"),100,E106+G106)</f>
        <v>10.780000000000001</v>
      </c>
      <c r="I106" s="68">
        <v>100</v>
      </c>
      <c r="J106" s="45"/>
      <c r="K106" s="46">
        <f>IF((J106-$I$6)&lt;0,0,IF(J106&gt;$L$6,"снят",(J106-$I$6)))</f>
        <v>0</v>
      </c>
      <c r="L106" s="64">
        <f>IF(OR(I106="снят",K106="снят"),100,I106+K106)</f>
        <v>100</v>
      </c>
      <c r="M106" s="65"/>
      <c r="N106" s="47">
        <f>M104</f>
        <v>510.78</v>
      </c>
      <c r="O106" s="41"/>
    </row>
    <row r="107" spans="1:15" ht="12.75">
      <c r="A107" s="32"/>
      <c r="B107" s="71"/>
      <c r="C107" s="72"/>
      <c r="D107" s="73"/>
      <c r="E107" s="71">
        <v>100</v>
      </c>
      <c r="F107" s="74"/>
      <c r="G107" s="55">
        <f>IF((F107-$E$6)&lt;0,0,IF(F107&gt;$H$6,"снят",(F107-$E$6)))</f>
        <v>0</v>
      </c>
      <c r="H107" s="75">
        <f>IF(OR(E107="снят",G107="снят"),100,E107+G107)</f>
        <v>100</v>
      </c>
      <c r="I107" s="71">
        <v>100</v>
      </c>
      <c r="J107" s="74"/>
      <c r="K107" s="55">
        <f>IF((J107-$I$6)&lt;0,0,IF(J107&gt;$L$6,"снят",(J107-$I$6)))</f>
        <v>0</v>
      </c>
      <c r="L107" s="75">
        <f>IF(OR(I107="снят",K107="снят"),100,I107+K107)</f>
        <v>100</v>
      </c>
      <c r="M107" s="65"/>
      <c r="N107" s="57">
        <f>M104</f>
        <v>510.78</v>
      </c>
      <c r="O107" s="41"/>
    </row>
    <row r="108" spans="1:15" ht="12.75" customHeight="1">
      <c r="A108" s="32" t="s">
        <v>228</v>
      </c>
      <c r="B108" s="68">
        <v>70</v>
      </c>
      <c r="C108" s="69" t="s">
        <v>229</v>
      </c>
      <c r="D108" s="70" t="s">
        <v>230</v>
      </c>
      <c r="E108" s="68">
        <v>100</v>
      </c>
      <c r="F108" s="45"/>
      <c r="G108" s="38">
        <f>IF((F108-$E$6)&lt;0,0,IF(F108&gt;$H$6,"снят",(F108-$E$6)))</f>
        <v>0</v>
      </c>
      <c r="H108" s="64">
        <f>IF(OR(E108="снят",G108="снят"),100,E108+G108)</f>
        <v>100</v>
      </c>
      <c r="I108" s="68" t="s">
        <v>49</v>
      </c>
      <c r="J108" s="45"/>
      <c r="K108" s="38">
        <f>IF((J108-$I$6)&lt;0,0,IF(J108&gt;$L$6,"снят",(J108-$I$6)))</f>
        <v>0</v>
      </c>
      <c r="L108" s="64">
        <f>IF(OR(I108="снят",K108="снят"),100,I108+K108)</f>
        <v>100</v>
      </c>
      <c r="M108" s="65">
        <f>SUM(H108:H111)-MAX(H108:H111)+SUM(L108:L111)-MAX(L108:L111)</f>
        <v>530.88</v>
      </c>
      <c r="N108" s="66">
        <f>M108</f>
        <v>530.88</v>
      </c>
      <c r="O108" s="41">
        <v>26</v>
      </c>
    </row>
    <row r="109" spans="1:15" ht="12.75">
      <c r="A109" s="32"/>
      <c r="B109" s="68">
        <v>32</v>
      </c>
      <c r="C109" s="69" t="s">
        <v>229</v>
      </c>
      <c r="D109" s="70" t="s">
        <v>231</v>
      </c>
      <c r="E109" s="68">
        <v>100</v>
      </c>
      <c r="F109" s="45"/>
      <c r="G109" s="46">
        <f>IF((F109-$E$6)&lt;0,0,IF(F109&gt;$H$6,"снят",(F109-$E$6)))</f>
        <v>0</v>
      </c>
      <c r="H109" s="64">
        <f>IF(OR(E109="снят",G109="снят"),100,E109+G109)</f>
        <v>100</v>
      </c>
      <c r="I109" s="68" t="s">
        <v>49</v>
      </c>
      <c r="J109" s="45"/>
      <c r="K109" s="46">
        <f>IF((J109-$I$6)&lt;0,0,IF(J109&gt;$L$6,"снят",(J109-$I$6)))</f>
        <v>0</v>
      </c>
      <c r="L109" s="64">
        <f>IF(OR(I109="снят",K109="снят"),100,I109+K109)</f>
        <v>100</v>
      </c>
      <c r="M109" s="65"/>
      <c r="N109" s="47">
        <f>M108</f>
        <v>530.88</v>
      </c>
      <c r="O109" s="41"/>
    </row>
    <row r="110" spans="1:15" ht="12.75">
      <c r="A110" s="32"/>
      <c r="B110" s="68">
        <v>68</v>
      </c>
      <c r="C110" s="69" t="s">
        <v>232</v>
      </c>
      <c r="D110" s="70" t="s">
        <v>233</v>
      </c>
      <c r="E110" s="68" t="s">
        <v>49</v>
      </c>
      <c r="F110" s="45"/>
      <c r="G110" s="46">
        <f>IF((F110-$E$6)&lt;0,0,IF(F110&gt;$H$6,"снят",(F110-$E$6)))</f>
        <v>0</v>
      </c>
      <c r="H110" s="64">
        <f>IF(OR(E110="снят",G110="снят"),100,E110+G110)</f>
        <v>100</v>
      </c>
      <c r="I110" s="68">
        <v>5</v>
      </c>
      <c r="J110" s="45">
        <v>63.88</v>
      </c>
      <c r="K110" s="46">
        <f>IF((J110-$I$6)&lt;0,0,IF(J110&gt;$L$6,"снят",(J110-$I$6)))</f>
        <v>25.880000000000003</v>
      </c>
      <c r="L110" s="64">
        <f>IF(OR(I110="снят",K110="снят"),100,I110+K110)</f>
        <v>30.880000000000003</v>
      </c>
      <c r="M110" s="65"/>
      <c r="N110" s="47">
        <f>M108</f>
        <v>530.88</v>
      </c>
      <c r="O110" s="41"/>
    </row>
    <row r="111" spans="1:15" ht="12.75">
      <c r="A111" s="32"/>
      <c r="B111" s="71">
        <v>105</v>
      </c>
      <c r="C111" s="72" t="s">
        <v>234</v>
      </c>
      <c r="D111" s="73" t="s">
        <v>235</v>
      </c>
      <c r="E111" s="80" t="s">
        <v>49</v>
      </c>
      <c r="F111" s="74"/>
      <c r="G111" s="55">
        <f>IF((F111-$E$6)&lt;0,0,IF(F111&gt;$H$6,"снят",(F111-$E$6)))</f>
        <v>0</v>
      </c>
      <c r="H111" s="75">
        <f>IF(OR(E111="снят",G111="снят"),100,E111+G111)</f>
        <v>100</v>
      </c>
      <c r="I111" s="80" t="s">
        <v>49</v>
      </c>
      <c r="J111" s="74"/>
      <c r="K111" s="55">
        <f>IF((J111-$I$6)&lt;0,0,IF(J111&gt;$L$6,"снят",(J111-$I$6)))</f>
        <v>0</v>
      </c>
      <c r="L111" s="75">
        <f>IF(OR(I111="снят",K111="снят"),100,I111+K111)</f>
        <v>100</v>
      </c>
      <c r="M111" s="65"/>
      <c r="N111" s="57">
        <f>M108</f>
        <v>530.88</v>
      </c>
      <c r="O111" s="41"/>
    </row>
  </sheetData>
  <sheetProtection selectLockedCells="1" selectUnlockedCells="1"/>
  <mergeCells count="78">
    <mergeCell ref="A8:A11"/>
    <mergeCell ref="M8:M11"/>
    <mergeCell ref="O8:O11"/>
    <mergeCell ref="A12:A15"/>
    <mergeCell ref="M12:M15"/>
    <mergeCell ref="O12:O15"/>
    <mergeCell ref="A16:A19"/>
    <mergeCell ref="M16:M19"/>
    <mergeCell ref="O16:O19"/>
    <mergeCell ref="A20:A23"/>
    <mergeCell ref="M20:M23"/>
    <mergeCell ref="O20:O23"/>
    <mergeCell ref="A24:A27"/>
    <mergeCell ref="M24:M27"/>
    <mergeCell ref="O24:O27"/>
    <mergeCell ref="A28:A31"/>
    <mergeCell ref="M28:M31"/>
    <mergeCell ref="O28:O31"/>
    <mergeCell ref="A32:A35"/>
    <mergeCell ref="M32:M35"/>
    <mergeCell ref="O32:O35"/>
    <mergeCell ref="A36:A39"/>
    <mergeCell ref="M36:M39"/>
    <mergeCell ref="O36:O39"/>
    <mergeCell ref="A40:A43"/>
    <mergeCell ref="M40:M43"/>
    <mergeCell ref="O40:O43"/>
    <mergeCell ref="A44:A47"/>
    <mergeCell ref="M44:M47"/>
    <mergeCell ref="O44:O47"/>
    <mergeCell ref="A48:A51"/>
    <mergeCell ref="M48:M51"/>
    <mergeCell ref="O48:O51"/>
    <mergeCell ref="A52:A55"/>
    <mergeCell ref="M52:M55"/>
    <mergeCell ref="O52:O55"/>
    <mergeCell ref="A56:A59"/>
    <mergeCell ref="M56:M59"/>
    <mergeCell ref="O56:O59"/>
    <mergeCell ref="A60:A63"/>
    <mergeCell ref="M60:M63"/>
    <mergeCell ref="O60:O63"/>
    <mergeCell ref="A64:A67"/>
    <mergeCell ref="M64:M67"/>
    <mergeCell ref="O64:O67"/>
    <mergeCell ref="A68:A71"/>
    <mergeCell ref="M68:M71"/>
    <mergeCell ref="O68:O71"/>
    <mergeCell ref="A72:A75"/>
    <mergeCell ref="M72:M75"/>
    <mergeCell ref="O72:O75"/>
    <mergeCell ref="A76:A79"/>
    <mergeCell ref="M76:M79"/>
    <mergeCell ref="O76:O79"/>
    <mergeCell ref="A80:A83"/>
    <mergeCell ref="M80:M83"/>
    <mergeCell ref="O80:O83"/>
    <mergeCell ref="A84:A87"/>
    <mergeCell ref="M84:M87"/>
    <mergeCell ref="O84:O87"/>
    <mergeCell ref="A88:A91"/>
    <mergeCell ref="M88:M91"/>
    <mergeCell ref="O88:O91"/>
    <mergeCell ref="A92:A95"/>
    <mergeCell ref="M92:M95"/>
    <mergeCell ref="O92:O95"/>
    <mergeCell ref="A96:A99"/>
    <mergeCell ref="M96:M99"/>
    <mergeCell ref="O96:O99"/>
    <mergeCell ref="A100:A103"/>
    <mergeCell ref="M100:M103"/>
    <mergeCell ref="O100:O103"/>
    <mergeCell ref="A104:A107"/>
    <mergeCell ref="M104:M107"/>
    <mergeCell ref="O104:O107"/>
    <mergeCell ref="A108:A111"/>
    <mergeCell ref="M108:M111"/>
    <mergeCell ref="O108:O111"/>
  </mergeCells>
  <printOptions horizontalCentered="1"/>
  <pageMargins left="0.27569444444444446" right="0.2604166666666667" top="0.14722222222222223" bottom="0.5597222222222222" header="0.5118055555555555" footer="0.29444444444444445"/>
  <pageSetup firstPageNumber="1" useFirstPageNumber="1" horizontalDpi="300" verticalDpi="300" orientation="landscape" paperSize="9" scale="74"/>
  <headerFooter alignWithMargins="0">
    <oddFooter>&amp;C&amp;"Times New Roman,Обычный"&amp;12&amp;A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="90" zoomScaleNormal="9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1.8515625" style="1" customWidth="1"/>
    <col min="2" max="2" width="5.421875" style="1" customWidth="1"/>
    <col min="3" max="3" width="23.421875" style="2" customWidth="1"/>
    <col min="4" max="4" width="23.421875" style="1" customWidth="1"/>
    <col min="5" max="5" width="9.7109375" style="3" customWidth="1"/>
    <col min="6" max="6" width="7.28125" style="3" customWidth="1"/>
    <col min="7" max="7" width="7.8515625" style="3" customWidth="1"/>
    <col min="8" max="8" width="10.140625" style="3" customWidth="1"/>
    <col min="9" max="12" width="9.00390625" style="3" customWidth="1"/>
    <col min="13" max="13" width="9.421875" style="1" customWidth="1"/>
    <col min="14" max="14" width="0" style="1" hidden="1" customWidth="1"/>
    <col min="15" max="15" width="4.421875" style="1" customWidth="1"/>
    <col min="16" max="16384" width="9.00390625" style="1" customWidth="1"/>
  </cols>
  <sheetData>
    <row r="1" spans="2:12" ht="12.75">
      <c r="B1" s="4" t="s">
        <v>0</v>
      </c>
      <c r="E1" s="5" t="s">
        <v>1</v>
      </c>
      <c r="F1" s="6"/>
      <c r="G1" s="7"/>
      <c r="H1" s="6"/>
      <c r="I1" s="5"/>
      <c r="J1" s="6"/>
      <c r="K1" s="7"/>
      <c r="L1" s="6"/>
    </row>
    <row r="2" spans="3:12" ht="12.75">
      <c r="C2" s="8" t="s">
        <v>2</v>
      </c>
      <c r="D2" s="9" t="s">
        <v>3</v>
      </c>
      <c r="F2" s="10" t="s">
        <v>4</v>
      </c>
      <c r="H2" s="11"/>
      <c r="J2" s="10" t="s">
        <v>5</v>
      </c>
      <c r="L2" s="11"/>
    </row>
    <row r="3" spans="5:12" ht="12.75">
      <c r="E3" s="12"/>
      <c r="F3" s="8" t="s">
        <v>6</v>
      </c>
      <c r="G3" s="13">
        <v>189</v>
      </c>
      <c r="H3" s="1" t="s">
        <v>7</v>
      </c>
      <c r="I3" s="12"/>
      <c r="J3" s="8" t="s">
        <v>6</v>
      </c>
      <c r="K3" s="13">
        <f>Ком_L!K3</f>
        <v>176</v>
      </c>
      <c r="L3" s="1" t="s">
        <v>7</v>
      </c>
    </row>
    <row r="4" spans="3:12" ht="12.75">
      <c r="C4" s="8" t="s">
        <v>8</v>
      </c>
      <c r="D4" s="14">
        <f>COUNTA(A8:A75)</f>
        <v>17</v>
      </c>
      <c r="F4" s="8" t="s">
        <v>9</v>
      </c>
      <c r="G4" s="15">
        <f>G3/E6</f>
        <v>3.9375</v>
      </c>
      <c r="H4" s="3" t="s">
        <v>10</v>
      </c>
      <c r="J4" s="8" t="s">
        <v>9</v>
      </c>
      <c r="K4" s="15">
        <f>K3/I6</f>
        <v>4.631578947368421</v>
      </c>
      <c r="L4" s="3" t="s">
        <v>10</v>
      </c>
    </row>
    <row r="5" spans="5:12" ht="12.75">
      <c r="E5" s="3" t="s">
        <v>11</v>
      </c>
      <c r="F5" s="6"/>
      <c r="H5" s="3" t="s">
        <v>12</v>
      </c>
      <c r="I5" s="3" t="s">
        <v>11</v>
      </c>
      <c r="J5" s="6"/>
      <c r="L5" s="3" t="s">
        <v>12</v>
      </c>
    </row>
    <row r="6" spans="2:15" ht="12.75">
      <c r="B6" s="16" t="s">
        <v>13</v>
      </c>
      <c r="C6" s="17"/>
      <c r="D6" s="18" t="s">
        <v>236</v>
      </c>
      <c r="E6" s="19">
        <v>48</v>
      </c>
      <c r="F6" s="6"/>
      <c r="G6" s="20"/>
      <c r="H6" s="19">
        <v>82</v>
      </c>
      <c r="I6" s="19">
        <f>Ком_L!I6</f>
        <v>38</v>
      </c>
      <c r="J6" s="6"/>
      <c r="K6" s="20"/>
      <c r="L6" s="19">
        <f>Ком_L!L6</f>
        <v>73</v>
      </c>
      <c r="M6" s="9"/>
      <c r="N6" s="9"/>
      <c r="O6" s="9"/>
    </row>
    <row r="7" spans="1:16" s="31" customFormat="1" ht="43.5" customHeight="1">
      <c r="A7" s="21" t="s">
        <v>15</v>
      </c>
      <c r="B7" s="22" t="s">
        <v>16</v>
      </c>
      <c r="C7" s="23" t="s">
        <v>17</v>
      </c>
      <c r="D7" s="24" t="s">
        <v>18</v>
      </c>
      <c r="E7" s="25" t="s">
        <v>19</v>
      </c>
      <c r="F7" s="24" t="s">
        <v>20</v>
      </c>
      <c r="G7" s="24" t="s">
        <v>21</v>
      </c>
      <c r="H7" s="26" t="s">
        <v>22</v>
      </c>
      <c r="I7" s="25" t="s">
        <v>19</v>
      </c>
      <c r="J7" s="24" t="s">
        <v>20</v>
      </c>
      <c r="K7" s="24" t="s">
        <v>21</v>
      </c>
      <c r="L7" s="26" t="s">
        <v>22</v>
      </c>
      <c r="M7" s="27" t="s">
        <v>23</v>
      </c>
      <c r="N7" s="28" t="s">
        <v>24</v>
      </c>
      <c r="O7" s="29" t="s">
        <v>25</v>
      </c>
      <c r="P7" s="30" t="s">
        <v>26</v>
      </c>
    </row>
    <row r="8" spans="1:15" ht="12.75" customHeight="1">
      <c r="A8" s="32" t="s">
        <v>237</v>
      </c>
      <c r="B8" s="33">
        <v>142</v>
      </c>
      <c r="C8" s="34" t="s">
        <v>238</v>
      </c>
      <c r="D8" s="35" t="s">
        <v>239</v>
      </c>
      <c r="E8" s="36">
        <v>10</v>
      </c>
      <c r="F8" s="37">
        <v>50.81</v>
      </c>
      <c r="G8" s="38">
        <f>IF((F8-$E$6)&lt;0,0,IF(F8&gt;$H$6,"снят",(F8-$E$6)))</f>
        <v>2.8100000000000023</v>
      </c>
      <c r="H8" s="39">
        <f>IF(OR(E8="снят",G8="снят"),100,E8+G8)</f>
        <v>12.810000000000002</v>
      </c>
      <c r="I8" s="36">
        <v>0</v>
      </c>
      <c r="J8" s="37">
        <v>43.91</v>
      </c>
      <c r="K8" s="38">
        <f>IF((J8-$I$6)&lt;0,0,IF(J8&gt;$L$6,"снят",(J8-$I$6)))</f>
        <v>5.909999999999997</v>
      </c>
      <c r="L8" s="39">
        <f>IF(OR(I8="снят",K8="снят"),100,I8+K8)</f>
        <v>5.909999999999997</v>
      </c>
      <c r="M8" s="21">
        <f>SUM(H8:H11)-MAX(H8:H11)+SUM(L8:L11)-MAX(L8:L11)</f>
        <v>21.650000000000006</v>
      </c>
      <c r="N8" s="40">
        <f>M8</f>
        <v>21.650000000000006</v>
      </c>
      <c r="O8" s="41">
        <v>1</v>
      </c>
    </row>
    <row r="9" spans="1:15" ht="12.75">
      <c r="A9" s="32"/>
      <c r="B9" s="42">
        <v>144</v>
      </c>
      <c r="C9" s="43" t="s">
        <v>240</v>
      </c>
      <c r="D9" s="35" t="s">
        <v>241</v>
      </c>
      <c r="E9" s="44">
        <v>0</v>
      </c>
      <c r="F9" s="45">
        <v>45</v>
      </c>
      <c r="G9" s="46">
        <f>IF((F9-$E$6)&lt;0,0,IF(F9&gt;$H$6,"снят",(F9-$E$6)))</f>
        <v>0</v>
      </c>
      <c r="H9" s="39">
        <f>IF(OR(E9="снят",G9="снят"),100,E9+G9)</f>
        <v>0</v>
      </c>
      <c r="I9" s="44">
        <v>0</v>
      </c>
      <c r="J9" s="45">
        <v>42.03</v>
      </c>
      <c r="K9" s="46">
        <f>IF((J9-$I$6)&lt;0,0,IF(J9&gt;$L$6,"снят",(J9-$I$6)))</f>
        <v>4.030000000000001</v>
      </c>
      <c r="L9" s="39">
        <f>IF(OR(I9="снят",K9="снят"),100,I9+K9)</f>
        <v>4.030000000000001</v>
      </c>
      <c r="M9" s="21"/>
      <c r="N9" s="47">
        <f>M8</f>
        <v>21.650000000000006</v>
      </c>
      <c r="O9" s="41"/>
    </row>
    <row r="10" spans="1:15" ht="12.75">
      <c r="A10" s="32"/>
      <c r="B10" s="42">
        <v>155</v>
      </c>
      <c r="C10" s="43" t="s">
        <v>242</v>
      </c>
      <c r="D10" s="35" t="s">
        <v>243</v>
      </c>
      <c r="E10" s="48" t="s">
        <v>49</v>
      </c>
      <c r="F10" s="49"/>
      <c r="G10" s="46">
        <f>IF((F10-$E$6)&lt;0,0,IF(F10&gt;$H$6,"снят",(F10-$E$6)))</f>
        <v>0</v>
      </c>
      <c r="H10" s="39">
        <f>IF(OR(E10="снят",G10="снят"),100,E10+G10)</f>
        <v>100</v>
      </c>
      <c r="I10" s="48">
        <v>0</v>
      </c>
      <c r="J10" s="49">
        <v>40.22</v>
      </c>
      <c r="K10" s="46">
        <f>IF((J10-$I$6)&lt;0,0,IF(J10&gt;$L$6,"снят",(J10-$I$6)))</f>
        <v>2.219999999999999</v>
      </c>
      <c r="L10" s="39">
        <f>IF(OR(I10="снят",K10="снят"),100,I10+K10)</f>
        <v>2.219999999999999</v>
      </c>
      <c r="M10" s="21"/>
      <c r="N10" s="47">
        <f>M8</f>
        <v>21.650000000000006</v>
      </c>
      <c r="O10" s="41"/>
    </row>
    <row r="11" spans="1:15" ht="12.75">
      <c r="A11" s="32"/>
      <c r="B11" s="50">
        <v>174</v>
      </c>
      <c r="C11" s="51" t="s">
        <v>45</v>
      </c>
      <c r="D11" s="52" t="s">
        <v>244</v>
      </c>
      <c r="E11" s="53">
        <v>0</v>
      </c>
      <c r="F11" s="54">
        <v>44.53</v>
      </c>
      <c r="G11" s="55">
        <f>IF((F11-$E$6)&lt;0,0,IF(F11&gt;$H$6,"снят",(F11-$E$6)))</f>
        <v>0</v>
      </c>
      <c r="H11" s="56">
        <f>IF(OR(E11="снят",G11="снят"),100,E11+G11)</f>
        <v>0</v>
      </c>
      <c r="I11" s="53">
        <v>0</v>
      </c>
      <c r="J11" s="54">
        <v>40.59</v>
      </c>
      <c r="K11" s="55">
        <f>IF((J11-$I$6)&lt;0,0,IF(J11&gt;$L$6,"снят",(J11-$I$6)))</f>
        <v>2.5900000000000034</v>
      </c>
      <c r="L11" s="56">
        <f>IF(OR(I11="снят",K11="снят"),100,I11+K11)</f>
        <v>2.5900000000000034</v>
      </c>
      <c r="M11" s="21"/>
      <c r="N11" s="57">
        <f>M8</f>
        <v>21.650000000000006</v>
      </c>
      <c r="O11" s="41"/>
    </row>
    <row r="12" spans="1:16" ht="12.75" customHeight="1">
      <c r="A12" s="58" t="s">
        <v>245</v>
      </c>
      <c r="B12" s="59">
        <v>168</v>
      </c>
      <c r="C12" s="60" t="s">
        <v>106</v>
      </c>
      <c r="D12" s="61" t="s">
        <v>246</v>
      </c>
      <c r="E12" s="59">
        <v>0</v>
      </c>
      <c r="F12" s="62">
        <v>51</v>
      </c>
      <c r="G12" s="63">
        <f>IF((F12-$E$6)&lt;0,0,IF(F12&gt;$H$6,"снят",(F12-$E$6)))</f>
        <v>3</v>
      </c>
      <c r="H12" s="64">
        <f>IF(OR(E12="снят",G12="снят"),100,E12+G12)</f>
        <v>3</v>
      </c>
      <c r="I12" s="59">
        <v>0</v>
      </c>
      <c r="J12" s="62">
        <v>46.06</v>
      </c>
      <c r="K12" s="63">
        <f>IF((J12-$I$6)&lt;0,0,IF(J12&gt;$L$6,"снят",(J12-$I$6)))</f>
        <v>8.060000000000002</v>
      </c>
      <c r="L12" s="64">
        <f>IF(OR(I12="снят",K12="снят"),100,I12+K12)</f>
        <v>8.060000000000002</v>
      </c>
      <c r="M12" s="65">
        <f>SUM(H12:H15)-MAX(H12:H15)+SUM(L12:L15)-MAX(L12:L15)</f>
        <v>21.75999999999999</v>
      </c>
      <c r="N12" s="66">
        <f>M12</f>
        <v>21.75999999999999</v>
      </c>
      <c r="O12" s="41">
        <v>2</v>
      </c>
      <c r="P12" s="67"/>
    </row>
    <row r="13" spans="1:15" ht="12.75">
      <c r="A13" s="58"/>
      <c r="B13" s="68">
        <v>172</v>
      </c>
      <c r="C13" s="69" t="s">
        <v>247</v>
      </c>
      <c r="D13" s="70" t="s">
        <v>248</v>
      </c>
      <c r="E13" s="68">
        <v>0</v>
      </c>
      <c r="F13" s="45">
        <v>47.55</v>
      </c>
      <c r="G13" s="46">
        <f>IF((F13-$E$6)&lt;0,0,IF(F13&gt;$H$6,"снят",(F13-$E$6)))</f>
        <v>0</v>
      </c>
      <c r="H13" s="64">
        <f>IF(OR(E13="снят",G13="снят"),100,E13+G13)</f>
        <v>0</v>
      </c>
      <c r="I13" s="68">
        <v>0</v>
      </c>
      <c r="J13" s="45">
        <v>44</v>
      </c>
      <c r="K13" s="46">
        <f>IF((J13-$I$6)&lt;0,0,IF(J13&gt;$L$6,"снят",(J13-$I$6)))</f>
        <v>6</v>
      </c>
      <c r="L13" s="64">
        <f>IF(OR(I13="снят",K13="снят"),100,I13+K13)</f>
        <v>6</v>
      </c>
      <c r="M13" s="65"/>
      <c r="N13" s="47">
        <f>M12</f>
        <v>21.75999999999999</v>
      </c>
      <c r="O13" s="41"/>
    </row>
    <row r="14" spans="1:15" ht="12.75">
      <c r="A14" s="58"/>
      <c r="B14" s="59">
        <v>177</v>
      </c>
      <c r="C14" s="60" t="s">
        <v>249</v>
      </c>
      <c r="D14" s="61" t="s">
        <v>250</v>
      </c>
      <c r="E14" s="59" t="s">
        <v>49</v>
      </c>
      <c r="F14" s="62"/>
      <c r="G14" s="46">
        <f>IF((F14-$E$6)&lt;0,0,IF(F14&gt;$H$6,"снят",(F14-$E$6)))</f>
        <v>0</v>
      </c>
      <c r="H14" s="64">
        <f>IF(OR(E14="снят",G14="снят"),100,E14+G14)</f>
        <v>100</v>
      </c>
      <c r="I14" s="59">
        <v>5</v>
      </c>
      <c r="J14" s="62">
        <v>46.44</v>
      </c>
      <c r="K14" s="46">
        <f>IF((J14-$I$6)&lt;0,0,IF(J14&gt;$L$6,"снят",(J14-$I$6)))</f>
        <v>8.439999999999998</v>
      </c>
      <c r="L14" s="64">
        <f>IF(OR(I14="снят",K14="снят"),100,I14+K14)</f>
        <v>13.439999999999998</v>
      </c>
      <c r="M14" s="65"/>
      <c r="N14" s="47">
        <f>M12</f>
        <v>21.75999999999999</v>
      </c>
      <c r="O14" s="41"/>
    </row>
    <row r="15" spans="1:15" ht="12.75">
      <c r="A15" s="58"/>
      <c r="B15" s="71">
        <v>179</v>
      </c>
      <c r="C15" s="72" t="s">
        <v>110</v>
      </c>
      <c r="D15" s="73" t="s">
        <v>251</v>
      </c>
      <c r="E15" s="71">
        <v>0</v>
      </c>
      <c r="F15" s="74">
        <v>48.76</v>
      </c>
      <c r="G15" s="55">
        <f>IF((F15-$E$6)&lt;0,0,IF(F15&gt;$H$6,"снят",(F15-$E$6)))</f>
        <v>0.759999999999998</v>
      </c>
      <c r="H15" s="75">
        <f>IF(OR(E15="снят",G15="снят"),100,E15+G15)</f>
        <v>0.759999999999998</v>
      </c>
      <c r="I15" s="71">
        <v>0</v>
      </c>
      <c r="J15" s="74">
        <v>41.94</v>
      </c>
      <c r="K15" s="55">
        <f>IF((J15-$I$6)&lt;0,0,IF(J15&gt;$L$6,"снят",(J15-$I$6)))</f>
        <v>3.9399999999999977</v>
      </c>
      <c r="L15" s="75">
        <f>IF(OR(I15="снят",K15="снят"),100,I15+K15)</f>
        <v>3.9399999999999977</v>
      </c>
      <c r="M15" s="65"/>
      <c r="N15" s="57">
        <f>M12</f>
        <v>21.75999999999999</v>
      </c>
      <c r="O15" s="41"/>
    </row>
    <row r="16" spans="1:16" ht="12.75" customHeight="1">
      <c r="A16" s="58" t="s">
        <v>252</v>
      </c>
      <c r="B16" s="59">
        <v>122</v>
      </c>
      <c r="C16" s="76" t="s">
        <v>61</v>
      </c>
      <c r="D16" s="77" t="s">
        <v>253</v>
      </c>
      <c r="E16" s="59">
        <v>0</v>
      </c>
      <c r="F16" s="62">
        <v>49.1</v>
      </c>
      <c r="G16" s="38">
        <f>IF((F16-$E$6)&lt;0,0,IF(F16&gt;$H$6,"снят",(F16-$E$6)))</f>
        <v>1.1000000000000014</v>
      </c>
      <c r="H16" s="64">
        <f>IF(OR(E16="снят",G16="снят"),100,E16+G16)</f>
        <v>1.1000000000000014</v>
      </c>
      <c r="I16" s="59">
        <v>0</v>
      </c>
      <c r="J16" s="62">
        <v>43.1</v>
      </c>
      <c r="K16" s="38">
        <f>IF((J16-$I$6)&lt;0,0,IF(J16&gt;$L$6,"снят",(J16-$I$6)))</f>
        <v>5.100000000000001</v>
      </c>
      <c r="L16" s="64">
        <f>IF(OR(I16="снят",K16="снят"),100,I16+K16)</f>
        <v>5.100000000000001</v>
      </c>
      <c r="M16" s="65">
        <f>SUM(H16:H19)-MAX(H16:H19)+SUM(L16:L19)-MAX(L16:L19)</f>
        <v>22.230000000000004</v>
      </c>
      <c r="N16" s="66">
        <f>M16</f>
        <v>22.230000000000004</v>
      </c>
      <c r="O16" s="41">
        <v>3</v>
      </c>
      <c r="P16" s="67"/>
    </row>
    <row r="17" spans="1:15" ht="12.75">
      <c r="A17" s="58"/>
      <c r="B17" s="68">
        <v>161</v>
      </c>
      <c r="C17" s="69" t="s">
        <v>164</v>
      </c>
      <c r="D17" s="82" t="s">
        <v>254</v>
      </c>
      <c r="E17" s="68">
        <v>0</v>
      </c>
      <c r="F17" s="45">
        <v>53.91</v>
      </c>
      <c r="G17" s="68">
        <f>IF((F17-$E$6)&lt;0,0,IF(F17&gt;$H$6,"снят",(F17-$E$6)))</f>
        <v>5.909999999999997</v>
      </c>
      <c r="H17" s="64">
        <f>IF(OR(E17="снят",G17="снят"),100,E17+G17)</f>
        <v>5.909999999999997</v>
      </c>
      <c r="I17" s="68">
        <v>0</v>
      </c>
      <c r="J17" s="45">
        <v>45.59</v>
      </c>
      <c r="K17" s="68">
        <f>IF((J17-$I$6)&lt;0,0,IF(J17&gt;$L$6,"снят",(J17-$I$6)))</f>
        <v>7.590000000000003</v>
      </c>
      <c r="L17" s="64">
        <f>IF(OR(I17="снят",K17="снят"),100,I17+K17)</f>
        <v>7.590000000000003</v>
      </c>
      <c r="M17" s="65"/>
      <c r="N17" s="47">
        <f>M16</f>
        <v>22.230000000000004</v>
      </c>
      <c r="O17" s="41"/>
    </row>
    <row r="18" spans="1:15" ht="12.75">
      <c r="A18" s="58"/>
      <c r="B18" s="59">
        <v>116</v>
      </c>
      <c r="C18" s="60" t="s">
        <v>196</v>
      </c>
      <c r="D18" s="77" t="s">
        <v>255</v>
      </c>
      <c r="E18" s="59">
        <v>0</v>
      </c>
      <c r="F18" s="62">
        <v>48.38</v>
      </c>
      <c r="G18" s="46">
        <f>IF((F18-$E$6)&lt;0,0,IF(F18&gt;$H$6,"снят",(F18-$E$6)))</f>
        <v>0.38000000000000256</v>
      </c>
      <c r="H18" s="64">
        <f>IF(OR(E18="снят",G18="снят"),100,E18+G18)</f>
        <v>0.38000000000000256</v>
      </c>
      <c r="I18" s="59">
        <v>0</v>
      </c>
      <c r="J18" s="62">
        <v>43.42</v>
      </c>
      <c r="K18" s="46">
        <f>IF((J18-$I$6)&lt;0,0,IF(J18&gt;$L$6,"снят",(J18-$I$6)))</f>
        <v>5.420000000000002</v>
      </c>
      <c r="L18" s="64">
        <f>IF(OR(I18="снят",K18="снят"),100,I18+K18)</f>
        <v>5.420000000000002</v>
      </c>
      <c r="M18" s="65"/>
      <c r="N18" s="47">
        <f>M16</f>
        <v>22.230000000000004</v>
      </c>
      <c r="O18" s="41"/>
    </row>
    <row r="19" spans="1:15" ht="12.75">
      <c r="A19" s="58"/>
      <c r="B19" s="71">
        <v>134</v>
      </c>
      <c r="C19" s="72" t="s">
        <v>158</v>
      </c>
      <c r="D19" s="73" t="s">
        <v>256</v>
      </c>
      <c r="E19" s="71">
        <v>0</v>
      </c>
      <c r="F19" s="74">
        <v>52.32</v>
      </c>
      <c r="G19" s="55">
        <f>IF((F19-$E$6)&lt;0,0,IF(F19&gt;$H$6,"снят",(F19-$E$6)))</f>
        <v>4.32</v>
      </c>
      <c r="H19" s="75">
        <f>IF(OR(E19="снят",G19="снят"),100,E19+G19)</f>
        <v>4.32</v>
      </c>
      <c r="I19" s="71">
        <v>0</v>
      </c>
      <c r="J19" s="74">
        <v>43.91</v>
      </c>
      <c r="K19" s="55">
        <f>IF((J19-$I$6)&lt;0,0,IF(J19&gt;$L$6,"снят",(J19-$I$6)))</f>
        <v>5.909999999999997</v>
      </c>
      <c r="L19" s="75">
        <f>IF(OR(I19="снят",K19="снят"),100,I19+K19)</f>
        <v>5.909999999999997</v>
      </c>
      <c r="M19" s="65"/>
      <c r="N19" s="57">
        <f>M16</f>
        <v>22.230000000000004</v>
      </c>
      <c r="O19" s="41"/>
    </row>
    <row r="20" spans="1:16" ht="12.75" customHeight="1">
      <c r="A20" s="32" t="s">
        <v>257</v>
      </c>
      <c r="B20" s="68">
        <v>158</v>
      </c>
      <c r="C20" s="81" t="s">
        <v>30</v>
      </c>
      <c r="D20" s="82" t="s">
        <v>258</v>
      </c>
      <c r="E20" s="44">
        <v>5</v>
      </c>
      <c r="F20" s="83">
        <v>42.12</v>
      </c>
      <c r="G20" s="38">
        <f>IF((F20-$E$6)&lt;0,0,IF(F20&gt;$H$6,"снят",(F20-$E$6)))</f>
        <v>0</v>
      </c>
      <c r="H20" s="64">
        <f>IF(OR(E20="снят",G20="снят"),100,E20+G20)</f>
        <v>5</v>
      </c>
      <c r="I20" s="44">
        <v>0</v>
      </c>
      <c r="J20" s="83">
        <v>38.87</v>
      </c>
      <c r="K20" s="38">
        <f>IF((J20-$I$6)&lt;0,0,IF(J20&gt;$L$6,"снят",(J20-$I$6)))</f>
        <v>0.8699999999999974</v>
      </c>
      <c r="L20" s="64">
        <f>IF(OR(I20="снят",K20="снят"),100,I20+K20)</f>
        <v>0.8699999999999974</v>
      </c>
      <c r="M20" s="65">
        <f>SUM(H20:H23)-MAX(H20:H23)+SUM(L20:L23)-MAX(L20:L23)</f>
        <v>35.53</v>
      </c>
      <c r="N20" s="66">
        <f>M20</f>
        <v>35.53</v>
      </c>
      <c r="O20" s="41">
        <v>4</v>
      </c>
      <c r="P20" s="67"/>
    </row>
    <row r="21" spans="1:15" ht="12.75">
      <c r="A21" s="32"/>
      <c r="B21" s="68">
        <v>165</v>
      </c>
      <c r="C21" s="81" t="s">
        <v>259</v>
      </c>
      <c r="D21" s="82" t="s">
        <v>260</v>
      </c>
      <c r="E21" s="44">
        <v>5</v>
      </c>
      <c r="F21" s="83">
        <v>44.34</v>
      </c>
      <c r="G21" s="68">
        <f>IF((F21-$E$6)&lt;0,0,IF(F21&gt;$H$6,"снят",(F21-$E$6)))</f>
        <v>0</v>
      </c>
      <c r="H21" s="64">
        <f>IF(OR(E21="снят",G21="снят"),100,E21+G21)</f>
        <v>5</v>
      </c>
      <c r="I21" s="44">
        <v>0</v>
      </c>
      <c r="J21" s="83">
        <v>41.81</v>
      </c>
      <c r="K21" s="68">
        <f>IF((J21-$I$6)&lt;0,0,IF(J21&gt;$L$6,"снят",(J21-$I$6)))</f>
        <v>3.8100000000000023</v>
      </c>
      <c r="L21" s="64">
        <f>IF(OR(I21="снят",K21="снят"),100,I21+K21)</f>
        <v>3.8100000000000023</v>
      </c>
      <c r="M21" s="65"/>
      <c r="N21" s="47">
        <f>M20</f>
        <v>35.53</v>
      </c>
      <c r="O21" s="41"/>
    </row>
    <row r="22" spans="1:15" ht="12.75">
      <c r="A22" s="32"/>
      <c r="B22" s="68">
        <v>146</v>
      </c>
      <c r="C22" s="81" t="s">
        <v>261</v>
      </c>
      <c r="D22" s="82" t="s">
        <v>262</v>
      </c>
      <c r="E22" s="44" t="s">
        <v>49</v>
      </c>
      <c r="F22" s="83"/>
      <c r="G22" s="68">
        <f>IF((F22-$E$6)&lt;0,0,IF(F22&gt;$H$6,"снят",(F22-$E$6)))</f>
        <v>0</v>
      </c>
      <c r="H22" s="64">
        <f>IF(OR(E22="снят",G22="снят"),100,E22+G22)</f>
        <v>100</v>
      </c>
      <c r="I22" s="44" t="s">
        <v>49</v>
      </c>
      <c r="J22" s="83"/>
      <c r="K22" s="68">
        <f>IF((J22-$I$6)&lt;0,0,IF(J22&gt;$L$6,"снят",(J22-$I$6)))</f>
        <v>0</v>
      </c>
      <c r="L22" s="64">
        <f>IF(OR(I22="снят",K22="снят"),100,I22+K22)</f>
        <v>100</v>
      </c>
      <c r="M22" s="65"/>
      <c r="N22" s="47">
        <f>M20</f>
        <v>35.53</v>
      </c>
      <c r="O22" s="41"/>
    </row>
    <row r="23" spans="1:15" ht="12.75">
      <c r="A23" s="32"/>
      <c r="B23" s="71">
        <v>140</v>
      </c>
      <c r="C23" s="84" t="s">
        <v>94</v>
      </c>
      <c r="D23" s="85" t="s">
        <v>263</v>
      </c>
      <c r="E23" s="80">
        <v>5</v>
      </c>
      <c r="F23" s="86">
        <v>43.33</v>
      </c>
      <c r="G23" s="71">
        <f>IF((F23-$E$6)&lt;0,0,IF(F23&gt;$H$6,"снят",(F23-$E$6)))</f>
        <v>0</v>
      </c>
      <c r="H23" s="75">
        <f>IF(OR(E23="снят",G23="снят"),100,E23+G23)</f>
        <v>5</v>
      </c>
      <c r="I23" s="80">
        <v>10</v>
      </c>
      <c r="J23" s="86">
        <v>43.85</v>
      </c>
      <c r="K23" s="71">
        <f>IF((J23-$I$6)&lt;0,0,IF(J23&gt;$L$6,"снят",(J23-$I$6)))</f>
        <v>5.850000000000001</v>
      </c>
      <c r="L23" s="75">
        <f>IF(OR(I23="снят",K23="снят"),100,I23+K23)</f>
        <v>15.850000000000001</v>
      </c>
      <c r="M23" s="65"/>
      <c r="N23" s="57">
        <f>M20</f>
        <v>35.53</v>
      </c>
      <c r="O23" s="41"/>
    </row>
    <row r="24" spans="1:15" ht="12.75" customHeight="1">
      <c r="A24" s="32" t="s">
        <v>264</v>
      </c>
      <c r="B24" s="68">
        <v>127</v>
      </c>
      <c r="C24" s="69" t="s">
        <v>73</v>
      </c>
      <c r="D24" s="70" t="s">
        <v>265</v>
      </c>
      <c r="E24" s="68" t="s">
        <v>49</v>
      </c>
      <c r="F24" s="45"/>
      <c r="G24" s="63">
        <f>IF((F24-$E$6)&lt;0,0,IF(F24&gt;$H$6,"снят",(F24-$E$6)))</f>
        <v>0</v>
      </c>
      <c r="H24" s="64">
        <f>IF(OR(E24="снят",G24="снят"),100,E24+G24)</f>
        <v>100</v>
      </c>
      <c r="I24" s="68">
        <v>0</v>
      </c>
      <c r="J24" s="45">
        <v>40.59</v>
      </c>
      <c r="K24" s="63">
        <f>IF((J24-$I$6)&lt;0,0,IF(J24&gt;$L$6,"снят",(J24-$I$6)))</f>
        <v>2.5900000000000034</v>
      </c>
      <c r="L24" s="64">
        <f>IF(OR(I24="снят",K24="снят"),100,I24+K24)</f>
        <v>2.5900000000000034</v>
      </c>
      <c r="M24" s="65">
        <f>SUM(H24:H27)-MAX(H24:H27)+SUM(L24:L27)-MAX(L24:L27)</f>
        <v>37.129999999999995</v>
      </c>
      <c r="N24" s="66">
        <f>M24</f>
        <v>37.129999999999995</v>
      </c>
      <c r="O24" s="41">
        <v>5</v>
      </c>
    </row>
    <row r="25" spans="1:15" ht="12.75">
      <c r="A25" s="32"/>
      <c r="B25" s="68">
        <v>167</v>
      </c>
      <c r="C25" s="69" t="s">
        <v>266</v>
      </c>
      <c r="D25" s="70" t="s">
        <v>267</v>
      </c>
      <c r="E25" s="68">
        <v>5</v>
      </c>
      <c r="F25" s="45">
        <v>51</v>
      </c>
      <c r="G25" s="46">
        <f>IF((F25-$E$6)&lt;0,0,IF(F25&gt;$H$6,"снят",(F25-$E$6)))</f>
        <v>3</v>
      </c>
      <c r="H25" s="64">
        <f>IF(OR(E25="снят",G25="снят"),100,E25+G25)</f>
        <v>8</v>
      </c>
      <c r="I25" s="68">
        <v>0</v>
      </c>
      <c r="J25" s="45">
        <v>42.16</v>
      </c>
      <c r="K25" s="46">
        <f>IF((J25-$I$6)&lt;0,0,IF(J25&gt;$L$6,"снят",(J25-$I$6)))</f>
        <v>4.159999999999997</v>
      </c>
      <c r="L25" s="64">
        <f>IF(OR(I25="снят",K25="снят"),100,I25+K25)</f>
        <v>4.159999999999997</v>
      </c>
      <c r="M25" s="65"/>
      <c r="N25" s="47">
        <f>M24</f>
        <v>37.129999999999995</v>
      </c>
      <c r="O25" s="41"/>
    </row>
    <row r="26" spans="1:15" ht="12.75">
      <c r="A26" s="32"/>
      <c r="B26" s="68">
        <v>176</v>
      </c>
      <c r="C26" s="69" t="s">
        <v>36</v>
      </c>
      <c r="D26" s="70" t="s">
        <v>268</v>
      </c>
      <c r="E26" s="68">
        <v>0</v>
      </c>
      <c r="F26" s="45">
        <v>45.64</v>
      </c>
      <c r="G26" s="46">
        <f>IF((F26-$E$6)&lt;0,0,IF(F26&gt;$H$6,"снят",(F26-$E$6)))</f>
        <v>0</v>
      </c>
      <c r="H26" s="64">
        <f>IF(OR(E26="снят",G26="снят"),100,E26+G26)</f>
        <v>0</v>
      </c>
      <c r="I26" s="68">
        <v>5</v>
      </c>
      <c r="J26" s="45">
        <v>40.38</v>
      </c>
      <c r="K26" s="46">
        <f>IF((J26-$I$6)&lt;0,0,IF(J26&gt;$L$6,"снят",(J26-$I$6)))</f>
        <v>2.3800000000000026</v>
      </c>
      <c r="L26" s="64">
        <f>IF(OR(I26="снят",K26="снят"),100,I26+K26)</f>
        <v>7.380000000000003</v>
      </c>
      <c r="M26" s="65"/>
      <c r="N26" s="47">
        <f>M24</f>
        <v>37.129999999999995</v>
      </c>
      <c r="O26" s="41"/>
    </row>
    <row r="27" spans="1:15" ht="12.75">
      <c r="A27" s="32"/>
      <c r="B27" s="71">
        <v>178</v>
      </c>
      <c r="C27" s="72" t="s">
        <v>40</v>
      </c>
      <c r="D27" s="73" t="s">
        <v>269</v>
      </c>
      <c r="E27" s="80">
        <v>15</v>
      </c>
      <c r="F27" s="74">
        <v>41.82</v>
      </c>
      <c r="G27" s="87">
        <f>IF((F27-$E$6)&lt;0,0,IF(F27&gt;$H$6,"снят",(F27-$E$6)))</f>
        <v>0</v>
      </c>
      <c r="H27" s="75">
        <f>IF(OR(E27="снят",G27="снят"),100,E27+G27)</f>
        <v>15</v>
      </c>
      <c r="I27" s="80" t="s">
        <v>49</v>
      </c>
      <c r="J27" s="74"/>
      <c r="K27" s="87">
        <f>IF((J27-$I$6)&lt;0,0,IF(J27&gt;$L$6,"снят",(J27-$I$6)))</f>
        <v>0</v>
      </c>
      <c r="L27" s="75">
        <f>IF(OR(I27="снят",K27="снят"),100,I27+K27)</f>
        <v>100</v>
      </c>
      <c r="M27" s="65"/>
      <c r="N27" s="57">
        <f>M24</f>
        <v>37.129999999999995</v>
      </c>
      <c r="O27" s="41"/>
    </row>
    <row r="28" spans="1:15" ht="12.75" customHeight="1">
      <c r="A28" s="88" t="s">
        <v>270</v>
      </c>
      <c r="B28" s="59">
        <v>148</v>
      </c>
      <c r="C28" s="60" t="s">
        <v>59</v>
      </c>
      <c r="D28" s="61" t="s">
        <v>271</v>
      </c>
      <c r="E28" s="59">
        <v>5</v>
      </c>
      <c r="F28" s="62">
        <v>50.31</v>
      </c>
      <c r="G28" s="38">
        <f>IF((F28-$E$6)&lt;0,0,IF(F28&gt;$H$6,"снят",(F28-$E$6)))</f>
        <v>2.3100000000000023</v>
      </c>
      <c r="H28" s="64">
        <f>IF(OR(E28="снят",G28="снят"),100,E28+G28)</f>
        <v>7.310000000000002</v>
      </c>
      <c r="I28" s="59">
        <v>0</v>
      </c>
      <c r="J28" s="62">
        <v>43.25</v>
      </c>
      <c r="K28" s="38">
        <f>IF((J28-$I$6)&lt;0,0,IF(J28&gt;$L$6,"снят",(J28-$I$6)))</f>
        <v>5.25</v>
      </c>
      <c r="L28" s="64">
        <f>IF(OR(I28="снят",K28="снят"),100,I28+K28)</f>
        <v>5.25</v>
      </c>
      <c r="M28" s="65">
        <f>SUM(H28:H31)-MAX(H28:H31)+SUM(L28:L31)-MAX(L28:L31)</f>
        <v>45.07</v>
      </c>
      <c r="N28" s="66">
        <f>M28</f>
        <v>45.07</v>
      </c>
      <c r="O28" s="41">
        <v>6</v>
      </c>
    </row>
    <row r="29" spans="1:15" ht="12.75">
      <c r="A29" s="88"/>
      <c r="B29" s="68">
        <v>123</v>
      </c>
      <c r="C29" s="69" t="s">
        <v>272</v>
      </c>
      <c r="D29" s="70" t="s">
        <v>273</v>
      </c>
      <c r="E29" s="68">
        <v>5</v>
      </c>
      <c r="F29" s="45">
        <v>54.07</v>
      </c>
      <c r="G29" s="46">
        <f>IF((F29-$E$6)&lt;0,0,IF(F29&gt;$H$6,"снят",(F29-$E$6)))</f>
        <v>6.07</v>
      </c>
      <c r="H29" s="64">
        <f>IF(OR(E29="снят",G29="снят"),100,E29+G29)</f>
        <v>11.07</v>
      </c>
      <c r="I29" s="68">
        <v>0</v>
      </c>
      <c r="J29" s="45">
        <v>44.85</v>
      </c>
      <c r="K29" s="46">
        <f>IF((J29-$I$6)&lt;0,0,IF(J29&gt;$L$6,"снят",(J29-$I$6)))</f>
        <v>6.850000000000001</v>
      </c>
      <c r="L29" s="64">
        <f>IF(OR(I29="снят",K29="снят"),100,I29+K29)</f>
        <v>6.850000000000001</v>
      </c>
      <c r="M29" s="65"/>
      <c r="N29" s="47">
        <f>M28</f>
        <v>45.07</v>
      </c>
      <c r="O29" s="41"/>
    </row>
    <row r="30" spans="1:15" ht="12.75">
      <c r="A30" s="88"/>
      <c r="B30" s="59">
        <v>125</v>
      </c>
      <c r="C30" s="60" t="s">
        <v>274</v>
      </c>
      <c r="D30" s="61" t="s">
        <v>275</v>
      </c>
      <c r="E30" s="59">
        <v>5</v>
      </c>
      <c r="F30" s="62">
        <v>52.31</v>
      </c>
      <c r="G30" s="46">
        <f>IF((F30-$E$6)&lt;0,0,IF(F30&gt;$H$6,"снят",(F30-$E$6)))</f>
        <v>4.310000000000002</v>
      </c>
      <c r="H30" s="64">
        <f>IF(OR(E30="снят",G30="снят"),100,E30+G30)</f>
        <v>9.310000000000002</v>
      </c>
      <c r="I30" s="59">
        <v>0</v>
      </c>
      <c r="J30" s="62">
        <v>43.28</v>
      </c>
      <c r="K30" s="46">
        <f>IF((J30-$I$6)&lt;0,0,IF(J30&gt;$L$6,"снят",(J30-$I$6)))</f>
        <v>5.280000000000001</v>
      </c>
      <c r="L30" s="64">
        <f>IF(OR(I30="снят",K30="снят"),100,I30+K30)</f>
        <v>5.280000000000001</v>
      </c>
      <c r="M30" s="65"/>
      <c r="N30" s="47">
        <f>M28</f>
        <v>45.07</v>
      </c>
      <c r="O30" s="41"/>
    </row>
    <row r="31" spans="1:15" ht="12.75">
      <c r="A31" s="88"/>
      <c r="B31" s="71">
        <v>119</v>
      </c>
      <c r="C31" s="72" t="s">
        <v>90</v>
      </c>
      <c r="D31" s="73" t="s">
        <v>276</v>
      </c>
      <c r="E31" s="71" t="s">
        <v>49</v>
      </c>
      <c r="F31" s="74"/>
      <c r="G31" s="87">
        <f>IF((F31-$E$6)&lt;0,0,IF(F31&gt;$H$6,"снят",(F31-$E$6)))</f>
        <v>0</v>
      </c>
      <c r="H31" s="75">
        <f>IF(OR(E31="снят",G31="снят"),100,E31+G31)</f>
        <v>100</v>
      </c>
      <c r="I31" s="71">
        <v>5</v>
      </c>
      <c r="J31" s="74">
        <v>50.25</v>
      </c>
      <c r="K31" s="87">
        <f>IF((J31-$I$6)&lt;0,0,IF(J31&gt;$L$6,"снят",(J31-$I$6)))</f>
        <v>12.25</v>
      </c>
      <c r="L31" s="75">
        <f>IF(OR(I31="снят",K31="снят"),100,I31+K31)</f>
        <v>17.25</v>
      </c>
      <c r="M31" s="65"/>
      <c r="N31" s="57">
        <f>M28</f>
        <v>45.07</v>
      </c>
      <c r="O31" s="41"/>
    </row>
    <row r="32" spans="1:15" ht="12.75" customHeight="1">
      <c r="A32" s="32" t="s">
        <v>277</v>
      </c>
      <c r="B32" s="68">
        <v>145</v>
      </c>
      <c r="C32" s="69" t="s">
        <v>38</v>
      </c>
      <c r="D32" s="70" t="s">
        <v>278</v>
      </c>
      <c r="E32" s="68">
        <v>5</v>
      </c>
      <c r="F32" s="45">
        <v>56.94</v>
      </c>
      <c r="G32" s="38">
        <f>IF((F32-$E$6)&lt;0,0,IF(F32&gt;$H$6,"снят",(F32-$E$6)))</f>
        <v>8.939999999999998</v>
      </c>
      <c r="H32" s="64">
        <f>IF(OR(E32="снят",G32="снят"),100,E32+G32)</f>
        <v>13.939999999999998</v>
      </c>
      <c r="I32" s="68">
        <v>5</v>
      </c>
      <c r="J32" s="45">
        <v>41.35</v>
      </c>
      <c r="K32" s="38">
        <f>IF((J32-$I$6)&lt;0,0,IF(J32&gt;$L$6,"снят",(J32-$I$6)))</f>
        <v>3.3500000000000014</v>
      </c>
      <c r="L32" s="64">
        <f>IF(OR(I32="снят",K32="снят"),100,I32+K32)</f>
        <v>8.350000000000001</v>
      </c>
      <c r="M32" s="65">
        <f>SUM(H32:H35)-MAX(H32:H35)+SUM(L32:L35)-MAX(L32:L35)</f>
        <v>46.44</v>
      </c>
      <c r="N32" s="66">
        <f>M32</f>
        <v>46.44</v>
      </c>
      <c r="O32" s="41">
        <v>7</v>
      </c>
    </row>
    <row r="33" spans="1:15" ht="12.75">
      <c r="A33" s="32"/>
      <c r="B33" s="68">
        <v>151</v>
      </c>
      <c r="C33" s="69" t="s">
        <v>279</v>
      </c>
      <c r="D33" s="70" t="s">
        <v>280</v>
      </c>
      <c r="E33" s="68">
        <v>5</v>
      </c>
      <c r="F33" s="45">
        <v>48.62</v>
      </c>
      <c r="G33" s="46">
        <f>IF((F33-$E$6)&lt;0,0,IF(F33&gt;$H$6,"снят",(F33-$E$6)))</f>
        <v>0.6199999999999974</v>
      </c>
      <c r="H33" s="64">
        <f>IF(OR(E33="снят",G33="снят"),100,E33+G33)</f>
        <v>5.619999999999997</v>
      </c>
      <c r="I33" s="68">
        <v>0</v>
      </c>
      <c r="J33" s="45">
        <v>43.75</v>
      </c>
      <c r="K33" s="46">
        <f>IF((J33-$I$6)&lt;0,0,IF(J33&gt;$L$6,"снят",(J33-$I$6)))</f>
        <v>5.75</v>
      </c>
      <c r="L33" s="64">
        <f>IF(OR(I33="снят",K33="снят"),100,I33+K33)</f>
        <v>5.75</v>
      </c>
      <c r="M33" s="65"/>
      <c r="N33" s="47">
        <f>M32</f>
        <v>46.44</v>
      </c>
      <c r="O33" s="41"/>
    </row>
    <row r="34" spans="1:15" ht="12.75">
      <c r="A34" s="32"/>
      <c r="B34" s="68">
        <v>182</v>
      </c>
      <c r="C34" s="69" t="s">
        <v>279</v>
      </c>
      <c r="D34" s="70" t="s">
        <v>281</v>
      </c>
      <c r="E34" s="68">
        <v>5</v>
      </c>
      <c r="F34" s="45">
        <v>43</v>
      </c>
      <c r="G34" s="46">
        <f>IF((F34-$E$6)&lt;0,0,IF(F34&gt;$H$6,"снят",(F34-$E$6)))</f>
        <v>0</v>
      </c>
      <c r="H34" s="64">
        <f>IF(OR(E34="снят",G34="снят"),100,E34+G34)</f>
        <v>5</v>
      </c>
      <c r="I34" s="68" t="s">
        <v>49</v>
      </c>
      <c r="J34" s="45"/>
      <c r="K34" s="46">
        <f>IF((J34-$I$6)&lt;0,0,IF(J34&gt;$L$6,"снят",(J34-$I$6)))</f>
        <v>0</v>
      </c>
      <c r="L34" s="64">
        <f>IF(OR(I34="снят",K34="снят"),100,I34+K34)</f>
        <v>100</v>
      </c>
      <c r="M34" s="65"/>
      <c r="N34" s="47">
        <f>M32</f>
        <v>46.44</v>
      </c>
      <c r="O34" s="41"/>
    </row>
    <row r="35" spans="1:15" ht="12.75">
      <c r="A35" s="32"/>
      <c r="B35" s="71">
        <v>154</v>
      </c>
      <c r="C35" s="72" t="s">
        <v>282</v>
      </c>
      <c r="D35" s="73" t="s">
        <v>283</v>
      </c>
      <c r="E35" s="80">
        <v>15</v>
      </c>
      <c r="F35" s="74">
        <v>54.69</v>
      </c>
      <c r="G35" s="87">
        <f>IF((F35-$E$6)&lt;0,0,IF(F35&gt;$H$6,"снят",(F35-$E$6)))</f>
        <v>6.689999999999998</v>
      </c>
      <c r="H35" s="75">
        <f>IF(OR(E35="снят",G35="снят"),100,E35+G35)</f>
        <v>21.689999999999998</v>
      </c>
      <c r="I35" s="80">
        <v>0</v>
      </c>
      <c r="J35" s="74">
        <v>45.78</v>
      </c>
      <c r="K35" s="87">
        <f>IF((J35-$I$6)&lt;0,0,IF(J35&gt;$L$6,"снят",(J35-$I$6)))</f>
        <v>7.780000000000001</v>
      </c>
      <c r="L35" s="75">
        <f>IF(OR(I35="снят",K35="снят"),100,I35+K35)</f>
        <v>7.780000000000001</v>
      </c>
      <c r="M35" s="65"/>
      <c r="N35" s="57">
        <f>M32</f>
        <v>46.44</v>
      </c>
      <c r="O35" s="41"/>
    </row>
    <row r="36" spans="1:15" ht="12.75" customHeight="1">
      <c r="A36" s="32" t="s">
        <v>284</v>
      </c>
      <c r="B36" s="59">
        <v>112</v>
      </c>
      <c r="C36" s="60" t="s">
        <v>84</v>
      </c>
      <c r="D36" s="61" t="s">
        <v>285</v>
      </c>
      <c r="E36" s="59">
        <v>0</v>
      </c>
      <c r="F36" s="62">
        <v>49.6</v>
      </c>
      <c r="G36" s="38">
        <f>IF((F36-$E$6)&lt;0,0,IF(F36&gt;$H$6,"снят",(F36-$E$6)))</f>
        <v>1.6000000000000014</v>
      </c>
      <c r="H36" s="64">
        <f>IF(OR(E36="снят",G36="снят"),100,E36+G36)</f>
        <v>1.6000000000000014</v>
      </c>
      <c r="I36" s="59">
        <v>5</v>
      </c>
      <c r="J36" s="62">
        <v>47.56</v>
      </c>
      <c r="K36" s="38">
        <f>IF((J36-$I$6)&lt;0,0,IF(J36&gt;$L$6,"снят",(J36-$I$6)))</f>
        <v>9.560000000000002</v>
      </c>
      <c r="L36" s="64">
        <f>IF(OR(I36="снят",K36="снят"),100,I36+K36)</f>
        <v>14.560000000000002</v>
      </c>
      <c r="M36" s="65">
        <f>SUM(H36:H39)-MAX(H36:H39)+SUM(L36:L39)-MAX(L36:L39)</f>
        <v>52.190000000000005</v>
      </c>
      <c r="N36" s="66">
        <f>M36</f>
        <v>52.190000000000005</v>
      </c>
      <c r="O36" s="41">
        <v>8</v>
      </c>
    </row>
    <row r="37" spans="1:15" ht="12.75">
      <c r="A37" s="32"/>
      <c r="B37" s="68">
        <v>131</v>
      </c>
      <c r="C37" s="69" t="s">
        <v>84</v>
      </c>
      <c r="D37" s="70" t="s">
        <v>286</v>
      </c>
      <c r="E37" s="68" t="s">
        <v>49</v>
      </c>
      <c r="F37" s="45"/>
      <c r="G37" s="46">
        <f>IF((F37-$E$6)&lt;0,0,IF(F37&gt;$H$6,"снят",(F37-$E$6)))</f>
        <v>0</v>
      </c>
      <c r="H37" s="64">
        <f>IF(OR(E37="снят",G37="снят"),100,E37+G37)</f>
        <v>100</v>
      </c>
      <c r="I37" s="68">
        <v>0</v>
      </c>
      <c r="J37" s="45">
        <v>42.5</v>
      </c>
      <c r="K37" s="46">
        <f>IF((J37-$I$6)&lt;0,0,IF(J37&gt;$L$6,"снят",(J37-$I$6)))</f>
        <v>4.5</v>
      </c>
      <c r="L37" s="64">
        <f>IF(OR(I37="снят",K37="снят"),100,I37+K37)</f>
        <v>4.5</v>
      </c>
      <c r="M37" s="65"/>
      <c r="N37" s="47">
        <f>M36</f>
        <v>52.190000000000005</v>
      </c>
      <c r="O37" s="41"/>
    </row>
    <row r="38" spans="1:15" ht="12.75">
      <c r="A38" s="32"/>
      <c r="B38" s="59">
        <v>160</v>
      </c>
      <c r="C38" s="60" t="s">
        <v>153</v>
      </c>
      <c r="D38" s="61" t="s">
        <v>287</v>
      </c>
      <c r="E38" s="59">
        <v>0</v>
      </c>
      <c r="F38" s="62">
        <v>55.9</v>
      </c>
      <c r="G38" s="46">
        <f>IF((F38-$E$6)&lt;0,0,IF(F38&gt;$H$6,"снят",(F38-$E$6)))</f>
        <v>7.899999999999999</v>
      </c>
      <c r="H38" s="64">
        <f>IF(OR(E38="снят",G38="снят"),100,E38+G38)</f>
        <v>7.899999999999999</v>
      </c>
      <c r="I38" s="59">
        <v>15</v>
      </c>
      <c r="J38" s="62">
        <v>51.12</v>
      </c>
      <c r="K38" s="46">
        <f>IF((J38-$I$6)&lt;0,0,IF(J38&gt;$L$6,"снят",(J38-$I$6)))</f>
        <v>13.119999999999997</v>
      </c>
      <c r="L38" s="64">
        <f>IF(OR(I38="снят",K38="снят"),100,I38+K38)</f>
        <v>28.119999999999997</v>
      </c>
      <c r="M38" s="65"/>
      <c r="N38" s="47">
        <f>M36</f>
        <v>52.190000000000005</v>
      </c>
      <c r="O38" s="41"/>
    </row>
    <row r="39" spans="1:15" ht="12.75">
      <c r="A39" s="32"/>
      <c r="B39" s="71">
        <v>171</v>
      </c>
      <c r="C39" s="72" t="s">
        <v>82</v>
      </c>
      <c r="D39" s="73" t="s">
        <v>288</v>
      </c>
      <c r="E39" s="71">
        <v>10</v>
      </c>
      <c r="F39" s="74">
        <v>50.47</v>
      </c>
      <c r="G39" s="55">
        <f>IF((F39-$E$6)&lt;0,0,IF(F39&gt;$H$6,"снят",(F39-$E$6)))</f>
        <v>2.469999999999999</v>
      </c>
      <c r="H39" s="75">
        <f>IF(OR(E39="снят",G39="снят"),100,E39+G39)</f>
        <v>12.469999999999999</v>
      </c>
      <c r="I39" s="71">
        <v>5</v>
      </c>
      <c r="J39" s="74">
        <v>44.16</v>
      </c>
      <c r="K39" s="55">
        <f>IF((J39-$I$6)&lt;0,0,IF(J39&gt;$L$6,"снят",(J39-$I$6)))</f>
        <v>6.159999999999997</v>
      </c>
      <c r="L39" s="75">
        <f>IF(OR(I39="снят",K39="снят"),100,I39+K39)</f>
        <v>11.159999999999997</v>
      </c>
      <c r="M39" s="65"/>
      <c r="N39" s="57">
        <f>M36</f>
        <v>52.190000000000005</v>
      </c>
      <c r="O39" s="41"/>
    </row>
    <row r="40" spans="1:15" ht="12.75" customHeight="1">
      <c r="A40" s="32" t="s">
        <v>289</v>
      </c>
      <c r="B40" s="68">
        <v>135</v>
      </c>
      <c r="C40" s="69" t="s">
        <v>290</v>
      </c>
      <c r="D40" s="70" t="s">
        <v>291</v>
      </c>
      <c r="E40" s="68">
        <v>5</v>
      </c>
      <c r="F40" s="45">
        <v>57.63</v>
      </c>
      <c r="G40" s="38">
        <f>IF((F40-$E$6)&lt;0,0,IF(F40&gt;$H$6,"снят",(F40-$E$6)))</f>
        <v>9.630000000000003</v>
      </c>
      <c r="H40" s="64">
        <f>IF(OR(E40="снят",G40="снят"),100,E40+G40)</f>
        <v>14.630000000000003</v>
      </c>
      <c r="I40" s="68">
        <v>10</v>
      </c>
      <c r="J40" s="45">
        <v>52.5</v>
      </c>
      <c r="K40" s="38">
        <f>IF((J40-$I$6)&lt;0,0,IF(J40&gt;$L$6,"снят",(J40-$I$6)))</f>
        <v>14.5</v>
      </c>
      <c r="L40" s="64">
        <f>IF(OR(I40="снят",K40="снят"),100,I40+K40)</f>
        <v>24.5</v>
      </c>
      <c r="M40" s="65">
        <f>SUM(H40:H43)-MAX(H40:H43)+SUM(L40:L43)-MAX(L40:L43)</f>
        <v>76.25</v>
      </c>
      <c r="N40" s="66">
        <f>M40</f>
        <v>76.25</v>
      </c>
      <c r="O40" s="41">
        <v>9</v>
      </c>
    </row>
    <row r="41" spans="1:15" ht="12.75">
      <c r="A41" s="32"/>
      <c r="B41" s="68">
        <v>138</v>
      </c>
      <c r="C41" s="69" t="s">
        <v>177</v>
      </c>
      <c r="D41" s="70" t="s">
        <v>292</v>
      </c>
      <c r="E41" s="68">
        <v>10</v>
      </c>
      <c r="F41" s="45">
        <v>48.56</v>
      </c>
      <c r="G41" s="46">
        <f>IF((F41-$E$6)&lt;0,0,IF(F41&gt;$H$6,"снят",(F41-$E$6)))</f>
        <v>0.5600000000000023</v>
      </c>
      <c r="H41" s="64">
        <f>IF(OR(E41="снят",G41="снят"),100,E41+G41)</f>
        <v>10.560000000000002</v>
      </c>
      <c r="I41" s="68">
        <v>5</v>
      </c>
      <c r="J41" s="45">
        <v>52.56</v>
      </c>
      <c r="K41" s="46">
        <f>IF((J41-$I$6)&lt;0,0,IF(J41&gt;$L$6,"снят",(J41-$I$6)))</f>
        <v>14.560000000000002</v>
      </c>
      <c r="L41" s="64">
        <f>IF(OR(I41="снят",K41="снят"),100,I41+K41)</f>
        <v>19.560000000000002</v>
      </c>
      <c r="M41" s="65"/>
      <c r="N41" s="47">
        <f>M40</f>
        <v>76.25</v>
      </c>
      <c r="O41" s="41"/>
    </row>
    <row r="42" spans="1:15" ht="12.75">
      <c r="A42" s="32"/>
      <c r="B42" s="68">
        <v>143</v>
      </c>
      <c r="C42" s="69" t="s">
        <v>101</v>
      </c>
      <c r="D42" s="70" t="s">
        <v>293</v>
      </c>
      <c r="E42" s="68">
        <v>5</v>
      </c>
      <c r="F42" s="45">
        <v>46.63</v>
      </c>
      <c r="G42" s="46">
        <f>IF((F42-$E$6)&lt;0,0,IF(F42&gt;$H$6,"снят",(F42-$E$6)))</f>
        <v>0</v>
      </c>
      <c r="H42" s="64">
        <f>IF(OR(E42="снят",G42="снят"),100,E42+G42)</f>
        <v>5</v>
      </c>
      <c r="I42" s="68">
        <v>5</v>
      </c>
      <c r="J42" s="45">
        <v>43.25</v>
      </c>
      <c r="K42" s="46">
        <f>IF((J42-$I$6)&lt;0,0,IF(J42&gt;$L$6,"снят",(J42-$I$6)))</f>
        <v>5.25</v>
      </c>
      <c r="L42" s="64">
        <f>IF(OR(I42="снят",K42="снят"),100,I42+K42)</f>
        <v>10.25</v>
      </c>
      <c r="M42" s="65"/>
      <c r="N42" s="47">
        <f>M40</f>
        <v>76.25</v>
      </c>
      <c r="O42" s="41"/>
    </row>
    <row r="43" spans="1:15" ht="12.75">
      <c r="A43" s="32"/>
      <c r="B43" s="71">
        <v>164</v>
      </c>
      <c r="C43" s="72" t="s">
        <v>103</v>
      </c>
      <c r="D43" s="73" t="s">
        <v>294</v>
      </c>
      <c r="E43" s="80">
        <v>10</v>
      </c>
      <c r="F43" s="74">
        <v>52.93</v>
      </c>
      <c r="G43" s="87">
        <f>IF((F43-$E$6)&lt;0,0,IF(F43&gt;$H$6,"снят",(F43-$E$6)))</f>
        <v>4.93</v>
      </c>
      <c r="H43" s="75">
        <f>IF(OR(E43="снят",G43="снят"),100,E43+G43)</f>
        <v>14.93</v>
      </c>
      <c r="I43" s="80">
        <v>5</v>
      </c>
      <c r="J43" s="74">
        <v>49.25</v>
      </c>
      <c r="K43" s="87">
        <f>IF((J43-$I$6)&lt;0,0,IF(J43&gt;$L$6,"снят",(J43-$I$6)))</f>
        <v>11.25</v>
      </c>
      <c r="L43" s="75">
        <f>IF(OR(I43="снят",K43="снят"),100,I43+K43)</f>
        <v>16.25</v>
      </c>
      <c r="M43" s="65"/>
      <c r="N43" s="57">
        <f>M40</f>
        <v>76.25</v>
      </c>
      <c r="O43" s="41"/>
    </row>
    <row r="44" spans="1:15" ht="12.75" customHeight="1">
      <c r="A44" s="88" t="s">
        <v>295</v>
      </c>
      <c r="B44" s="59">
        <v>130</v>
      </c>
      <c r="C44" s="60" t="s">
        <v>296</v>
      </c>
      <c r="D44" s="61" t="s">
        <v>297</v>
      </c>
      <c r="E44" s="59" t="s">
        <v>49</v>
      </c>
      <c r="F44" s="62"/>
      <c r="G44" s="38">
        <f>IF((F44-$E$6)&lt;0,0,IF(F44&gt;$H$6,"снят",(F44-$E$6)))</f>
        <v>0</v>
      </c>
      <c r="H44" s="64">
        <f>IF(OR(E44="снят",G44="снят"),100,E44+G44)</f>
        <v>100</v>
      </c>
      <c r="I44" s="59">
        <v>15</v>
      </c>
      <c r="J44" s="62">
        <v>48.1</v>
      </c>
      <c r="K44" s="38">
        <f>IF((J44-$I$6)&lt;0,0,IF(J44&gt;$L$6,"снят",(J44-$I$6)))</f>
        <v>10.100000000000001</v>
      </c>
      <c r="L44" s="64">
        <f>IF(OR(I44="снят",K44="снят"),100,I44+K44)</f>
        <v>25.1</v>
      </c>
      <c r="M44" s="65">
        <f>SUM(H44:H47)-MAX(H44:H47)+SUM(L44:L47)-MAX(L44:L47)</f>
        <v>167.07</v>
      </c>
      <c r="N44" s="66">
        <f>M44</f>
        <v>167.07</v>
      </c>
      <c r="O44" s="41">
        <v>10</v>
      </c>
    </row>
    <row r="45" spans="1:15" ht="12.75">
      <c r="A45" s="88"/>
      <c r="B45" s="92">
        <v>113</v>
      </c>
      <c r="C45" s="93" t="s">
        <v>238</v>
      </c>
      <c r="D45" s="93" t="s">
        <v>298</v>
      </c>
      <c r="E45" s="68">
        <v>10</v>
      </c>
      <c r="F45" s="45">
        <v>51.13</v>
      </c>
      <c r="G45" s="46">
        <f>IF((F45-$E$6)&lt;0,0,IF(F45&gt;$H$6,"снят",(F45-$E$6)))</f>
        <v>3.1300000000000026</v>
      </c>
      <c r="H45" s="64">
        <f>IF(OR(E45="снят",G45="снят"),100,E45+G45)</f>
        <v>13.130000000000003</v>
      </c>
      <c r="I45" s="68">
        <v>5</v>
      </c>
      <c r="J45" s="45">
        <v>46.34</v>
      </c>
      <c r="K45" s="46">
        <f>IF((J45-$I$6)&lt;0,0,IF(J45&gt;$L$6,"снят",(J45-$I$6)))</f>
        <v>8.340000000000003</v>
      </c>
      <c r="L45" s="64">
        <f>IF(OR(I45="снят",K45="снят"),100,I45+K45)</f>
        <v>13.340000000000003</v>
      </c>
      <c r="M45" s="65"/>
      <c r="N45" s="47">
        <f>M44</f>
        <v>167.07</v>
      </c>
      <c r="O45" s="41"/>
    </row>
    <row r="46" spans="1:15" ht="12.75">
      <c r="A46" s="88"/>
      <c r="B46" s="59">
        <v>147</v>
      </c>
      <c r="C46" s="60" t="s">
        <v>147</v>
      </c>
      <c r="D46" s="61" t="s">
        <v>299</v>
      </c>
      <c r="E46" s="59" t="s">
        <v>49</v>
      </c>
      <c r="F46" s="62"/>
      <c r="G46" s="46">
        <f>IF((F46-$E$6)&lt;0,0,IF(F46&gt;$H$6,"снят",(F46-$E$6)))</f>
        <v>0</v>
      </c>
      <c r="H46" s="64">
        <f>IF(OR(E46="снят",G46="снят"),100,E46+G46)</f>
        <v>100</v>
      </c>
      <c r="I46" s="59" t="s">
        <v>49</v>
      </c>
      <c r="J46" s="62"/>
      <c r="K46" s="46">
        <f>IF((J46-$I$6)&lt;0,0,IF(J46&gt;$L$6,"снят",(J46-$I$6)))</f>
        <v>0</v>
      </c>
      <c r="L46" s="64">
        <f>IF(OR(I46="снят",K46="снят"),100,I46+K46)</f>
        <v>100</v>
      </c>
      <c r="M46" s="65"/>
      <c r="N46" s="47">
        <f>M44</f>
        <v>167.07</v>
      </c>
      <c r="O46" s="41"/>
    </row>
    <row r="47" spans="1:15" ht="12.75">
      <c r="A47" s="88"/>
      <c r="B47" s="71">
        <v>137</v>
      </c>
      <c r="C47" s="72" t="s">
        <v>300</v>
      </c>
      <c r="D47" s="73" t="s">
        <v>301</v>
      </c>
      <c r="E47" s="71">
        <v>10</v>
      </c>
      <c r="F47" s="74">
        <v>51.47</v>
      </c>
      <c r="G47" s="87">
        <f>IF((F47-$E$6)&lt;0,0,IF(F47&gt;$H$6,"снят",(F47-$E$6)))</f>
        <v>3.469999999999999</v>
      </c>
      <c r="H47" s="75">
        <f>IF(OR(E47="снят",G47="снят"),100,E47+G47)</f>
        <v>13.469999999999999</v>
      </c>
      <c r="I47" s="71">
        <v>0</v>
      </c>
      <c r="J47" s="74">
        <v>40.03</v>
      </c>
      <c r="K47" s="87">
        <f>IF((J47-$I$6)&lt;0,0,IF(J47&gt;$L$6,"снят",(J47-$I$6)))</f>
        <v>2.030000000000001</v>
      </c>
      <c r="L47" s="75">
        <f>IF(OR(I47="снят",K47="снят"),100,I47+K47)</f>
        <v>2.030000000000001</v>
      </c>
      <c r="M47" s="65"/>
      <c r="N47" s="57">
        <f>M44</f>
        <v>167.07</v>
      </c>
      <c r="O47" s="41"/>
    </row>
    <row r="48" spans="1:15" ht="12.75" customHeight="1">
      <c r="A48" s="32" t="s">
        <v>302</v>
      </c>
      <c r="B48" s="68">
        <v>121</v>
      </c>
      <c r="C48" s="69" t="s">
        <v>64</v>
      </c>
      <c r="D48" s="70" t="s">
        <v>303</v>
      </c>
      <c r="E48" s="68">
        <v>5</v>
      </c>
      <c r="F48" s="45">
        <v>72.19</v>
      </c>
      <c r="G48" s="38">
        <f>IF((F48-$E$6)&lt;0,0,IF(F48&gt;$H$6,"снят",(F48-$E$6)))</f>
        <v>24.189999999999998</v>
      </c>
      <c r="H48" s="64">
        <f>IF(OR(E48="снят",G48="снят"),100,E48+G48)</f>
        <v>29.189999999999998</v>
      </c>
      <c r="I48" s="68" t="s">
        <v>49</v>
      </c>
      <c r="J48" s="45"/>
      <c r="K48" s="38">
        <f>IF((J48-$I$6)&lt;0,0,IF(J48&gt;$L$6,"снят",(J48-$I$6)))</f>
        <v>0</v>
      </c>
      <c r="L48" s="64">
        <f>IF(OR(I48="снят",K48="снят"),100,I48+K48)</f>
        <v>100</v>
      </c>
      <c r="M48" s="65">
        <f>SUM(H48:H51)-MAX(H48:H51)+SUM(L48:L51)-MAX(L48:L51)</f>
        <v>196.12</v>
      </c>
      <c r="N48" s="66">
        <f>M48</f>
        <v>196.12</v>
      </c>
      <c r="O48" s="41">
        <v>11</v>
      </c>
    </row>
    <row r="49" spans="1:15" ht="12.75">
      <c r="A49" s="32"/>
      <c r="B49" s="68">
        <v>169</v>
      </c>
      <c r="C49" s="69" t="s">
        <v>122</v>
      </c>
      <c r="D49" s="70" t="s">
        <v>304</v>
      </c>
      <c r="E49" s="68">
        <v>20</v>
      </c>
      <c r="F49" s="45">
        <v>52.37</v>
      </c>
      <c r="G49" s="46">
        <f>IF((F49-$E$6)&lt;0,0,IF(F49&gt;$H$6,"снят",(F49-$E$6)))</f>
        <v>4.369999999999997</v>
      </c>
      <c r="H49" s="64">
        <f>IF(OR(E49="снят",G49="снят"),100,E49+G49)</f>
        <v>24.369999999999997</v>
      </c>
      <c r="I49" s="68">
        <v>10</v>
      </c>
      <c r="J49" s="45">
        <v>48.93</v>
      </c>
      <c r="K49" s="46">
        <f>IF((J49-$I$6)&lt;0,0,IF(J49&gt;$L$6,"снят",(J49-$I$6)))</f>
        <v>10.93</v>
      </c>
      <c r="L49" s="64">
        <f>IF(OR(I49="снят",K49="снят"),100,I49+K49)</f>
        <v>20.93</v>
      </c>
      <c r="M49" s="65"/>
      <c r="N49" s="47">
        <f>M48</f>
        <v>196.12</v>
      </c>
      <c r="O49" s="41"/>
    </row>
    <row r="50" spans="1:15" ht="12.75">
      <c r="A50" s="32"/>
      <c r="B50" s="68">
        <v>159</v>
      </c>
      <c r="C50" s="69" t="s">
        <v>305</v>
      </c>
      <c r="D50" s="70" t="s">
        <v>306</v>
      </c>
      <c r="E50" s="68">
        <v>10</v>
      </c>
      <c r="F50" s="45">
        <v>49.51</v>
      </c>
      <c r="G50" s="46">
        <f>IF((F50-$E$6)&lt;0,0,IF(F50&gt;$H$6,"снят",(F50-$E$6)))</f>
        <v>1.509999999999998</v>
      </c>
      <c r="H50" s="64">
        <f>IF(OR(E50="снят",G50="снят"),100,E50+G50)</f>
        <v>11.509999999999998</v>
      </c>
      <c r="I50" s="68">
        <v>5</v>
      </c>
      <c r="J50" s="45">
        <v>43.12</v>
      </c>
      <c r="K50" s="46">
        <f>IF((J50-$I$6)&lt;0,0,IF(J50&gt;$L$6,"снят",(J50-$I$6)))</f>
        <v>5.119999999999997</v>
      </c>
      <c r="L50" s="64">
        <f>IF(OR(I50="снят",K50="снят"),100,I50+K50)</f>
        <v>10.119999999999997</v>
      </c>
      <c r="M50" s="65"/>
      <c r="N50" s="47">
        <f>M48</f>
        <v>196.12</v>
      </c>
      <c r="O50" s="41"/>
    </row>
    <row r="51" spans="1:15" ht="12.75">
      <c r="A51" s="32"/>
      <c r="B51" s="71">
        <v>150</v>
      </c>
      <c r="C51" s="72" t="s">
        <v>307</v>
      </c>
      <c r="D51" s="73" t="s">
        <v>308</v>
      </c>
      <c r="E51" s="80" t="s">
        <v>49</v>
      </c>
      <c r="F51" s="74"/>
      <c r="G51" s="87">
        <f>IF((F51-$E$6)&lt;0,0,IF(F51&gt;$H$6,"снят",(F51-$E$6)))</f>
        <v>0</v>
      </c>
      <c r="H51" s="75">
        <f>IF(OR(E51="снят",G51="снят"),100,E51+G51)</f>
        <v>100</v>
      </c>
      <c r="I51" s="80" t="s">
        <v>49</v>
      </c>
      <c r="J51" s="74"/>
      <c r="K51" s="87">
        <f>IF((J51-$I$6)&lt;0,0,IF(J51&gt;$L$6,"снят",(J51-$I$6)))</f>
        <v>0</v>
      </c>
      <c r="L51" s="75">
        <f>IF(OR(I51="снят",K51="снят"),100,I51+K51)</f>
        <v>100</v>
      </c>
      <c r="M51" s="65"/>
      <c r="N51" s="57">
        <f>M48</f>
        <v>196.12</v>
      </c>
      <c r="O51" s="41"/>
    </row>
    <row r="52" spans="1:15" ht="12.75" customHeight="1">
      <c r="A52" s="32" t="s">
        <v>198</v>
      </c>
      <c r="B52" s="59">
        <v>115</v>
      </c>
      <c r="C52" s="60" t="s">
        <v>309</v>
      </c>
      <c r="D52" s="61" t="s">
        <v>310</v>
      </c>
      <c r="E52" s="59" t="s">
        <v>49</v>
      </c>
      <c r="F52" s="62"/>
      <c r="G52" s="38">
        <f>IF((F52-$E$6)&lt;0,0,IF(F52&gt;$H$6,"снят",(F52-$E$6)))</f>
        <v>0</v>
      </c>
      <c r="H52" s="64">
        <f>IF(OR(E52="снят",G52="снят"),100,E52+G52)</f>
        <v>100</v>
      </c>
      <c r="I52" s="59" t="s">
        <v>49</v>
      </c>
      <c r="J52" s="62"/>
      <c r="K52" s="38">
        <f>IF((J52-$I$6)&lt;0,0,IF(J52&gt;$L$6,"снят",(J52-$I$6)))</f>
        <v>0</v>
      </c>
      <c r="L52" s="64">
        <f>IF(OR(I52="снят",K52="снят"),100,I52+K52)</f>
        <v>100</v>
      </c>
      <c r="M52" s="65">
        <f>SUM(H52:H55)-MAX(H52:H55)+SUM(L52:L55)-MAX(L52:L55)</f>
        <v>358.24</v>
      </c>
      <c r="N52" s="66">
        <f>M52</f>
        <v>358.24</v>
      </c>
      <c r="O52" s="41">
        <v>12</v>
      </c>
    </row>
    <row r="53" spans="1:15" ht="12.75">
      <c r="A53" s="32"/>
      <c r="B53" s="68">
        <v>132</v>
      </c>
      <c r="C53" s="69" t="s">
        <v>311</v>
      </c>
      <c r="D53" s="70" t="s">
        <v>312</v>
      </c>
      <c r="E53" s="68" t="s">
        <v>49</v>
      </c>
      <c r="F53" s="45"/>
      <c r="G53" s="46">
        <f>IF((F53-$E$6)&lt;0,0,IF(F53&gt;$H$6,"снят",(F53-$E$6)))</f>
        <v>0</v>
      </c>
      <c r="H53" s="64">
        <f>IF(OR(E53="снят",G53="снят"),100,E53+G53)</f>
        <v>100</v>
      </c>
      <c r="I53" s="68" t="s">
        <v>49</v>
      </c>
      <c r="J53" s="45"/>
      <c r="K53" s="46">
        <f>IF((J53-$I$6)&lt;0,0,IF(J53&gt;$L$6,"снят",(J53-$I$6)))</f>
        <v>0</v>
      </c>
      <c r="L53" s="64">
        <f>IF(OR(I53="снят",K53="снят"),100,I53+K53)</f>
        <v>100</v>
      </c>
      <c r="M53" s="65"/>
      <c r="N53" s="47">
        <f>M52</f>
        <v>358.24</v>
      </c>
      <c r="O53" s="41"/>
    </row>
    <row r="54" spans="1:15" ht="12.75">
      <c r="A54" s="32"/>
      <c r="B54" s="59">
        <v>170</v>
      </c>
      <c r="C54" s="60" t="s">
        <v>309</v>
      </c>
      <c r="D54" s="61" t="s">
        <v>313</v>
      </c>
      <c r="E54" s="68">
        <v>5</v>
      </c>
      <c r="F54" s="45">
        <v>57.09</v>
      </c>
      <c r="G54" s="46">
        <f>IF((F54-$E$6)&lt;0,0,IF(F54&gt;$H$6,"снят",(F54-$E$6)))</f>
        <v>9.090000000000003</v>
      </c>
      <c r="H54" s="64">
        <f>IF(OR(E54="снят",G54="снят"),100,E54+G54)</f>
        <v>14.090000000000003</v>
      </c>
      <c r="I54" s="68">
        <v>5</v>
      </c>
      <c r="J54" s="45">
        <v>54.75</v>
      </c>
      <c r="K54" s="46">
        <f>IF((J54-$I$6)&lt;0,0,IF(J54&gt;$L$6,"снят",(J54-$I$6)))</f>
        <v>16.75</v>
      </c>
      <c r="L54" s="64">
        <f>IF(OR(I54="снят",K54="снят"),100,I54+K54)</f>
        <v>21.75</v>
      </c>
      <c r="M54" s="65"/>
      <c r="N54" s="47">
        <f>M52</f>
        <v>358.24</v>
      </c>
      <c r="O54" s="41"/>
    </row>
    <row r="55" spans="1:15" ht="12.75">
      <c r="A55" s="32"/>
      <c r="B55" s="71">
        <v>175</v>
      </c>
      <c r="C55" s="72" t="s">
        <v>205</v>
      </c>
      <c r="D55" s="73" t="s">
        <v>314</v>
      </c>
      <c r="E55" s="71" t="s">
        <v>49</v>
      </c>
      <c r="F55" s="74"/>
      <c r="G55" s="55">
        <f>IF((F55-$E$6)&lt;0,0,IF(F55&gt;$H$6,"снят",(F55-$E$6)))</f>
        <v>0</v>
      </c>
      <c r="H55" s="75">
        <f>IF(OR(E55="снят",G55="снят"),100,E55+G55)</f>
        <v>100</v>
      </c>
      <c r="I55" s="71">
        <v>15</v>
      </c>
      <c r="J55" s="74">
        <v>45.4</v>
      </c>
      <c r="K55" s="55">
        <f>IF((J55-$I$6)&lt;0,0,IF(J55&gt;$L$6,"снят",(J55-$I$6)))</f>
        <v>7.399999999999999</v>
      </c>
      <c r="L55" s="75">
        <f>IF(OR(I55="снят",K55="снят"),100,I55+K55)</f>
        <v>22.4</v>
      </c>
      <c r="M55" s="65"/>
      <c r="N55" s="57">
        <f>M52</f>
        <v>358.24</v>
      </c>
      <c r="O55" s="41"/>
    </row>
    <row r="56" spans="1:15" ht="12.75" customHeight="1">
      <c r="A56" s="32" t="s">
        <v>129</v>
      </c>
      <c r="B56" s="68">
        <v>163</v>
      </c>
      <c r="C56" s="69" t="s">
        <v>296</v>
      </c>
      <c r="D56" s="70" t="s">
        <v>315</v>
      </c>
      <c r="E56" s="68" t="s">
        <v>49</v>
      </c>
      <c r="F56" s="45"/>
      <c r="G56" s="38">
        <f>IF((F56-$E$6)&lt;0,0,IF(F56&gt;$H$6,"снят",(F56-$E$6)))</f>
        <v>0</v>
      </c>
      <c r="H56" s="64">
        <f>IF(OR(E56="снят",G56="снят"),100,E56+G56)</f>
        <v>100</v>
      </c>
      <c r="I56" s="68">
        <v>5</v>
      </c>
      <c r="J56" s="45">
        <v>50.65</v>
      </c>
      <c r="K56" s="38">
        <f>IF((J56-$I$6)&lt;0,0,IF(J56&gt;$L$6,"снят",(J56-$I$6)))</f>
        <v>12.649999999999999</v>
      </c>
      <c r="L56" s="64">
        <f>IF(OR(I56="снят",K56="снят"),100,I56+K56)</f>
        <v>17.65</v>
      </c>
      <c r="M56" s="65">
        <f>SUM(H56:H59)-MAX(H56:H59)+SUM(L56:L59)-MAX(L56:L59)</f>
        <v>372.39000000000004</v>
      </c>
      <c r="N56" s="66">
        <f>M56</f>
        <v>372.39000000000004</v>
      </c>
      <c r="O56" s="41">
        <v>13</v>
      </c>
    </row>
    <row r="57" spans="1:15" ht="12.75">
      <c r="A57" s="32"/>
      <c r="B57" s="68">
        <v>110</v>
      </c>
      <c r="C57" s="69" t="s">
        <v>130</v>
      </c>
      <c r="D57" s="70" t="s">
        <v>316</v>
      </c>
      <c r="E57" s="68">
        <v>5</v>
      </c>
      <c r="F57" s="45">
        <v>64.34</v>
      </c>
      <c r="G57" s="46">
        <f>IF((F57-$E$6)&lt;0,0,IF(F57&gt;$H$6,"снят",(F57-$E$6)))</f>
        <v>16.340000000000003</v>
      </c>
      <c r="H57" s="64">
        <f>IF(OR(E57="снят",G57="снят"),100,E57+G57)</f>
        <v>21.340000000000003</v>
      </c>
      <c r="I57" s="68">
        <v>10</v>
      </c>
      <c r="J57" s="45">
        <v>61.4</v>
      </c>
      <c r="K57" s="46">
        <f>IF((J57-$I$6)&lt;0,0,IF(J57&gt;$L$6,"снят",(J57-$I$6)))</f>
        <v>23.4</v>
      </c>
      <c r="L57" s="64">
        <f>IF(OR(I57="снят",K57="снят"),100,I57+K57)</f>
        <v>33.4</v>
      </c>
      <c r="M57" s="65"/>
      <c r="N57" s="47">
        <f>M56</f>
        <v>372.39000000000004</v>
      </c>
      <c r="O57" s="41"/>
    </row>
    <row r="58" spans="1:15" ht="12.75">
      <c r="A58" s="32"/>
      <c r="B58" s="68">
        <v>149</v>
      </c>
      <c r="C58" s="69" t="s">
        <v>317</v>
      </c>
      <c r="D58" s="70" t="s">
        <v>318</v>
      </c>
      <c r="E58" s="68" t="s">
        <v>49</v>
      </c>
      <c r="F58" s="45"/>
      <c r="G58" s="46">
        <f>IF((F58-$E$6)&lt;0,0,IF(F58&gt;$H$6,"снят",(F58-$E$6)))</f>
        <v>0</v>
      </c>
      <c r="H58" s="64">
        <f>IF(OR(E58="снят",G58="снят"),100,E58+G58)</f>
        <v>100</v>
      </c>
      <c r="I58" s="68">
        <v>100</v>
      </c>
      <c r="J58" s="45"/>
      <c r="K58" s="46">
        <f>IF((J58-$I$6)&lt;0,0,IF(J58&gt;$L$6,"снят",(J58-$I$6)))</f>
        <v>0</v>
      </c>
      <c r="L58" s="64">
        <f>IF(OR(I58="снят",K58="снят"),100,I58+K58)</f>
        <v>100</v>
      </c>
      <c r="M58" s="65"/>
      <c r="N58" s="47">
        <f>M56</f>
        <v>372.39000000000004</v>
      </c>
      <c r="O58" s="41"/>
    </row>
    <row r="59" spans="1:15" ht="12.75">
      <c r="A59" s="32"/>
      <c r="B59" s="71">
        <v>181</v>
      </c>
      <c r="C59" s="72" t="s">
        <v>226</v>
      </c>
      <c r="D59" s="73" t="s">
        <v>319</v>
      </c>
      <c r="E59" s="80" t="s">
        <v>49</v>
      </c>
      <c r="F59" s="74"/>
      <c r="G59" s="55">
        <f>IF((F59-$E$6)&lt;0,0,IF(F59&gt;$H$6,"снят",(F59-$E$6)))</f>
        <v>0</v>
      </c>
      <c r="H59" s="75">
        <f>IF(OR(E59="снят",G59="снят"),100,E59+G59)</f>
        <v>100</v>
      </c>
      <c r="I59" s="80">
        <v>100</v>
      </c>
      <c r="J59" s="74"/>
      <c r="K59" s="55">
        <f>IF((J59-$I$6)&lt;0,0,IF(J59&gt;$L$6,"снят",(J59-$I$6)))</f>
        <v>0</v>
      </c>
      <c r="L59" s="75">
        <f>IF(OR(I59="снят",K59="снят"),100,I59+K59)</f>
        <v>100</v>
      </c>
      <c r="M59" s="65"/>
      <c r="N59" s="57">
        <f>M56</f>
        <v>372.39000000000004</v>
      </c>
      <c r="O59" s="41"/>
    </row>
    <row r="60" spans="1:15" ht="12.75" customHeight="1">
      <c r="A60" s="32" t="s">
        <v>320</v>
      </c>
      <c r="B60" s="68">
        <v>126</v>
      </c>
      <c r="C60" s="69" t="s">
        <v>321</v>
      </c>
      <c r="D60" s="70" t="s">
        <v>322</v>
      </c>
      <c r="E60" s="68" t="s">
        <v>49</v>
      </c>
      <c r="F60" s="45"/>
      <c r="G60" s="38">
        <f>IF((F60-$E$6)&lt;0,0,IF(F60&gt;$H$6,"снят",(F60-$E$6)))</f>
        <v>0</v>
      </c>
      <c r="H60" s="64">
        <f>IF(OR(E60="снят",G60="снят"),100,E60+G60)</f>
        <v>100</v>
      </c>
      <c r="I60" s="68" t="s">
        <v>49</v>
      </c>
      <c r="J60" s="45"/>
      <c r="K60" s="38">
        <f>IF((J60-$I$6)&lt;0,0,IF(J60&gt;$L$6,"снят",(J60-$I$6)))</f>
        <v>0</v>
      </c>
      <c r="L60" s="64">
        <f>IF(OR(I60="снят",K60="снят"),100,I60+K60)</f>
        <v>100</v>
      </c>
      <c r="M60" s="65">
        <f>SUM(H60:H63)-MAX(H60:H63)+SUM(L60:L63)-MAX(L60:L63)</f>
        <v>438.44000000000005</v>
      </c>
      <c r="N60" s="66">
        <f>M60</f>
        <v>438.44000000000005</v>
      </c>
      <c r="O60" s="41">
        <v>14</v>
      </c>
    </row>
    <row r="61" spans="1:15" ht="12.75">
      <c r="A61" s="32"/>
      <c r="B61" s="68">
        <v>117</v>
      </c>
      <c r="C61" s="69" t="s">
        <v>323</v>
      </c>
      <c r="D61" s="70" t="s">
        <v>324</v>
      </c>
      <c r="E61" s="68" t="s">
        <v>49</v>
      </c>
      <c r="F61" s="45"/>
      <c r="G61" s="46">
        <f>IF((F61-$E$6)&lt;0,0,IF(F61&gt;$H$6,"снят",(F61-$E$6)))</f>
        <v>0</v>
      </c>
      <c r="H61" s="64">
        <f>IF(OR(E61="снят",G61="снят"),100,E61+G61)</f>
        <v>100</v>
      </c>
      <c r="I61" s="68" t="s">
        <v>49</v>
      </c>
      <c r="J61" s="45"/>
      <c r="K61" s="46">
        <f>IF((J61-$I$6)&lt;0,0,IF(J61&gt;$L$6,"снят",(J61-$I$6)))</f>
        <v>0</v>
      </c>
      <c r="L61" s="64">
        <f>IF(OR(I61="снят",K61="снят"),100,I61+K61)</f>
        <v>100</v>
      </c>
      <c r="M61" s="65"/>
      <c r="N61" s="47">
        <f>M60</f>
        <v>438.44000000000005</v>
      </c>
      <c r="O61" s="41"/>
    </row>
    <row r="62" spans="1:15" ht="12.75">
      <c r="A62" s="32"/>
      <c r="B62" s="68">
        <v>156</v>
      </c>
      <c r="C62" s="69" t="s">
        <v>171</v>
      </c>
      <c r="D62" s="70" t="s">
        <v>325</v>
      </c>
      <c r="E62" s="68">
        <v>10</v>
      </c>
      <c r="F62" s="45">
        <v>51</v>
      </c>
      <c r="G62" s="46">
        <f>IF((F62-$E$6)&lt;0,0,IF(F62&gt;$H$6,"снят",(F62-$E$6)))</f>
        <v>3</v>
      </c>
      <c r="H62" s="64">
        <f>IF(OR(E62="снят",G62="снят"),100,E62+G62)</f>
        <v>13</v>
      </c>
      <c r="I62" s="68">
        <v>15</v>
      </c>
      <c r="J62" s="45">
        <v>48.44</v>
      </c>
      <c r="K62" s="46">
        <f>IF((J62-$I$6)&lt;0,0,IF(J62&gt;$L$6,"снят",(J62-$I$6)))</f>
        <v>10.439999999999998</v>
      </c>
      <c r="L62" s="64">
        <f>IF(OR(I62="снят",K62="снят"),100,I62+K62)</f>
        <v>25.439999999999998</v>
      </c>
      <c r="M62" s="65"/>
      <c r="N62" s="47">
        <f>M60</f>
        <v>438.44000000000005</v>
      </c>
      <c r="O62" s="41"/>
    </row>
    <row r="63" spans="1:15" ht="12.75">
      <c r="A63" s="32"/>
      <c r="B63" s="71">
        <v>118</v>
      </c>
      <c r="C63" s="72" t="s">
        <v>326</v>
      </c>
      <c r="D63" s="73" t="s">
        <v>327</v>
      </c>
      <c r="E63" s="80" t="s">
        <v>49</v>
      </c>
      <c r="F63" s="74"/>
      <c r="G63" s="87">
        <f>IF((F63-$E$6)&lt;0,0,IF(F63&gt;$H$6,"снят",(F63-$E$6)))</f>
        <v>0</v>
      </c>
      <c r="H63" s="75">
        <f>IF(OR(E63="снят",G63="снят"),100,E63+G63)</f>
        <v>100</v>
      </c>
      <c r="I63" s="80">
        <v>100</v>
      </c>
      <c r="J63" s="74"/>
      <c r="K63" s="87">
        <f>IF((J63-$I$6)&lt;0,0,IF(J63&gt;$L$6,"снят",(J63-$I$6)))</f>
        <v>0</v>
      </c>
      <c r="L63" s="75">
        <f>IF(OR(I63="снят",K63="снят"),100,I63+K63)</f>
        <v>100</v>
      </c>
      <c r="M63" s="65"/>
      <c r="N63" s="57">
        <f>M60</f>
        <v>438.44000000000005</v>
      </c>
      <c r="O63" s="41"/>
    </row>
    <row r="64" spans="1:15" ht="12.75" customHeight="1">
      <c r="A64" s="88" t="s">
        <v>328</v>
      </c>
      <c r="B64" s="59">
        <v>128</v>
      </c>
      <c r="C64" s="60" t="s">
        <v>329</v>
      </c>
      <c r="D64" s="61" t="s">
        <v>330</v>
      </c>
      <c r="E64" s="59">
        <v>10</v>
      </c>
      <c r="F64" s="62">
        <v>64.43</v>
      </c>
      <c r="G64" s="38">
        <f>IF((F64-$E$6)&lt;0,0,IF(F64&gt;$H$6,"снят",(F64-$E$6)))</f>
        <v>16.430000000000007</v>
      </c>
      <c r="H64" s="64">
        <f>IF(OR(E64="снят",G64="снят"),100,E64+G64)</f>
        <v>26.430000000000007</v>
      </c>
      <c r="I64" s="59">
        <v>5</v>
      </c>
      <c r="J64" s="62">
        <v>51.78</v>
      </c>
      <c r="K64" s="38">
        <f>IF((J64-$I$6)&lt;0,0,IF(J64&gt;$L$6,"снят",(J64-$I$6)))</f>
        <v>13.780000000000001</v>
      </c>
      <c r="L64" s="64">
        <f>IF(OR(I64="снят",K64="снят"),100,I64+K64)</f>
        <v>18.78</v>
      </c>
      <c r="M64" s="65">
        <f>SUM(H64:H67)-MAX(H64:H67)+SUM(L64:L67)-MAX(L64:L67)</f>
        <v>445.21000000000004</v>
      </c>
      <c r="N64" s="66">
        <f>M64</f>
        <v>445.21000000000004</v>
      </c>
      <c r="O64" s="41">
        <v>15</v>
      </c>
    </row>
    <row r="65" spans="1:15" ht="12.75">
      <c r="A65" s="88"/>
      <c r="B65" s="68">
        <v>162</v>
      </c>
      <c r="C65" s="69" t="s">
        <v>331</v>
      </c>
      <c r="D65" s="70" t="s">
        <v>332</v>
      </c>
      <c r="E65" s="68" t="s">
        <v>49</v>
      </c>
      <c r="F65" s="45"/>
      <c r="G65" s="46">
        <f>IF((F65-$E$6)&lt;0,0,IF(F65&gt;$H$6,"снят",(F65-$E$6)))</f>
        <v>0</v>
      </c>
      <c r="H65" s="64">
        <f>IF(OR(E65="снят",G65="снят"),100,E65+G65)</f>
        <v>100</v>
      </c>
      <c r="I65" s="68" t="s">
        <v>49</v>
      </c>
      <c r="J65" s="45"/>
      <c r="K65" s="46">
        <f>IF((J65-$I$6)&lt;0,0,IF(J65&gt;$L$6,"снят",(J65-$I$6)))</f>
        <v>0</v>
      </c>
      <c r="L65" s="64">
        <f>IF(OR(I65="снят",K65="снят"),100,I65+K65)</f>
        <v>100</v>
      </c>
      <c r="M65" s="65"/>
      <c r="N65" s="47">
        <f>M64</f>
        <v>445.21000000000004</v>
      </c>
      <c r="O65" s="41"/>
    </row>
    <row r="66" spans="1:15" ht="12.75">
      <c r="A66" s="88"/>
      <c r="B66" s="59">
        <v>133</v>
      </c>
      <c r="C66" s="60" t="s">
        <v>333</v>
      </c>
      <c r="D66" s="61" t="s">
        <v>334</v>
      </c>
      <c r="E66" s="59">
        <v>100</v>
      </c>
      <c r="F66" s="62"/>
      <c r="G66" s="46">
        <f>IF((F66-$E$6)&lt;0,0,IF(F66&gt;$H$6,"снят",(F66-$E$6)))</f>
        <v>0</v>
      </c>
      <c r="H66" s="64">
        <f>IF(OR(E66="снят",G66="снят"),100,E66+G66)</f>
        <v>100</v>
      </c>
      <c r="I66" s="59">
        <v>100</v>
      </c>
      <c r="J66" s="62"/>
      <c r="K66" s="46">
        <f>IF((J66-$I$6)&lt;0,0,IF(J66&gt;$L$6,"снят",(J66-$I$6)))</f>
        <v>0</v>
      </c>
      <c r="L66" s="64">
        <f>IF(OR(I66="снят",K66="снят"),100,I66+K66)</f>
        <v>100</v>
      </c>
      <c r="M66" s="65"/>
      <c r="N66" s="47">
        <f>M64</f>
        <v>445.21000000000004</v>
      </c>
      <c r="O66" s="41"/>
    </row>
    <row r="67" spans="1:15" ht="12.75">
      <c r="A67" s="88"/>
      <c r="B67" s="71">
        <v>141</v>
      </c>
      <c r="C67" s="72" t="s">
        <v>335</v>
      </c>
      <c r="D67" s="73" t="s">
        <v>336</v>
      </c>
      <c r="E67" s="71">
        <v>100</v>
      </c>
      <c r="F67" s="74"/>
      <c r="G67" s="87">
        <f>IF((F67-$E$6)&lt;0,0,IF(F67&gt;$H$6,"снят",(F67-$E$6)))</f>
        <v>0</v>
      </c>
      <c r="H67" s="75">
        <f>IF(OR(E67="снят",G67="снят"),100,E67+G67)</f>
        <v>100</v>
      </c>
      <c r="I67" s="71">
        <v>100</v>
      </c>
      <c r="J67" s="74"/>
      <c r="K67" s="87">
        <f>IF((J67-$I$6)&lt;0,0,IF(J67&gt;$L$6,"снят",(J67-$I$6)))</f>
        <v>0</v>
      </c>
      <c r="L67" s="75">
        <f>IF(OR(I67="снят",K67="снят"),100,I67+K67)</f>
        <v>100</v>
      </c>
      <c r="M67" s="65"/>
      <c r="N67" s="57">
        <f>M64</f>
        <v>445.21000000000004</v>
      </c>
      <c r="O67" s="41"/>
    </row>
    <row r="68" spans="1:15" ht="12.75" customHeight="1">
      <c r="A68" s="32" t="s">
        <v>337</v>
      </c>
      <c r="B68" s="68">
        <v>136</v>
      </c>
      <c r="C68" s="69" t="s">
        <v>338</v>
      </c>
      <c r="D68" s="70" t="s">
        <v>339</v>
      </c>
      <c r="E68" s="68" t="s">
        <v>49</v>
      </c>
      <c r="F68" s="45"/>
      <c r="G68" s="38">
        <f>IF((F68-$E$6)&lt;0,0,IF(F68&gt;$H$6,"снят",(F68-$E$6)))</f>
        <v>0</v>
      </c>
      <c r="H68" s="64">
        <f>IF(OR(E68="снят",G68="снят"),100,E68+G68)</f>
        <v>100</v>
      </c>
      <c r="I68" s="68" t="s">
        <v>49</v>
      </c>
      <c r="J68" s="45"/>
      <c r="K68" s="38">
        <f>IF((J68-$I$6)&lt;0,0,IF(J68&gt;$L$6,"снят",(J68-$I$6)))</f>
        <v>0</v>
      </c>
      <c r="L68" s="64">
        <f>IF(OR(I68="снят",K68="снят"),100,I68+K68)</f>
        <v>100</v>
      </c>
      <c r="M68" s="65">
        <f>SUM(H68:H71)-MAX(H68:H71)+SUM(L68:L71)-MAX(L68:L71)</f>
        <v>449.8399999999999</v>
      </c>
      <c r="N68" s="66">
        <f>M68</f>
        <v>449.8399999999999</v>
      </c>
      <c r="O68" s="41">
        <v>16</v>
      </c>
    </row>
    <row r="69" spans="1:15" ht="12.75">
      <c r="A69" s="32"/>
      <c r="B69" s="68">
        <v>153</v>
      </c>
      <c r="C69" s="69" t="s">
        <v>152</v>
      </c>
      <c r="D69" s="70" t="s">
        <v>340</v>
      </c>
      <c r="E69" s="68" t="s">
        <v>49</v>
      </c>
      <c r="F69" s="45"/>
      <c r="G69" s="46">
        <f>IF((F69-$E$6)&lt;0,0,IF(F69&gt;$H$6,"снят",(F69-$E$6)))</f>
        <v>0</v>
      </c>
      <c r="H69" s="64">
        <f>IF(OR(E69="снят",G69="снят"),100,E69+G69)</f>
        <v>100</v>
      </c>
      <c r="I69" s="68" t="s">
        <v>49</v>
      </c>
      <c r="J69" s="45"/>
      <c r="K69" s="46">
        <f>IF((J69-$I$6)&lt;0,0,IF(J69&gt;$L$6,"снят",(J69-$I$6)))</f>
        <v>0</v>
      </c>
      <c r="L69" s="64">
        <f>IF(OR(I69="снят",K69="снят"),100,I69+K69)</f>
        <v>100</v>
      </c>
      <c r="M69" s="65"/>
      <c r="N69" s="47">
        <f>M68</f>
        <v>449.8399999999999</v>
      </c>
      <c r="O69" s="41"/>
    </row>
    <row r="70" spans="1:15" ht="12.75">
      <c r="A70" s="32"/>
      <c r="B70" s="68">
        <v>166</v>
      </c>
      <c r="C70" s="69" t="s">
        <v>341</v>
      </c>
      <c r="D70" s="70" t="s">
        <v>342</v>
      </c>
      <c r="E70" s="68" t="s">
        <v>49</v>
      </c>
      <c r="F70" s="45"/>
      <c r="G70" s="46">
        <f>IF((F70-$E$6)&lt;0,0,IF(F70&gt;$H$6,"снят",(F70-$E$6)))</f>
        <v>0</v>
      </c>
      <c r="H70" s="64">
        <f>IF(OR(E70="снят",G70="снят"),100,E70+G70)</f>
        <v>100</v>
      </c>
      <c r="I70" s="68" t="s">
        <v>49</v>
      </c>
      <c r="J70" s="45"/>
      <c r="K70" s="46">
        <f>IF((J70-$I$6)&lt;0,0,IF(J70&gt;$L$6,"снят",(J70-$I$6)))</f>
        <v>0</v>
      </c>
      <c r="L70" s="64">
        <f>IF(OR(I70="снят",K70="снят"),100,I70+K70)</f>
        <v>100</v>
      </c>
      <c r="M70" s="65"/>
      <c r="N70" s="47">
        <f>M68</f>
        <v>449.8399999999999</v>
      </c>
      <c r="O70" s="41"/>
    </row>
    <row r="71" spans="1:15" ht="12.75">
      <c r="A71" s="32"/>
      <c r="B71" s="71">
        <v>180</v>
      </c>
      <c r="C71" s="72" t="s">
        <v>343</v>
      </c>
      <c r="D71" s="73" t="s">
        <v>344</v>
      </c>
      <c r="E71" s="80">
        <v>15</v>
      </c>
      <c r="F71" s="74">
        <v>58.19</v>
      </c>
      <c r="G71" s="87">
        <f>IF((F71-$E$6)&lt;0,0,IF(F71&gt;$H$6,"снят",(F71-$E$6)))</f>
        <v>10.189999999999998</v>
      </c>
      <c r="H71" s="75">
        <f>IF(OR(E71="снят",G71="снят"),100,E71+G71)</f>
        <v>25.189999999999998</v>
      </c>
      <c r="I71" s="80">
        <v>10</v>
      </c>
      <c r="J71" s="74">
        <v>52.65</v>
      </c>
      <c r="K71" s="87">
        <f>IF((J71-$I$6)&lt;0,0,IF(J71&gt;$L$6,"снят",(J71-$I$6)))</f>
        <v>14.649999999999999</v>
      </c>
      <c r="L71" s="75">
        <f>IF(OR(I71="снят",K71="снят"),100,I71+K71)</f>
        <v>24.65</v>
      </c>
      <c r="M71" s="65"/>
      <c r="N71" s="57">
        <f>M68</f>
        <v>449.8399999999999</v>
      </c>
      <c r="O71" s="41"/>
    </row>
    <row r="72" spans="1:15" ht="12.75" customHeight="1">
      <c r="A72" s="32" t="s">
        <v>345</v>
      </c>
      <c r="B72" s="59">
        <v>120</v>
      </c>
      <c r="C72" s="60" t="s">
        <v>139</v>
      </c>
      <c r="D72" s="61" t="s">
        <v>346</v>
      </c>
      <c r="E72" s="59" t="s">
        <v>49</v>
      </c>
      <c r="F72" s="62"/>
      <c r="G72" s="38">
        <f>IF((F72-$E$6)&lt;0,0,IF(F72&gt;$H$6,"снят",(F72-$E$6)))</f>
        <v>0</v>
      </c>
      <c r="H72" s="64">
        <f>IF(OR(E72="снят",G72="снят"),100,E72+G72)</f>
        <v>100</v>
      </c>
      <c r="I72" s="59">
        <v>0</v>
      </c>
      <c r="J72" s="62">
        <v>48.28</v>
      </c>
      <c r="K72" s="38">
        <f>IF((J72-$I$6)&lt;0,0,IF(J72&gt;$L$6,"снят",(J72-$I$6)))</f>
        <v>10.280000000000001</v>
      </c>
      <c r="L72" s="64">
        <f>IF(OR(I72="снят",K72="снят"),100,I72+K72)</f>
        <v>10.280000000000001</v>
      </c>
      <c r="M72" s="65">
        <f>SUM(H72:H75)-MAX(H72:H75)+SUM(L72:L75)-MAX(L72:L75)</f>
        <v>510.28</v>
      </c>
      <c r="N72" s="66">
        <f>M72</f>
        <v>510.28</v>
      </c>
      <c r="O72" s="41">
        <v>17</v>
      </c>
    </row>
    <row r="73" spans="1:15" ht="12.75">
      <c r="A73" s="32"/>
      <c r="B73" s="68">
        <v>114</v>
      </c>
      <c r="C73" s="69" t="s">
        <v>282</v>
      </c>
      <c r="D73" s="70" t="s">
        <v>347</v>
      </c>
      <c r="E73" s="68" t="s">
        <v>49</v>
      </c>
      <c r="F73" s="45"/>
      <c r="G73" s="46">
        <f>IF((F73-$E$6)&lt;0,0,IF(F73&gt;$H$6,"снят",(F73-$E$6)))</f>
        <v>0</v>
      </c>
      <c r="H73" s="64">
        <f>IF(OR(E73="снят",G73="снят"),100,E73+G73)</f>
        <v>100</v>
      </c>
      <c r="I73" s="68" t="s">
        <v>49</v>
      </c>
      <c r="J73" s="45"/>
      <c r="K73" s="46">
        <f>IF((J73-$I$6)&lt;0,0,IF(J73&gt;$L$6,"снят",(J73-$I$6)))</f>
        <v>0</v>
      </c>
      <c r="L73" s="64">
        <f>IF(OR(I73="снят",K73="снят"),100,I73+K73)</f>
        <v>100</v>
      </c>
      <c r="M73" s="65"/>
      <c r="N73" s="47">
        <f>M72</f>
        <v>510.28</v>
      </c>
      <c r="O73" s="41"/>
    </row>
    <row r="74" spans="1:15" ht="12.75">
      <c r="A74" s="32"/>
      <c r="B74" s="59">
        <v>139</v>
      </c>
      <c r="C74" s="60" t="s">
        <v>348</v>
      </c>
      <c r="D74" s="61" t="s">
        <v>349</v>
      </c>
      <c r="E74" s="68" t="s">
        <v>49</v>
      </c>
      <c r="F74" s="45"/>
      <c r="G74" s="46">
        <f>IF((F74-$E$6)&lt;0,0,IF(F74&gt;$H$6,"снят",(F74-$E$6)))</f>
        <v>0</v>
      </c>
      <c r="H74" s="64">
        <f>IF(OR(E74="снят",G74="снят"),100,E74+G74)</f>
        <v>100</v>
      </c>
      <c r="I74" s="68" t="s">
        <v>49</v>
      </c>
      <c r="J74" s="45"/>
      <c r="K74" s="46">
        <f>IF((J74-$I$6)&lt;0,0,IF(J74&gt;$L$6,"снят",(J74-$I$6)))</f>
        <v>0</v>
      </c>
      <c r="L74" s="64">
        <f>IF(OR(I74="снят",K74="снят"),100,I74+K74)</f>
        <v>100</v>
      </c>
      <c r="M74" s="65"/>
      <c r="N74" s="47">
        <f>M72</f>
        <v>510.28</v>
      </c>
      <c r="O74" s="41"/>
    </row>
    <row r="75" spans="1:15" ht="12.75">
      <c r="A75" s="32"/>
      <c r="B75" s="71">
        <v>173</v>
      </c>
      <c r="C75" s="72" t="s">
        <v>350</v>
      </c>
      <c r="D75" s="73" t="s">
        <v>351</v>
      </c>
      <c r="E75" s="71" t="s">
        <v>49</v>
      </c>
      <c r="F75" s="74"/>
      <c r="G75" s="55">
        <f>IF((F75-$E$6)&lt;0,0,IF(F75&gt;$H$6,"снят",(F75-$E$6)))</f>
        <v>0</v>
      </c>
      <c r="H75" s="75">
        <f>IF(OR(E75="снят",G75="снят"),100,E75+G75)</f>
        <v>100</v>
      </c>
      <c r="I75" s="71" t="s">
        <v>49</v>
      </c>
      <c r="J75" s="74"/>
      <c r="K75" s="55">
        <f>IF((J75-$I$6)&lt;0,0,IF(J75&gt;$L$6,"снят",(J75-$I$6)))</f>
        <v>0</v>
      </c>
      <c r="L75" s="75">
        <f>IF(OR(I75="снят",K75="снят"),100,I75+K75)</f>
        <v>100</v>
      </c>
      <c r="M75" s="65"/>
      <c r="N75" s="57">
        <f>M72</f>
        <v>510.28</v>
      </c>
      <c r="O75" s="41"/>
    </row>
  </sheetData>
  <sheetProtection selectLockedCells="1" selectUnlockedCells="1"/>
  <mergeCells count="51">
    <mergeCell ref="A8:A11"/>
    <mergeCell ref="M8:M11"/>
    <mergeCell ref="O8:O11"/>
    <mergeCell ref="A12:A15"/>
    <mergeCell ref="M12:M15"/>
    <mergeCell ref="O12:O15"/>
    <mergeCell ref="A16:A19"/>
    <mergeCell ref="M16:M19"/>
    <mergeCell ref="O16:O19"/>
    <mergeCell ref="A20:A23"/>
    <mergeCell ref="M20:M23"/>
    <mergeCell ref="O20:O23"/>
    <mergeCell ref="A24:A27"/>
    <mergeCell ref="M24:M27"/>
    <mergeCell ref="O24:O27"/>
    <mergeCell ref="A28:A31"/>
    <mergeCell ref="M28:M31"/>
    <mergeCell ref="O28:O31"/>
    <mergeCell ref="A32:A35"/>
    <mergeCell ref="M32:M35"/>
    <mergeCell ref="O32:O35"/>
    <mergeCell ref="A36:A39"/>
    <mergeCell ref="M36:M39"/>
    <mergeCell ref="O36:O39"/>
    <mergeCell ref="A40:A43"/>
    <mergeCell ref="M40:M43"/>
    <mergeCell ref="O40:O43"/>
    <mergeCell ref="A44:A47"/>
    <mergeCell ref="M44:M47"/>
    <mergeCell ref="O44:O47"/>
    <mergeCell ref="A48:A51"/>
    <mergeCell ref="M48:M51"/>
    <mergeCell ref="O48:O51"/>
    <mergeCell ref="A52:A55"/>
    <mergeCell ref="M52:M55"/>
    <mergeCell ref="O52:O55"/>
    <mergeCell ref="A56:A59"/>
    <mergeCell ref="M56:M59"/>
    <mergeCell ref="O56:O59"/>
    <mergeCell ref="A60:A63"/>
    <mergeCell ref="M60:M63"/>
    <mergeCell ref="O60:O63"/>
    <mergeCell ref="A64:A67"/>
    <mergeCell ref="M64:M67"/>
    <mergeCell ref="O64:O67"/>
    <mergeCell ref="A68:A71"/>
    <mergeCell ref="M68:M71"/>
    <mergeCell ref="O68:O71"/>
    <mergeCell ref="A72:A75"/>
    <mergeCell ref="M72:M75"/>
    <mergeCell ref="O72:O75"/>
  </mergeCells>
  <printOptions horizontalCentered="1"/>
  <pageMargins left="0.21875" right="0.23402777777777778" top="0.16458333333333333" bottom="0.48888888888888893" header="0.5118055555555555" footer="0.22361111111111112"/>
  <pageSetup horizontalDpi="300" verticalDpi="300" orientation="landscape" paperSize="9" scale="85"/>
  <headerFooter alignWithMargins="0">
    <oddFooter>&amp;C&amp;"Times New Roman,Обычный"&amp;12&amp;A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6"/>
  <sheetViews>
    <sheetView zoomScale="90" zoomScaleNormal="9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1.8515625" style="1" customWidth="1"/>
    <col min="2" max="2" width="5.421875" style="1" customWidth="1"/>
    <col min="3" max="3" width="20.28125" style="2" customWidth="1"/>
    <col min="4" max="4" width="27.00390625" style="1" customWidth="1"/>
    <col min="5" max="5" width="9.7109375" style="3" customWidth="1"/>
    <col min="6" max="6" width="7.28125" style="3" customWidth="1"/>
    <col min="7" max="7" width="7.8515625" style="3" customWidth="1"/>
    <col min="8" max="8" width="10.140625" style="3" customWidth="1"/>
    <col min="9" max="12" width="9.00390625" style="3" customWidth="1"/>
    <col min="13" max="13" width="9.421875" style="1" customWidth="1"/>
    <col min="14" max="14" width="0" style="1" hidden="1" customWidth="1"/>
    <col min="15" max="15" width="4.421875" style="1" customWidth="1"/>
    <col min="16" max="16384" width="9.00390625" style="1" customWidth="1"/>
  </cols>
  <sheetData>
    <row r="1" spans="2:12" ht="12.75">
      <c r="B1" s="4" t="s">
        <v>0</v>
      </c>
      <c r="E1" s="5" t="s">
        <v>1</v>
      </c>
      <c r="F1" s="6"/>
      <c r="G1" s="7"/>
      <c r="H1" s="6"/>
      <c r="I1" s="5"/>
      <c r="J1" s="6"/>
      <c r="K1" s="7"/>
      <c r="L1" s="6"/>
    </row>
    <row r="2" spans="3:12" ht="12.75">
      <c r="C2" s="8" t="s">
        <v>2</v>
      </c>
      <c r="D2" s="9" t="s">
        <v>3</v>
      </c>
      <c r="F2" s="10" t="s">
        <v>4</v>
      </c>
      <c r="H2" s="11"/>
      <c r="J2" s="10" t="s">
        <v>5</v>
      </c>
      <c r="L2" s="11"/>
    </row>
    <row r="3" spans="5:12" ht="12.75">
      <c r="E3" s="12"/>
      <c r="F3" s="8" t="s">
        <v>6</v>
      </c>
      <c r="G3" s="13">
        <v>196</v>
      </c>
      <c r="H3" s="1" t="s">
        <v>7</v>
      </c>
      <c r="I3" s="12"/>
      <c r="J3" s="8" t="s">
        <v>6</v>
      </c>
      <c r="K3" s="13">
        <f>Ком_L!K3</f>
        <v>176</v>
      </c>
      <c r="L3" s="1" t="s">
        <v>7</v>
      </c>
    </row>
    <row r="4" spans="3:12" ht="12.75">
      <c r="C4" s="8" t="s">
        <v>8</v>
      </c>
      <c r="D4" s="14">
        <f>COUNTA(A8:A83)</f>
        <v>19</v>
      </c>
      <c r="F4" s="8" t="s">
        <v>9</v>
      </c>
      <c r="G4" s="15">
        <f>G3/E6</f>
        <v>4.083333333333333</v>
      </c>
      <c r="H4" s="3" t="s">
        <v>10</v>
      </c>
      <c r="J4" s="8" t="s">
        <v>9</v>
      </c>
      <c r="K4" s="15">
        <f>K3/I6</f>
        <v>4.631578947368421</v>
      </c>
      <c r="L4" s="3" t="s">
        <v>10</v>
      </c>
    </row>
    <row r="5" spans="5:12" ht="12.75">
      <c r="E5" s="3" t="s">
        <v>11</v>
      </c>
      <c r="F5" s="6"/>
      <c r="H5" s="3" t="s">
        <v>12</v>
      </c>
      <c r="I5" s="3" t="s">
        <v>11</v>
      </c>
      <c r="J5" s="6"/>
      <c r="L5" s="3" t="s">
        <v>12</v>
      </c>
    </row>
    <row r="6" spans="2:15" ht="12.75">
      <c r="B6" s="16" t="s">
        <v>13</v>
      </c>
      <c r="C6" s="17"/>
      <c r="D6" s="18" t="s">
        <v>352</v>
      </c>
      <c r="E6" s="19">
        <v>48</v>
      </c>
      <c r="F6" s="6"/>
      <c r="G6" s="20"/>
      <c r="H6" s="19">
        <v>85</v>
      </c>
      <c r="I6" s="19">
        <f>Ком_L!I6</f>
        <v>38</v>
      </c>
      <c r="J6" s="6"/>
      <c r="K6" s="20"/>
      <c r="L6" s="19">
        <f>Ком_L!L6</f>
        <v>73</v>
      </c>
      <c r="M6" s="9"/>
      <c r="N6" s="9"/>
      <c r="O6" s="9"/>
    </row>
    <row r="7" spans="1:16" s="31" customFormat="1" ht="43.5" customHeight="1">
      <c r="A7" s="21" t="s">
        <v>15</v>
      </c>
      <c r="B7" s="22" t="s">
        <v>16</v>
      </c>
      <c r="C7" s="23" t="s">
        <v>17</v>
      </c>
      <c r="D7" s="24" t="s">
        <v>18</v>
      </c>
      <c r="E7" s="25" t="s">
        <v>19</v>
      </c>
      <c r="F7" s="24" t="s">
        <v>20</v>
      </c>
      <c r="G7" s="24" t="s">
        <v>21</v>
      </c>
      <c r="H7" s="26" t="s">
        <v>22</v>
      </c>
      <c r="I7" s="25" t="s">
        <v>19</v>
      </c>
      <c r="J7" s="24" t="s">
        <v>20</v>
      </c>
      <c r="K7" s="24" t="s">
        <v>21</v>
      </c>
      <c r="L7" s="26" t="s">
        <v>22</v>
      </c>
      <c r="M7" s="27" t="s">
        <v>23</v>
      </c>
      <c r="N7" s="28" t="s">
        <v>24</v>
      </c>
      <c r="O7" s="29" t="s">
        <v>25</v>
      </c>
      <c r="P7" s="30" t="s">
        <v>26</v>
      </c>
    </row>
    <row r="8" spans="1:15" ht="12.75" customHeight="1">
      <c r="A8" s="32" t="s">
        <v>353</v>
      </c>
      <c r="B8" s="33" t="s">
        <v>354</v>
      </c>
      <c r="C8" s="34" t="s">
        <v>261</v>
      </c>
      <c r="D8" s="35" t="s">
        <v>355</v>
      </c>
      <c r="E8" s="36">
        <v>0</v>
      </c>
      <c r="F8" s="37">
        <v>50</v>
      </c>
      <c r="G8" s="38">
        <f>IF((F8-$E$6)&lt;0,0,IF(F8&gt;$H$6,"снят",(F8-$E$6)))</f>
        <v>2</v>
      </c>
      <c r="H8" s="39">
        <f>IF(OR(E8="снят",G8="снят"),100,E8+G8)</f>
        <v>2</v>
      </c>
      <c r="I8" s="36">
        <v>0</v>
      </c>
      <c r="J8" s="37">
        <v>41.44</v>
      </c>
      <c r="K8" s="38">
        <f>IF((J8-$I$6)&lt;0,0,IF(J8&gt;$L$6,"снят",(J8-$I$6)))</f>
        <v>3.4399999999999977</v>
      </c>
      <c r="L8" s="39">
        <f>IF(OR(I8="снят",K8="снят"),100,I8+K8)</f>
        <v>3.4399999999999977</v>
      </c>
      <c r="M8" s="21">
        <f>SUM(H8:H11)-MAX(H8:H11)+SUM(L8:L11)-MAX(L8:L11)</f>
        <v>14.469999999999999</v>
      </c>
      <c r="N8" s="40">
        <f>M8</f>
        <v>14.469999999999999</v>
      </c>
      <c r="O8" s="41">
        <v>1</v>
      </c>
    </row>
    <row r="9" spans="1:15" ht="12.75">
      <c r="A9" s="32"/>
      <c r="B9" s="42">
        <v>260</v>
      </c>
      <c r="C9" s="43" t="s">
        <v>259</v>
      </c>
      <c r="D9" s="35" t="s">
        <v>356</v>
      </c>
      <c r="E9" s="44">
        <v>0</v>
      </c>
      <c r="F9" s="45">
        <v>49.84</v>
      </c>
      <c r="G9" s="46">
        <f>IF((F9-$E$6)&lt;0,0,IF(F9&gt;$H$6,"снят",(F9-$E$6)))</f>
        <v>1.8400000000000034</v>
      </c>
      <c r="H9" s="39">
        <f>IF(OR(E9="снят",G9="снят"),100,E9+G9)</f>
        <v>1.8400000000000034</v>
      </c>
      <c r="I9" s="44">
        <v>0</v>
      </c>
      <c r="J9" s="45">
        <v>42.41</v>
      </c>
      <c r="K9" s="46">
        <f>IF((J9-$I$6)&lt;0,0,IF(J9&gt;$L$6,"снят",(J9-$I$6)))</f>
        <v>4.409999999999997</v>
      </c>
      <c r="L9" s="39">
        <f>IF(OR(I9="снят",K9="снят"),100,I9+K9)</f>
        <v>4.409999999999997</v>
      </c>
      <c r="M9" s="21"/>
      <c r="N9" s="47">
        <f>M8</f>
        <v>14.469999999999999</v>
      </c>
      <c r="O9" s="41"/>
    </row>
    <row r="10" spans="1:15" ht="12.75">
      <c r="A10" s="32"/>
      <c r="B10" s="68">
        <v>208</v>
      </c>
      <c r="C10" s="81" t="s">
        <v>357</v>
      </c>
      <c r="D10" s="82" t="s">
        <v>358</v>
      </c>
      <c r="E10" s="48">
        <v>0</v>
      </c>
      <c r="F10" s="49">
        <v>47.5</v>
      </c>
      <c r="G10" s="46">
        <f>IF((F10-$E$6)&lt;0,0,IF(F10&gt;$H$6,"снят",(F10-$E$6)))</f>
        <v>0</v>
      </c>
      <c r="H10" s="39">
        <f>IF(OR(E10="снят",G10="снят"),100,E10+G10)</f>
        <v>0</v>
      </c>
      <c r="I10" s="48" t="s">
        <v>49</v>
      </c>
      <c r="J10" s="49"/>
      <c r="K10" s="46">
        <f>IF((J10-$I$6)&lt;0,0,IF(J10&gt;$L$6,"снят",(J10-$I$6)))</f>
        <v>0</v>
      </c>
      <c r="L10" s="39">
        <f>IF(OR(I10="снят",K10="снят"),100,I10+K10)</f>
        <v>100</v>
      </c>
      <c r="M10" s="21"/>
      <c r="N10" s="47">
        <f>M8</f>
        <v>14.469999999999999</v>
      </c>
      <c r="O10" s="41"/>
    </row>
    <row r="11" spans="1:15" ht="12.75">
      <c r="A11" s="32"/>
      <c r="B11" s="50">
        <v>239</v>
      </c>
      <c r="C11" s="51" t="s">
        <v>68</v>
      </c>
      <c r="D11" s="52" t="s">
        <v>359</v>
      </c>
      <c r="E11" s="53">
        <v>0</v>
      </c>
      <c r="F11" s="54">
        <v>46.93</v>
      </c>
      <c r="G11" s="55">
        <f>IF((F11-$E$6)&lt;0,0,IF(F11&gt;$H$6,"снят",(F11-$E$6)))</f>
        <v>0</v>
      </c>
      <c r="H11" s="56">
        <f>IF(OR(E11="снят",G11="снят"),100,E11+G11)</f>
        <v>0</v>
      </c>
      <c r="I11" s="53">
        <v>0</v>
      </c>
      <c r="J11" s="54">
        <v>42.78</v>
      </c>
      <c r="K11" s="55">
        <f>IF((J11-$I$6)&lt;0,0,IF(J11&gt;$L$6,"снят",(J11-$I$6)))</f>
        <v>4.780000000000001</v>
      </c>
      <c r="L11" s="56">
        <f>IF(OR(I11="снят",K11="снят"),100,I11+K11)</f>
        <v>4.780000000000001</v>
      </c>
      <c r="M11" s="21"/>
      <c r="N11" s="57">
        <f>M8</f>
        <v>14.469999999999999</v>
      </c>
      <c r="O11" s="41"/>
    </row>
    <row r="12" spans="1:16" ht="12.75" customHeight="1">
      <c r="A12" s="58" t="s">
        <v>360</v>
      </c>
      <c r="B12" s="59">
        <v>229</v>
      </c>
      <c r="C12" s="60" t="s">
        <v>61</v>
      </c>
      <c r="D12" s="61" t="s">
        <v>361</v>
      </c>
      <c r="E12" s="59" t="s">
        <v>49</v>
      </c>
      <c r="F12" s="62"/>
      <c r="G12" s="63">
        <f>IF((F12-$E$6)&lt;0,0,IF(F12&gt;$H$6,"снят",(F12-$E$6)))</f>
        <v>0</v>
      </c>
      <c r="H12" s="64">
        <f>IF(OR(E12="снят",G12="снят"),100,E12+G12)</f>
        <v>100</v>
      </c>
      <c r="I12" s="59">
        <v>5</v>
      </c>
      <c r="J12" s="62">
        <v>45.91</v>
      </c>
      <c r="K12" s="63">
        <f>IF((J12-$I$6)&lt;0,0,IF(J12&gt;$L$6,"снят",(J12-$I$6)))</f>
        <v>7.909999999999997</v>
      </c>
      <c r="L12" s="64">
        <f>IF(OR(I12="снят",K12="снят"),100,I12+K12)</f>
        <v>12.909999999999997</v>
      </c>
      <c r="M12" s="65">
        <f>SUM(H12:H15)-MAX(H12:H15)+SUM(L12:L15)-MAX(L12:L15)</f>
        <v>20.599999999999994</v>
      </c>
      <c r="N12" s="66">
        <f>M12</f>
        <v>20.599999999999994</v>
      </c>
      <c r="O12" s="41">
        <v>2</v>
      </c>
      <c r="P12" s="67"/>
    </row>
    <row r="13" spans="1:15" ht="12.75">
      <c r="A13" s="58"/>
      <c r="B13" s="68">
        <v>228</v>
      </c>
      <c r="C13" s="69" t="s">
        <v>357</v>
      </c>
      <c r="D13" s="70" t="s">
        <v>362</v>
      </c>
      <c r="E13" s="68">
        <v>5</v>
      </c>
      <c r="F13" s="45">
        <v>49.22</v>
      </c>
      <c r="G13" s="46">
        <f>IF((F13-$E$6)&lt;0,0,IF(F13&gt;$H$6,"снят",(F13-$E$6)))</f>
        <v>1.2199999999999989</v>
      </c>
      <c r="H13" s="64">
        <f>IF(OR(E13="снят",G13="снят"),100,E13+G13)</f>
        <v>6.219999999999999</v>
      </c>
      <c r="I13" s="68">
        <v>0</v>
      </c>
      <c r="J13" s="45">
        <v>41.47</v>
      </c>
      <c r="K13" s="46">
        <f>IF((J13-$I$6)&lt;0,0,IF(J13&gt;$L$6,"снят",(J13-$I$6)))</f>
        <v>3.469999999999999</v>
      </c>
      <c r="L13" s="64">
        <f>IF(OR(I13="снят",K13="снят"),100,I13+K13)</f>
        <v>3.469999999999999</v>
      </c>
      <c r="M13" s="65"/>
      <c r="N13" s="47">
        <f>M12</f>
        <v>20.599999999999994</v>
      </c>
      <c r="O13" s="41"/>
    </row>
    <row r="14" spans="1:15" ht="12.75">
      <c r="A14" s="58"/>
      <c r="B14" s="59">
        <v>256</v>
      </c>
      <c r="C14" s="60" t="s">
        <v>363</v>
      </c>
      <c r="D14" s="61" t="s">
        <v>364</v>
      </c>
      <c r="E14" s="59">
        <v>0</v>
      </c>
      <c r="F14" s="62">
        <v>46.13</v>
      </c>
      <c r="G14" s="46">
        <f>IF((F14-$E$6)&lt;0,0,IF(F14&gt;$H$6,"снят",(F14-$E$6)))</f>
        <v>0</v>
      </c>
      <c r="H14" s="64">
        <f>IF(OR(E14="снят",G14="снят"),100,E14+G14)</f>
        <v>0</v>
      </c>
      <c r="I14" s="59">
        <v>0</v>
      </c>
      <c r="J14" s="62">
        <v>38.91</v>
      </c>
      <c r="K14" s="46">
        <f>IF((J14-$I$6)&lt;0,0,IF(J14&gt;$L$6,"снят",(J14-$I$6)))</f>
        <v>0.9099999999999966</v>
      </c>
      <c r="L14" s="64">
        <f>IF(OR(I14="снят",K14="снят"),100,I14+K14)</f>
        <v>0.9099999999999966</v>
      </c>
      <c r="M14" s="65"/>
      <c r="N14" s="47">
        <f>M12</f>
        <v>20.599999999999994</v>
      </c>
      <c r="O14" s="41"/>
    </row>
    <row r="15" spans="1:15" ht="12.75">
      <c r="A15" s="58"/>
      <c r="B15" s="71">
        <v>263</v>
      </c>
      <c r="C15" s="72" t="s">
        <v>365</v>
      </c>
      <c r="D15" s="73" t="s">
        <v>366</v>
      </c>
      <c r="E15" s="71">
        <v>10</v>
      </c>
      <c r="F15" s="74">
        <v>46.53</v>
      </c>
      <c r="G15" s="55">
        <f>IF((F15-$E$6)&lt;0,0,IF(F15&gt;$H$6,"снят",(F15-$E$6)))</f>
        <v>0</v>
      </c>
      <c r="H15" s="75">
        <f>IF(OR(E15="снят",G15="снят"),100,E15+G15)</f>
        <v>10</v>
      </c>
      <c r="I15" s="71">
        <v>0</v>
      </c>
      <c r="J15" s="74">
        <v>37.96</v>
      </c>
      <c r="K15" s="55">
        <f>IF((J15-$I$6)&lt;0,0,IF(J15&gt;$L$6,"снят",(J15-$I$6)))</f>
        <v>0</v>
      </c>
      <c r="L15" s="75">
        <f>IF(OR(I15="снят",K15="снят"),100,I15+K15)</f>
        <v>0</v>
      </c>
      <c r="M15" s="65"/>
      <c r="N15" s="57">
        <f>M12</f>
        <v>20.599999999999994</v>
      </c>
      <c r="O15" s="41"/>
    </row>
    <row r="16" spans="1:16" ht="12.75" customHeight="1">
      <c r="A16" s="58" t="s">
        <v>367</v>
      </c>
      <c r="B16" s="59">
        <v>202</v>
      </c>
      <c r="C16" s="76" t="s">
        <v>261</v>
      </c>
      <c r="D16" s="77" t="s">
        <v>368</v>
      </c>
      <c r="E16" s="59">
        <v>5</v>
      </c>
      <c r="F16" s="62">
        <v>49.81</v>
      </c>
      <c r="G16" s="38">
        <f>IF((F16-$E$6)&lt;0,0,IF(F16&gt;$H$6,"снят",(F16-$E$6)))</f>
        <v>1.8100000000000023</v>
      </c>
      <c r="H16" s="64">
        <f>IF(OR(E16="снят",G16="снят"),100,E16+G16)</f>
        <v>6.810000000000002</v>
      </c>
      <c r="I16" s="59">
        <v>0</v>
      </c>
      <c r="J16" s="62">
        <v>44.25</v>
      </c>
      <c r="K16" s="38">
        <f>IF((J16-$I$6)&lt;0,0,IF(J16&gt;$L$6,"снят",(J16-$I$6)))</f>
        <v>6.25</v>
      </c>
      <c r="L16" s="64">
        <f>IF(OR(I16="снят",K16="снят"),100,I16+K16)</f>
        <v>6.25</v>
      </c>
      <c r="M16" s="65">
        <f>SUM(H16:H19)-MAX(H16:H19)+SUM(L16:L19)-MAX(L16:L19)</f>
        <v>37.349999999999994</v>
      </c>
      <c r="N16" s="66">
        <f>M16</f>
        <v>37.349999999999994</v>
      </c>
      <c r="O16" s="41">
        <v>3</v>
      </c>
      <c r="P16" s="67"/>
    </row>
    <row r="17" spans="1:15" ht="12.75">
      <c r="A17" s="58"/>
      <c r="B17" s="68">
        <v>243</v>
      </c>
      <c r="C17" s="69" t="s">
        <v>28</v>
      </c>
      <c r="D17" s="82" t="s">
        <v>369</v>
      </c>
      <c r="E17" s="68" t="s">
        <v>49</v>
      </c>
      <c r="F17" s="45"/>
      <c r="G17" s="68">
        <f>IF((F17-$E$6)&lt;0,0,IF(F17&gt;$H$6,"снят",(F17-$E$6)))</f>
        <v>0</v>
      </c>
      <c r="H17" s="64">
        <f>IF(OR(E17="снят",G17="снят"),100,E17+G17)</f>
        <v>100</v>
      </c>
      <c r="I17" s="68">
        <v>5</v>
      </c>
      <c r="J17" s="45">
        <v>46.19</v>
      </c>
      <c r="K17" s="68">
        <f>IF((J17-$I$6)&lt;0,0,IF(J17&gt;$L$6,"снят",(J17-$I$6)))</f>
        <v>8.189999999999998</v>
      </c>
      <c r="L17" s="64">
        <f>IF(OR(I17="снят",K17="снят"),100,I17+K17)</f>
        <v>13.189999999999998</v>
      </c>
      <c r="M17" s="65"/>
      <c r="N17" s="47">
        <f>M16</f>
        <v>37.349999999999994</v>
      </c>
      <c r="O17" s="41"/>
    </row>
    <row r="18" spans="1:15" ht="12.75">
      <c r="A18" s="58"/>
      <c r="B18" s="59">
        <v>272</v>
      </c>
      <c r="C18" s="60" t="s">
        <v>32</v>
      </c>
      <c r="D18" s="77" t="s">
        <v>370</v>
      </c>
      <c r="E18" s="59">
        <v>0</v>
      </c>
      <c r="F18" s="62">
        <v>47.87</v>
      </c>
      <c r="G18" s="46">
        <f>IF((F18-$E$6)&lt;0,0,IF(F18&gt;$H$6,"снят",(F18-$E$6)))</f>
        <v>0</v>
      </c>
      <c r="H18" s="64">
        <f>IF(OR(E18="снят",G18="снят"),100,E18+G18)</f>
        <v>0</v>
      </c>
      <c r="I18" s="59" t="s">
        <v>49</v>
      </c>
      <c r="J18" s="62"/>
      <c r="K18" s="46">
        <f>IF((J18-$I$6)&lt;0,0,IF(J18&gt;$L$6,"снят",(J18-$I$6)))</f>
        <v>0</v>
      </c>
      <c r="L18" s="64">
        <f>IF(OR(I18="снят",K18="снят"),100,I18+K18)</f>
        <v>100</v>
      </c>
      <c r="M18" s="65"/>
      <c r="N18" s="47">
        <f>M16</f>
        <v>37.349999999999994</v>
      </c>
      <c r="O18" s="41"/>
    </row>
    <row r="19" spans="1:15" ht="12.75">
      <c r="A19" s="58"/>
      <c r="B19" s="71">
        <v>217</v>
      </c>
      <c r="C19" s="72" t="s">
        <v>261</v>
      </c>
      <c r="D19" s="73" t="s">
        <v>371</v>
      </c>
      <c r="E19" s="71">
        <v>5</v>
      </c>
      <c r="F19" s="74">
        <v>50.69</v>
      </c>
      <c r="G19" s="55">
        <f>IF((F19-$E$6)&lt;0,0,IF(F19&gt;$H$6,"снят",(F19-$E$6)))</f>
        <v>2.6899999999999977</v>
      </c>
      <c r="H19" s="75">
        <f>IF(OR(E19="снят",G19="снят"),100,E19+G19)</f>
        <v>7.689999999999998</v>
      </c>
      <c r="I19" s="71">
        <v>0</v>
      </c>
      <c r="J19" s="74">
        <v>41.41</v>
      </c>
      <c r="K19" s="55">
        <f>IF((J19-$I$6)&lt;0,0,IF(J19&gt;$L$6,"снят",(J19-$I$6)))</f>
        <v>3.4099999999999966</v>
      </c>
      <c r="L19" s="75">
        <f>IF(OR(I19="снят",K19="снят"),100,I19+K19)</f>
        <v>3.4099999999999966</v>
      </c>
      <c r="M19" s="65"/>
      <c r="N19" s="57">
        <f>M16</f>
        <v>37.349999999999994</v>
      </c>
      <c r="O19" s="41"/>
    </row>
    <row r="20" spans="1:16" ht="12.75" customHeight="1">
      <c r="A20" s="32" t="s">
        <v>372</v>
      </c>
      <c r="B20" s="68">
        <v>232</v>
      </c>
      <c r="C20" s="81" t="s">
        <v>296</v>
      </c>
      <c r="D20" s="82" t="s">
        <v>373</v>
      </c>
      <c r="E20" s="44">
        <v>10</v>
      </c>
      <c r="F20" s="83">
        <v>53.52</v>
      </c>
      <c r="G20" s="38">
        <f>IF((F20-$E$6)&lt;0,0,IF(F20&gt;$H$6,"снят",(F20-$E$6)))</f>
        <v>5.520000000000003</v>
      </c>
      <c r="H20" s="64">
        <f>IF(OR(E20="снят",G20="снят"),100,E20+G20)</f>
        <v>15.520000000000003</v>
      </c>
      <c r="I20" s="44">
        <v>10</v>
      </c>
      <c r="J20" s="83">
        <v>49.31</v>
      </c>
      <c r="K20" s="38">
        <f>IF((J20-$I$6)&lt;0,0,IF(J20&gt;$L$6,"снят",(J20-$I$6)))</f>
        <v>11.310000000000002</v>
      </c>
      <c r="L20" s="64">
        <f>IF(OR(I20="снят",K20="снят"),100,I20+K20)</f>
        <v>21.310000000000002</v>
      </c>
      <c r="M20" s="65">
        <f>SUM(H20:H23)-MAX(H20:H23)+SUM(L20:L23)-MAX(L20:L23)</f>
        <v>39.85000000000001</v>
      </c>
      <c r="N20" s="66">
        <f>M20</f>
        <v>39.85000000000001</v>
      </c>
      <c r="O20" s="41">
        <v>4</v>
      </c>
      <c r="P20" s="67"/>
    </row>
    <row r="21" spans="1:15" ht="12.75">
      <c r="A21" s="32"/>
      <c r="B21" s="68">
        <v>237</v>
      </c>
      <c r="C21" s="81" t="s">
        <v>145</v>
      </c>
      <c r="D21" s="82" t="s">
        <v>374</v>
      </c>
      <c r="E21" s="44">
        <v>0</v>
      </c>
      <c r="F21" s="83">
        <v>53.34</v>
      </c>
      <c r="G21" s="68">
        <f>IF((F21-$E$6)&lt;0,0,IF(F21&gt;$H$6,"снят",(F21-$E$6)))</f>
        <v>5.340000000000003</v>
      </c>
      <c r="H21" s="64">
        <f>IF(OR(E21="снят",G21="снят"),100,E21+G21)</f>
        <v>5.340000000000003</v>
      </c>
      <c r="I21" s="44">
        <v>5</v>
      </c>
      <c r="J21" s="83">
        <v>44.72</v>
      </c>
      <c r="K21" s="68">
        <f>IF((J21-$I$6)&lt;0,0,IF(J21&gt;$L$6,"снят",(J21-$I$6)))</f>
        <v>6.719999999999999</v>
      </c>
      <c r="L21" s="64">
        <f>IF(OR(I21="снят",K21="снят"),100,I21+K21)</f>
        <v>11.719999999999999</v>
      </c>
      <c r="M21" s="65"/>
      <c r="N21" s="47">
        <f>M20</f>
        <v>39.85000000000001</v>
      </c>
      <c r="O21" s="41"/>
    </row>
    <row r="22" spans="1:19" ht="12.75">
      <c r="A22" s="32"/>
      <c r="B22" s="68">
        <v>248</v>
      </c>
      <c r="C22" s="81" t="s">
        <v>375</v>
      </c>
      <c r="D22" s="82" t="s">
        <v>376</v>
      </c>
      <c r="E22" s="44">
        <v>0</v>
      </c>
      <c r="F22" s="83">
        <v>50.45</v>
      </c>
      <c r="G22" s="68">
        <f>IF((F22-$E$6)&lt;0,0,IF(F22&gt;$H$6,"снят",(F22-$E$6)))</f>
        <v>2.450000000000003</v>
      </c>
      <c r="H22" s="64">
        <f>IF(OR(E22="снят",G22="снят"),100,E22+G22)</f>
        <v>2.450000000000003</v>
      </c>
      <c r="I22" s="44">
        <v>5</v>
      </c>
      <c r="J22" s="83">
        <v>42</v>
      </c>
      <c r="K22" s="68">
        <f>IF((J22-$I$6)&lt;0,0,IF(J22&gt;$L$6,"снят",(J22-$I$6)))</f>
        <v>4</v>
      </c>
      <c r="L22" s="64">
        <f>IF(OR(I22="снят",K22="снят"),100,I22+K22)</f>
        <v>9</v>
      </c>
      <c r="M22" s="65"/>
      <c r="N22" s="47">
        <f>M20</f>
        <v>39.85000000000001</v>
      </c>
      <c r="O22" s="41"/>
      <c r="Q22"/>
      <c r="R22"/>
      <c r="S22"/>
    </row>
    <row r="23" spans="1:15" ht="12.75">
      <c r="A23" s="32"/>
      <c r="B23" s="71">
        <v>275</v>
      </c>
      <c r="C23" s="84" t="s">
        <v>50</v>
      </c>
      <c r="D23" s="85" t="s">
        <v>377</v>
      </c>
      <c r="E23" s="80">
        <v>5</v>
      </c>
      <c r="F23" s="86">
        <v>49.59</v>
      </c>
      <c r="G23" s="71">
        <f>IF((F23-$E$6)&lt;0,0,IF(F23&gt;$H$6,"снят",(F23-$E$6)))</f>
        <v>1.5900000000000034</v>
      </c>
      <c r="H23" s="75">
        <f>IF(OR(E23="снят",G23="снят"),100,E23+G23)</f>
        <v>6.590000000000003</v>
      </c>
      <c r="I23" s="80">
        <v>0</v>
      </c>
      <c r="J23" s="86">
        <v>42.75</v>
      </c>
      <c r="K23" s="71">
        <f>IF((J23-$I$6)&lt;0,0,IF(J23&gt;$L$6,"снят",(J23-$I$6)))</f>
        <v>4.75</v>
      </c>
      <c r="L23" s="75">
        <f>IF(OR(I23="снят",K23="снят"),100,I23+K23)</f>
        <v>4.75</v>
      </c>
      <c r="M23" s="65"/>
      <c r="N23" s="57">
        <f>M20</f>
        <v>39.85000000000001</v>
      </c>
      <c r="O23" s="41"/>
    </row>
    <row r="24" spans="1:15" ht="12.75" customHeight="1">
      <c r="A24" s="32" t="s">
        <v>378</v>
      </c>
      <c r="B24" s="68">
        <v>227</v>
      </c>
      <c r="C24" s="69" t="s">
        <v>188</v>
      </c>
      <c r="D24" s="70" t="s">
        <v>379</v>
      </c>
      <c r="E24" s="68">
        <v>10</v>
      </c>
      <c r="F24" s="45">
        <v>59.59</v>
      </c>
      <c r="G24" s="63">
        <f>IF((F24-$E$6)&lt;0,0,IF(F24&gt;$H$6,"снят",(F24-$E$6)))</f>
        <v>11.590000000000003</v>
      </c>
      <c r="H24" s="64">
        <f>IF(OR(E24="снят",G24="снят"),100,E24+G24)</f>
        <v>21.590000000000003</v>
      </c>
      <c r="I24" s="68">
        <v>0</v>
      </c>
      <c r="J24" s="45">
        <v>45.06</v>
      </c>
      <c r="K24" s="63">
        <f>IF((J24-$I$6)&lt;0,0,IF(J24&gt;$L$6,"снят",(J24-$I$6)))</f>
        <v>7.060000000000002</v>
      </c>
      <c r="L24" s="64">
        <f>IF(OR(I24="снят",K24="снят"),100,I24+K24)</f>
        <v>7.060000000000002</v>
      </c>
      <c r="M24" s="65">
        <f>SUM(H24:H27)-MAX(H24:H27)+SUM(L24:L27)-MAX(L24:L27)</f>
        <v>42.02000000000001</v>
      </c>
      <c r="N24" s="66">
        <f>M24</f>
        <v>42.02000000000001</v>
      </c>
      <c r="O24" s="41">
        <v>5</v>
      </c>
    </row>
    <row r="25" spans="1:15" ht="12.75">
      <c r="A25" s="32"/>
      <c r="B25" s="68">
        <v>238</v>
      </c>
      <c r="C25" s="69" t="s">
        <v>348</v>
      </c>
      <c r="D25" s="70" t="s">
        <v>380</v>
      </c>
      <c r="E25" s="68">
        <v>0</v>
      </c>
      <c r="F25" s="45">
        <v>54.31</v>
      </c>
      <c r="G25" s="46">
        <f>IF((F25-$E$6)&lt;0,0,IF(F25&gt;$H$6,"снят",(F25-$E$6)))</f>
        <v>6.310000000000002</v>
      </c>
      <c r="H25" s="64">
        <f>IF(OR(E25="снят",G25="снят"),100,E25+G25)</f>
        <v>6.310000000000002</v>
      </c>
      <c r="I25" s="68">
        <v>0</v>
      </c>
      <c r="J25" s="45">
        <v>50.37</v>
      </c>
      <c r="K25" s="46">
        <f>IF((J25-$I$6)&lt;0,0,IF(J25&gt;$L$6,"снят",(J25-$I$6)))</f>
        <v>12.369999999999997</v>
      </c>
      <c r="L25" s="64">
        <f>IF(OR(I25="снят",K25="снят"),100,I25+K25)</f>
        <v>12.369999999999997</v>
      </c>
      <c r="M25" s="65"/>
      <c r="N25" s="47">
        <f>M24</f>
        <v>42.02000000000001</v>
      </c>
      <c r="O25" s="41"/>
    </row>
    <row r="26" spans="1:15" ht="12.75">
      <c r="A26" s="32"/>
      <c r="B26" s="68">
        <v>240</v>
      </c>
      <c r="C26" s="69" t="s">
        <v>381</v>
      </c>
      <c r="D26" s="70" t="s">
        <v>382</v>
      </c>
      <c r="E26" s="68">
        <v>5</v>
      </c>
      <c r="F26" s="45">
        <v>51.66</v>
      </c>
      <c r="G26" s="46">
        <f>IF((F26-$E$6)&lt;0,0,IF(F26&gt;$H$6,"снят",(F26-$E$6)))</f>
        <v>3.6599999999999966</v>
      </c>
      <c r="H26" s="64">
        <f>IF(OR(E26="снят",G26="снят"),100,E26+G26)</f>
        <v>8.659999999999997</v>
      </c>
      <c r="I26" s="68" t="s">
        <v>49</v>
      </c>
      <c r="J26" s="45"/>
      <c r="K26" s="46">
        <f>IF((J26-$I$6)&lt;0,0,IF(J26&gt;$L$6,"снят",(J26-$I$6)))</f>
        <v>0</v>
      </c>
      <c r="L26" s="64">
        <f>IF(OR(I26="снят",K26="снят"),100,I26+K26)</f>
        <v>100</v>
      </c>
      <c r="M26" s="65"/>
      <c r="N26" s="47">
        <f>M24</f>
        <v>42.02000000000001</v>
      </c>
      <c r="O26" s="41"/>
    </row>
    <row r="27" spans="1:15" ht="12.75">
      <c r="A27" s="32"/>
      <c r="B27" s="71">
        <v>270</v>
      </c>
      <c r="C27" s="72" t="s">
        <v>188</v>
      </c>
      <c r="D27" s="73" t="s">
        <v>383</v>
      </c>
      <c r="E27" s="80">
        <v>5</v>
      </c>
      <c r="F27" s="74">
        <v>47.44</v>
      </c>
      <c r="G27" s="87">
        <f>IF((F27-$E$6)&lt;0,0,IF(F27&gt;$H$6,"снят",(F27-$E$6)))</f>
        <v>0</v>
      </c>
      <c r="H27" s="75">
        <f>IF(OR(E27="снят",G27="снят"),100,E27+G27)</f>
        <v>5</v>
      </c>
      <c r="I27" s="80">
        <v>0</v>
      </c>
      <c r="J27" s="74">
        <v>40.62</v>
      </c>
      <c r="K27" s="87">
        <f>IF((J27-$I$6)&lt;0,0,IF(J27&gt;$L$6,"снят",(J27-$I$6)))</f>
        <v>2.6199999999999974</v>
      </c>
      <c r="L27" s="75">
        <f>IF(OR(I27="снят",K27="снят"),100,I27+K27)</f>
        <v>2.6199999999999974</v>
      </c>
      <c r="M27" s="65"/>
      <c r="N27" s="57">
        <f>M24</f>
        <v>42.02000000000001</v>
      </c>
      <c r="O27" s="41"/>
    </row>
    <row r="28" spans="1:15" ht="12.75" customHeight="1">
      <c r="A28" s="88" t="s">
        <v>245</v>
      </c>
      <c r="B28" s="59">
        <v>216</v>
      </c>
      <c r="C28" s="60" t="s">
        <v>384</v>
      </c>
      <c r="D28" s="61" t="s">
        <v>385</v>
      </c>
      <c r="E28" s="59">
        <v>5</v>
      </c>
      <c r="F28" s="62">
        <v>56.35</v>
      </c>
      <c r="G28" s="38">
        <f>IF((F28-$E$6)&lt;0,0,IF(F28&gt;$H$6,"снят",(F28-$E$6)))</f>
        <v>8.350000000000001</v>
      </c>
      <c r="H28" s="64">
        <f>IF(OR(E28="снят",G28="снят"),100,E28+G28)</f>
        <v>13.350000000000001</v>
      </c>
      <c r="I28" s="59">
        <v>0</v>
      </c>
      <c r="J28" s="62">
        <v>44.88</v>
      </c>
      <c r="K28" s="38">
        <f>IF((J28-$I$6)&lt;0,0,IF(J28&gt;$L$6,"снят",(J28-$I$6)))</f>
        <v>6.880000000000003</v>
      </c>
      <c r="L28" s="64">
        <f>IF(OR(I28="снят",K28="снят"),100,I28+K28)</f>
        <v>6.880000000000003</v>
      </c>
      <c r="M28" s="65">
        <f>SUM(H28:H31)-MAX(H28:H31)+SUM(L28:L31)-MAX(L28:L31)</f>
        <v>77.69000000000001</v>
      </c>
      <c r="N28" s="66">
        <f>M28</f>
        <v>77.69000000000001</v>
      </c>
      <c r="O28" s="41">
        <v>6</v>
      </c>
    </row>
    <row r="29" spans="1:15" ht="12.75">
      <c r="A29" s="88"/>
      <c r="B29" s="68">
        <v>249</v>
      </c>
      <c r="C29" s="69" t="s">
        <v>386</v>
      </c>
      <c r="D29" s="70" t="s">
        <v>387</v>
      </c>
      <c r="E29" s="68">
        <v>25</v>
      </c>
      <c r="F29" s="45">
        <v>61.41</v>
      </c>
      <c r="G29" s="46">
        <f>IF((F29-$E$6)&lt;0,0,IF(F29&gt;$H$6,"снят",(F29-$E$6)))</f>
        <v>13.409999999999997</v>
      </c>
      <c r="H29" s="64">
        <f>IF(OR(E29="снят",G29="снят"),100,E29+G29)</f>
        <v>38.41</v>
      </c>
      <c r="I29" s="68">
        <v>5</v>
      </c>
      <c r="J29" s="45">
        <v>50.75</v>
      </c>
      <c r="K29" s="46">
        <f>IF((J29-$I$6)&lt;0,0,IF(J29&gt;$L$6,"снят",(J29-$I$6)))</f>
        <v>12.75</v>
      </c>
      <c r="L29" s="64">
        <f>IF(OR(I29="снят",K29="снят"),100,I29+K29)</f>
        <v>17.75</v>
      </c>
      <c r="M29" s="65"/>
      <c r="N29" s="47">
        <f>M28</f>
        <v>77.69000000000001</v>
      </c>
      <c r="O29" s="41"/>
    </row>
    <row r="30" spans="1:15" ht="12.75">
      <c r="A30" s="88"/>
      <c r="B30" s="59">
        <v>262</v>
      </c>
      <c r="C30" s="60" t="s">
        <v>108</v>
      </c>
      <c r="D30" s="61" t="s">
        <v>388</v>
      </c>
      <c r="E30" s="59">
        <v>5</v>
      </c>
      <c r="F30" s="62">
        <v>50.34</v>
      </c>
      <c r="G30" s="46">
        <f>IF((F30-$E$6)&lt;0,0,IF(F30&gt;$H$6,"снят",(F30-$E$6)))</f>
        <v>2.3400000000000034</v>
      </c>
      <c r="H30" s="64">
        <f>IF(OR(E30="снят",G30="снят"),100,E30+G30)</f>
        <v>7.340000000000003</v>
      </c>
      <c r="I30" s="59">
        <v>0</v>
      </c>
      <c r="J30" s="62">
        <v>41.35</v>
      </c>
      <c r="K30" s="46">
        <f>IF((J30-$I$6)&lt;0,0,IF(J30&gt;$L$6,"снят",(J30-$I$6)))</f>
        <v>3.3500000000000014</v>
      </c>
      <c r="L30" s="64">
        <f>IF(OR(I30="снят",K30="снят"),100,I30+K30)</f>
        <v>3.3500000000000014</v>
      </c>
      <c r="M30" s="65"/>
      <c r="N30" s="47">
        <f>M28</f>
        <v>77.69000000000001</v>
      </c>
      <c r="O30" s="41"/>
    </row>
    <row r="31" spans="1:15" ht="12.75">
      <c r="A31" s="88"/>
      <c r="B31" s="71">
        <v>265</v>
      </c>
      <c r="C31" s="72" t="s">
        <v>112</v>
      </c>
      <c r="D31" s="73" t="s">
        <v>389</v>
      </c>
      <c r="E31" s="71">
        <v>15</v>
      </c>
      <c r="F31" s="74">
        <v>62.21</v>
      </c>
      <c r="G31" s="87">
        <f>IF((F31-$E$6)&lt;0,0,IF(F31&gt;$H$6,"снят",(F31-$E$6)))</f>
        <v>14.21</v>
      </c>
      <c r="H31" s="75">
        <f>IF(OR(E31="снят",G31="снят"),100,E31+G31)</f>
        <v>29.21</v>
      </c>
      <c r="I31" s="71">
        <v>5</v>
      </c>
      <c r="J31" s="74">
        <v>50.56</v>
      </c>
      <c r="K31" s="87">
        <f>IF((J31-$I$6)&lt;0,0,IF(J31&gt;$L$6,"снят",(J31-$I$6)))</f>
        <v>12.560000000000002</v>
      </c>
      <c r="L31" s="75">
        <f>IF(OR(I31="снят",K31="снят"),100,I31+K31)</f>
        <v>17.560000000000002</v>
      </c>
      <c r="M31" s="65"/>
      <c r="N31" s="57">
        <f>M28</f>
        <v>77.69000000000001</v>
      </c>
      <c r="O31" s="41"/>
    </row>
    <row r="32" spans="1:15" ht="12.75" customHeight="1">
      <c r="A32" s="32" t="s">
        <v>390</v>
      </c>
      <c r="B32" s="68">
        <v>205</v>
      </c>
      <c r="C32" s="69" t="s">
        <v>391</v>
      </c>
      <c r="D32" s="70" t="s">
        <v>392</v>
      </c>
      <c r="E32" s="68">
        <v>10</v>
      </c>
      <c r="F32" s="45">
        <v>66.59</v>
      </c>
      <c r="G32" s="38">
        <f>IF((F32-$E$6)&lt;0,0,IF(F32&gt;$H$6,"снят",(F32-$E$6)))</f>
        <v>18.590000000000003</v>
      </c>
      <c r="H32" s="64">
        <f>IF(OR(E32="снят",G32="снят"),100,E32+G32)</f>
        <v>28.590000000000003</v>
      </c>
      <c r="I32" s="68">
        <v>15</v>
      </c>
      <c r="J32" s="45">
        <v>56.61</v>
      </c>
      <c r="K32" s="38">
        <f>IF((J32-$I$6)&lt;0,0,IF(J32&gt;$L$6,"снят",(J32-$I$6)))</f>
        <v>18.61</v>
      </c>
      <c r="L32" s="64">
        <f>IF(OR(I32="снят",K32="снят"),100,I32+K32)</f>
        <v>33.61</v>
      </c>
      <c r="M32" s="65">
        <f>SUM(H32:H35)-MAX(H32:H35)+SUM(L32:L35)-MAX(L32:L35)</f>
        <v>80.30000000000001</v>
      </c>
      <c r="N32" s="66">
        <f>M32</f>
        <v>80.30000000000001</v>
      </c>
      <c r="O32" s="41">
        <v>7</v>
      </c>
    </row>
    <row r="33" spans="1:15" ht="12.75">
      <c r="A33" s="32"/>
      <c r="B33" s="68">
        <v>242</v>
      </c>
      <c r="C33" s="69" t="s">
        <v>393</v>
      </c>
      <c r="D33" s="70" t="s">
        <v>394</v>
      </c>
      <c r="E33" s="68">
        <v>5</v>
      </c>
      <c r="F33" s="45">
        <v>55.25</v>
      </c>
      <c r="G33" s="46">
        <f>IF((F33-$E$6)&lt;0,0,IF(F33&gt;$H$6,"снят",(F33-$E$6)))</f>
        <v>7.25</v>
      </c>
      <c r="H33" s="64">
        <f>IF(OR(E33="снят",G33="снят"),100,E33+G33)</f>
        <v>12.25</v>
      </c>
      <c r="I33" s="68">
        <v>5</v>
      </c>
      <c r="J33" s="45">
        <v>49.07</v>
      </c>
      <c r="K33" s="46">
        <f>IF((J33-$I$6)&lt;0,0,IF(J33&gt;$L$6,"снят",(J33-$I$6)))</f>
        <v>11.07</v>
      </c>
      <c r="L33" s="64">
        <f>IF(OR(I33="снят",K33="снят"),100,I33+K33)</f>
        <v>16.07</v>
      </c>
      <c r="M33" s="65"/>
      <c r="N33" s="47">
        <f>M32</f>
        <v>80.30000000000001</v>
      </c>
      <c r="O33" s="41"/>
    </row>
    <row r="34" spans="1:15" ht="12.75">
      <c r="A34" s="32"/>
      <c r="B34" s="68">
        <v>255</v>
      </c>
      <c r="C34" s="69" t="s">
        <v>395</v>
      </c>
      <c r="D34" s="70" t="s">
        <v>396</v>
      </c>
      <c r="E34" s="68">
        <v>5</v>
      </c>
      <c r="F34" s="45">
        <v>46.12</v>
      </c>
      <c r="G34" s="46">
        <f>IF((F34-$E$6)&lt;0,0,IF(F34&gt;$H$6,"снят",(F34-$E$6)))</f>
        <v>0</v>
      </c>
      <c r="H34" s="64">
        <f>IF(OR(E34="снят",G34="снят"),100,E34+G34)</f>
        <v>5</v>
      </c>
      <c r="I34" s="68">
        <v>5</v>
      </c>
      <c r="J34" s="45">
        <v>42.12</v>
      </c>
      <c r="K34" s="46">
        <f>IF((J34-$I$6)&lt;0,0,IF(J34&gt;$L$6,"снят",(J34-$I$6)))</f>
        <v>4.119999999999997</v>
      </c>
      <c r="L34" s="64">
        <f>IF(OR(I34="снят",K34="снят"),100,I34+K34)</f>
        <v>9.119999999999997</v>
      </c>
      <c r="M34" s="65"/>
      <c r="N34" s="47">
        <f>M32</f>
        <v>80.30000000000001</v>
      </c>
      <c r="O34" s="41"/>
    </row>
    <row r="35" spans="1:15" ht="12.75">
      <c r="A35" s="32"/>
      <c r="B35" s="71">
        <v>259</v>
      </c>
      <c r="C35" s="72" t="s">
        <v>397</v>
      </c>
      <c r="D35" s="73" t="s">
        <v>398</v>
      </c>
      <c r="E35" s="80">
        <v>0</v>
      </c>
      <c r="F35" s="74">
        <v>52.25</v>
      </c>
      <c r="G35" s="87">
        <f>IF((F35-$E$6)&lt;0,0,IF(F35&gt;$H$6,"снят",(F35-$E$6)))</f>
        <v>4.25</v>
      </c>
      <c r="H35" s="75">
        <f>IF(OR(E35="снят",G35="снят"),100,E35+G35)</f>
        <v>4.25</v>
      </c>
      <c r="I35" s="80" t="s">
        <v>49</v>
      </c>
      <c r="J35" s="74"/>
      <c r="K35" s="87">
        <f>IF((J35-$I$6)&lt;0,0,IF(J35&gt;$L$6,"снят",(J35-$I$6)))</f>
        <v>0</v>
      </c>
      <c r="L35" s="75">
        <f>IF(OR(I35="снят",K35="снят"),100,I35+K35)</f>
        <v>100</v>
      </c>
      <c r="M35" s="65"/>
      <c r="N35" s="57">
        <f>M32</f>
        <v>80.30000000000001</v>
      </c>
      <c r="O35" s="41"/>
    </row>
    <row r="36" spans="1:15" ht="12.75" customHeight="1">
      <c r="A36" s="32" t="s">
        <v>399</v>
      </c>
      <c r="B36" s="59">
        <v>245</v>
      </c>
      <c r="C36" s="60" t="s">
        <v>261</v>
      </c>
      <c r="D36" s="61" t="s">
        <v>400</v>
      </c>
      <c r="E36" s="59">
        <v>5</v>
      </c>
      <c r="F36" s="62">
        <v>55.38</v>
      </c>
      <c r="G36" s="38">
        <f>IF((F36-$E$6)&lt;0,0,IF(F36&gt;$H$6,"снят",(F36-$E$6)))</f>
        <v>7.380000000000003</v>
      </c>
      <c r="H36" s="64">
        <f>IF(OR(E36="снят",G36="снят"),100,E36+G36)</f>
        <v>12.380000000000003</v>
      </c>
      <c r="I36" s="59">
        <v>0</v>
      </c>
      <c r="J36" s="62">
        <v>45.19</v>
      </c>
      <c r="K36" s="38">
        <f>IF((J36-$I$6)&lt;0,0,IF(J36&gt;$L$6,"снят",(J36-$I$6)))</f>
        <v>7.189999999999998</v>
      </c>
      <c r="L36" s="64">
        <f>IF(OR(I36="снят",K36="снят"),100,I36+K36)</f>
        <v>7.189999999999998</v>
      </c>
      <c r="M36" s="65">
        <f>SUM(H36:H39)-MAX(H36:H39)+SUM(L36:L39)-MAX(L36:L39)</f>
        <v>82.09</v>
      </c>
      <c r="N36" s="66">
        <f>M36</f>
        <v>82.09</v>
      </c>
      <c r="O36" s="41">
        <v>8</v>
      </c>
    </row>
    <row r="37" spans="1:15" ht="12.75">
      <c r="A37" s="32"/>
      <c r="B37" s="68">
        <v>220</v>
      </c>
      <c r="C37" s="69" t="s">
        <v>274</v>
      </c>
      <c r="D37" s="70" t="s">
        <v>401</v>
      </c>
      <c r="E37" s="68">
        <v>0</v>
      </c>
      <c r="F37" s="45">
        <v>58.12</v>
      </c>
      <c r="G37" s="46">
        <f>IF((F37-$E$6)&lt;0,0,IF(F37&gt;$H$6,"снят",(F37-$E$6)))</f>
        <v>10.119999999999997</v>
      </c>
      <c r="H37" s="64">
        <f>IF(OR(E37="снят",G37="снят"),100,E37+G37)</f>
        <v>10.119999999999997</v>
      </c>
      <c r="I37" s="68" t="s">
        <v>49</v>
      </c>
      <c r="J37" s="45"/>
      <c r="K37" s="46">
        <f>IF((J37-$I$6)&lt;0,0,IF(J37&gt;$L$6,"снят",(J37-$I$6)))</f>
        <v>0</v>
      </c>
      <c r="L37" s="64">
        <f>IF(OR(I37="снят",K37="снят"),100,I37+K37)</f>
        <v>100</v>
      </c>
      <c r="M37" s="65"/>
      <c r="N37" s="47">
        <f>M36</f>
        <v>82.09</v>
      </c>
      <c r="O37" s="41"/>
    </row>
    <row r="38" spans="1:15" ht="12.75">
      <c r="A38" s="32"/>
      <c r="B38" s="59">
        <v>224</v>
      </c>
      <c r="C38" s="60" t="s">
        <v>402</v>
      </c>
      <c r="D38" s="61" t="s">
        <v>403</v>
      </c>
      <c r="E38" s="59">
        <v>0</v>
      </c>
      <c r="F38" s="62">
        <v>62.78</v>
      </c>
      <c r="G38" s="46">
        <f>IF((F38-$E$6)&lt;0,0,IF(F38&gt;$H$6,"снят",(F38-$E$6)))</f>
        <v>14.780000000000001</v>
      </c>
      <c r="H38" s="64">
        <f>IF(OR(E38="снят",G38="снят"),100,E38+G38)</f>
        <v>14.780000000000001</v>
      </c>
      <c r="I38" s="59">
        <v>10</v>
      </c>
      <c r="J38" s="62">
        <v>54.12</v>
      </c>
      <c r="K38" s="46">
        <f>IF((J38-$I$6)&lt;0,0,IF(J38&gt;$L$6,"снят",(J38-$I$6)))</f>
        <v>16.119999999999997</v>
      </c>
      <c r="L38" s="64">
        <f>IF(OR(I38="снят",K38="снят"),100,I38+K38)</f>
        <v>26.119999999999997</v>
      </c>
      <c r="M38" s="65"/>
      <c r="N38" s="47">
        <f>M36</f>
        <v>82.09</v>
      </c>
      <c r="O38" s="41"/>
    </row>
    <row r="39" spans="1:15" ht="12.75">
      <c r="A39" s="32"/>
      <c r="B39" s="71">
        <v>223</v>
      </c>
      <c r="C39" s="72" t="s">
        <v>92</v>
      </c>
      <c r="D39" s="73" t="s">
        <v>404</v>
      </c>
      <c r="E39" s="71">
        <v>5</v>
      </c>
      <c r="F39" s="74">
        <v>64.93</v>
      </c>
      <c r="G39" s="55">
        <f>IF((F39-$E$6)&lt;0,0,IF(F39&gt;$H$6,"снят",(F39-$E$6)))</f>
        <v>16.930000000000007</v>
      </c>
      <c r="H39" s="75">
        <f>IF(OR(E39="снят",G39="снят"),100,E39+G39)</f>
        <v>21.930000000000007</v>
      </c>
      <c r="I39" s="71">
        <v>0</v>
      </c>
      <c r="J39" s="74">
        <v>49.5</v>
      </c>
      <c r="K39" s="55">
        <f>IF((J39-$I$6)&lt;0,0,IF(J39&gt;$L$6,"снят",(J39-$I$6)))</f>
        <v>11.5</v>
      </c>
      <c r="L39" s="75">
        <f>IF(OR(I39="снят",K39="снят"),100,I39+K39)</f>
        <v>11.5</v>
      </c>
      <c r="M39" s="65"/>
      <c r="N39" s="57">
        <f>M36</f>
        <v>82.09</v>
      </c>
      <c r="O39" s="41"/>
    </row>
    <row r="40" spans="1:15" ht="12.75" customHeight="1">
      <c r="A40" s="32" t="s">
        <v>405</v>
      </c>
      <c r="B40" s="68">
        <v>230</v>
      </c>
      <c r="C40" s="69" t="s">
        <v>160</v>
      </c>
      <c r="D40" s="70" t="s">
        <v>406</v>
      </c>
      <c r="E40" s="68">
        <v>20</v>
      </c>
      <c r="F40" s="45">
        <v>57.56</v>
      </c>
      <c r="G40" s="38">
        <f>IF((F40-$E$6)&lt;0,0,IF(F40&gt;$H$6,"снят",(F40-$E$6)))</f>
        <v>9.560000000000002</v>
      </c>
      <c r="H40" s="64">
        <f>IF(OR(E40="снят",G40="снят"),100,E40+G40)</f>
        <v>29.560000000000002</v>
      </c>
      <c r="I40" s="68">
        <v>5</v>
      </c>
      <c r="J40" s="45">
        <v>44.25</v>
      </c>
      <c r="K40" s="38">
        <f>IF((J40-$I$6)&lt;0,0,IF(J40&gt;$L$6,"снят",(J40-$I$6)))</f>
        <v>6.25</v>
      </c>
      <c r="L40" s="64">
        <f>IF(OR(I40="снят",K40="снят"),100,I40+K40)</f>
        <v>11.25</v>
      </c>
      <c r="M40" s="65">
        <f>SUM(H40:H43)-MAX(H40:H43)+SUM(L40:L43)-MAX(L40:L43)</f>
        <v>110.60999999999999</v>
      </c>
      <c r="N40" s="66">
        <f>M40</f>
        <v>110.60999999999999</v>
      </c>
      <c r="O40" s="41">
        <v>9</v>
      </c>
    </row>
    <row r="41" spans="1:15" ht="12.75">
      <c r="A41" s="32"/>
      <c r="B41" s="68">
        <v>210</v>
      </c>
      <c r="C41" s="69" t="s">
        <v>326</v>
      </c>
      <c r="D41" s="70" t="s">
        <v>407</v>
      </c>
      <c r="E41" s="68" t="s">
        <v>49</v>
      </c>
      <c r="F41" s="45"/>
      <c r="G41" s="46">
        <f>IF((F41-$E$6)&lt;0,0,IF(F41&gt;$H$6,"снят",(F41-$E$6)))</f>
        <v>0</v>
      </c>
      <c r="H41" s="64">
        <f>IF(OR(E41="снят",G41="снят"),100,E41+G41)</f>
        <v>100</v>
      </c>
      <c r="I41" s="68" t="s">
        <v>49</v>
      </c>
      <c r="J41" s="45"/>
      <c r="K41" s="46">
        <f>IF((J41-$I$6)&lt;0,0,IF(J41&gt;$L$6,"снят",(J41-$I$6)))</f>
        <v>0</v>
      </c>
      <c r="L41" s="64">
        <f>IF(OR(I41="снят",K41="снят"),100,I41+K41)</f>
        <v>100</v>
      </c>
      <c r="M41" s="65"/>
      <c r="N41" s="47">
        <f>M40</f>
        <v>110.60999999999999</v>
      </c>
      <c r="O41" s="41"/>
    </row>
    <row r="42" spans="1:15" ht="12.75">
      <c r="A42" s="32"/>
      <c r="B42" s="68">
        <v>222</v>
      </c>
      <c r="C42" s="69" t="s">
        <v>160</v>
      </c>
      <c r="D42" s="70" t="s">
        <v>408</v>
      </c>
      <c r="E42" s="68">
        <v>15</v>
      </c>
      <c r="F42" s="45">
        <v>61.6</v>
      </c>
      <c r="G42" s="46">
        <f>IF((F42-$E$6)&lt;0,0,IF(F42&gt;$H$6,"снят",(F42-$E$6)))</f>
        <v>13.600000000000001</v>
      </c>
      <c r="H42" s="64">
        <f>IF(OR(E42="снят",G42="снят"),100,E42+G42)</f>
        <v>28.6</v>
      </c>
      <c r="I42" s="68">
        <v>5</v>
      </c>
      <c r="J42" s="45">
        <v>48.54</v>
      </c>
      <c r="K42" s="46">
        <f>IF((J42-$I$6)&lt;0,0,IF(J42&gt;$L$6,"снят",(J42-$I$6)))</f>
        <v>10.54</v>
      </c>
      <c r="L42" s="64">
        <f>IF(OR(I42="снят",K42="снят"),100,I42+K42)</f>
        <v>15.54</v>
      </c>
      <c r="M42" s="65"/>
      <c r="N42" s="47">
        <f>M40</f>
        <v>110.60999999999999</v>
      </c>
      <c r="O42" s="41"/>
    </row>
    <row r="43" spans="1:15" ht="12.75">
      <c r="A43" s="32"/>
      <c r="B43" s="71">
        <v>206</v>
      </c>
      <c r="C43" s="72" t="s">
        <v>259</v>
      </c>
      <c r="D43" s="73" t="s">
        <v>409</v>
      </c>
      <c r="E43" s="80">
        <v>10</v>
      </c>
      <c r="F43" s="74">
        <v>53.22</v>
      </c>
      <c r="G43" s="87">
        <f>IF((F43-$E$6)&lt;0,0,IF(F43&gt;$H$6,"снят",(F43-$E$6)))</f>
        <v>5.219999999999999</v>
      </c>
      <c r="H43" s="75">
        <f>IF(OR(E43="снят",G43="снят"),100,E43+G43)</f>
        <v>15.219999999999999</v>
      </c>
      <c r="I43" s="80">
        <v>5</v>
      </c>
      <c r="J43" s="74">
        <v>43.44</v>
      </c>
      <c r="K43" s="87">
        <f>IF((J43-$I$6)&lt;0,0,IF(J43&gt;$L$6,"снят",(J43-$I$6)))</f>
        <v>5.439999999999998</v>
      </c>
      <c r="L43" s="75">
        <f>IF(OR(I43="снят",K43="снят"),100,I43+K43)</f>
        <v>10.439999999999998</v>
      </c>
      <c r="M43" s="65"/>
      <c r="N43" s="57">
        <f>M40</f>
        <v>110.60999999999999</v>
      </c>
      <c r="O43" s="41"/>
    </row>
    <row r="44" spans="1:15" ht="12.75" customHeight="1">
      <c r="A44" s="88" t="s">
        <v>410</v>
      </c>
      <c r="B44" s="59">
        <v>221</v>
      </c>
      <c r="C44" s="60" t="s">
        <v>73</v>
      </c>
      <c r="D44" s="61" t="s">
        <v>411</v>
      </c>
      <c r="E44" s="59">
        <v>15</v>
      </c>
      <c r="F44" s="62">
        <v>45.9</v>
      </c>
      <c r="G44" s="38">
        <f>IF((F44-$E$6)&lt;0,0,IF(F44&gt;$H$6,"снят",(F44-$E$6)))</f>
        <v>0</v>
      </c>
      <c r="H44" s="64">
        <f>IF(OR(E44="снят",G44="снят"),100,E44+G44)</f>
        <v>15</v>
      </c>
      <c r="I44" s="59" t="s">
        <v>49</v>
      </c>
      <c r="J44" s="62"/>
      <c r="K44" s="38">
        <f>IF((J44-$I$6)&lt;0,0,IF(J44&gt;$L$6,"снят",(J44-$I$6)))</f>
        <v>0</v>
      </c>
      <c r="L44" s="64">
        <f>IF(OR(I44="снят",K44="снят"),100,I44+K44)</f>
        <v>100</v>
      </c>
      <c r="M44" s="65">
        <f>SUM(H44:H47)-MAX(H44:H47)+SUM(L44:L47)-MAX(L44:L47)</f>
        <v>115.07</v>
      </c>
      <c r="N44" s="66">
        <f>M44</f>
        <v>115.07</v>
      </c>
      <c r="O44" s="41">
        <v>10</v>
      </c>
    </row>
    <row r="45" spans="1:15" ht="12.75">
      <c r="A45" s="88"/>
      <c r="B45" s="68">
        <v>226</v>
      </c>
      <c r="C45" s="69" t="s">
        <v>40</v>
      </c>
      <c r="D45" s="70" t="s">
        <v>412</v>
      </c>
      <c r="E45" s="68">
        <v>0</v>
      </c>
      <c r="F45" s="45">
        <v>46.03</v>
      </c>
      <c r="G45" s="46">
        <f>IF((F45-$E$6)&lt;0,0,IF(F45&gt;$H$6,"снят",(F45-$E$6)))</f>
        <v>0</v>
      </c>
      <c r="H45" s="64">
        <f>IF(OR(E45="снят",G45="снят"),100,E45+G45)</f>
        <v>0</v>
      </c>
      <c r="I45" s="68" t="s">
        <v>49</v>
      </c>
      <c r="J45" s="45"/>
      <c r="K45" s="46">
        <f>IF((J45-$I$6)&lt;0,0,IF(J45&gt;$L$6,"снят",(J45-$I$6)))</f>
        <v>0</v>
      </c>
      <c r="L45" s="64">
        <f>IF(OR(I45="снят",K45="снят"),100,I45+K45)</f>
        <v>100</v>
      </c>
      <c r="M45" s="65"/>
      <c r="N45" s="47">
        <f>M44</f>
        <v>115.07</v>
      </c>
      <c r="O45" s="41"/>
    </row>
    <row r="46" spans="1:15" ht="12.75">
      <c r="A46" s="88"/>
      <c r="B46" s="59">
        <v>271</v>
      </c>
      <c r="C46" s="60" t="s">
        <v>42</v>
      </c>
      <c r="D46" s="61" t="s">
        <v>413</v>
      </c>
      <c r="E46" s="59">
        <v>5</v>
      </c>
      <c r="F46" s="62">
        <v>48.03</v>
      </c>
      <c r="G46" s="46">
        <f>IF((F46-$E$6)&lt;0,0,IF(F46&gt;$H$6,"снят",(F46-$E$6)))</f>
        <v>0.030000000000001137</v>
      </c>
      <c r="H46" s="64">
        <f>IF(OR(E46="снят",G46="снят"),100,E46+G46)</f>
        <v>5.030000000000001</v>
      </c>
      <c r="I46" s="59">
        <v>0</v>
      </c>
      <c r="J46" s="62">
        <v>39.86</v>
      </c>
      <c r="K46" s="46">
        <f>IF((J46-$I$6)&lt;0,0,IF(J46&gt;$L$6,"снят",(J46-$I$6)))</f>
        <v>1.8599999999999994</v>
      </c>
      <c r="L46" s="64">
        <f>IF(OR(I46="снят",K46="снят"),100,I46+K46)</f>
        <v>1.8599999999999994</v>
      </c>
      <c r="M46" s="65"/>
      <c r="N46" s="47">
        <f>M44</f>
        <v>115.07</v>
      </c>
      <c r="O46" s="41"/>
    </row>
    <row r="47" spans="1:15" ht="12.75">
      <c r="A47" s="88"/>
      <c r="B47" s="71">
        <v>268</v>
      </c>
      <c r="C47" s="72" t="s">
        <v>36</v>
      </c>
      <c r="D47" s="73" t="s">
        <v>414</v>
      </c>
      <c r="E47" s="71">
        <v>5</v>
      </c>
      <c r="F47" s="74">
        <v>48.15</v>
      </c>
      <c r="G47" s="87">
        <f>IF((F47-$E$6)&lt;0,0,IF(F47&gt;$H$6,"снят",(F47-$E$6)))</f>
        <v>0.14999999999999858</v>
      </c>
      <c r="H47" s="75">
        <f>IF(OR(E47="снят",G47="снят"),100,E47+G47)</f>
        <v>5.149999999999999</v>
      </c>
      <c r="I47" s="71">
        <v>0</v>
      </c>
      <c r="J47" s="74">
        <v>41.03</v>
      </c>
      <c r="K47" s="87">
        <f>IF((J47-$I$6)&lt;0,0,IF(J47&gt;$L$6,"снят",(J47-$I$6)))</f>
        <v>3.030000000000001</v>
      </c>
      <c r="L47" s="75">
        <f>IF(OR(I47="снят",K47="снят"),100,I47+K47)</f>
        <v>3.030000000000001</v>
      </c>
      <c r="M47" s="65"/>
      <c r="N47" s="57">
        <f>M44</f>
        <v>115.07</v>
      </c>
      <c r="O47" s="41"/>
    </row>
    <row r="48" spans="1:15" ht="12.75" customHeight="1">
      <c r="A48" s="32" t="s">
        <v>415</v>
      </c>
      <c r="B48" s="68">
        <v>203</v>
      </c>
      <c r="C48" s="69" t="s">
        <v>47</v>
      </c>
      <c r="D48" s="70" t="s">
        <v>416</v>
      </c>
      <c r="E48" s="68">
        <v>0</v>
      </c>
      <c r="F48" s="45">
        <v>42.82</v>
      </c>
      <c r="G48" s="38">
        <f>IF((F48-$E$6)&lt;0,0,IF(F48&gt;$H$6,"снят",(F48-$E$6)))</f>
        <v>0</v>
      </c>
      <c r="H48" s="64">
        <f>IF(OR(E48="снят",G48="снят"),100,E48+G48)</f>
        <v>0</v>
      </c>
      <c r="I48" s="68" t="s">
        <v>49</v>
      </c>
      <c r="J48" s="45"/>
      <c r="K48" s="38">
        <f>IF((J48-$I$6)&lt;0,0,IF(J48&gt;$L$6,"снят",(J48-$I$6)))</f>
        <v>0</v>
      </c>
      <c r="L48" s="64">
        <f>IF(OR(I48="снят",K48="снят"),100,I48+K48)</f>
        <v>100</v>
      </c>
      <c r="M48" s="65">
        <f>SUM(H48:H51)-MAX(H48:H51)+SUM(L48:L51)-MAX(L48:L51)</f>
        <v>119.14000000000001</v>
      </c>
      <c r="N48" s="66">
        <f>M48</f>
        <v>119.14000000000001</v>
      </c>
      <c r="O48" s="41">
        <v>11</v>
      </c>
    </row>
    <row r="49" spans="1:15" ht="12.75">
      <c r="A49" s="32"/>
      <c r="B49" s="68">
        <v>247</v>
      </c>
      <c r="C49" s="69" t="s">
        <v>417</v>
      </c>
      <c r="D49" s="70" t="s">
        <v>418</v>
      </c>
      <c r="E49" s="68">
        <v>0</v>
      </c>
      <c r="F49" s="45">
        <v>45.16</v>
      </c>
      <c r="G49" s="46">
        <f>IF((F49-$E$6)&lt;0,0,IF(F49&gt;$H$6,"снят",(F49-$E$6)))</f>
        <v>0</v>
      </c>
      <c r="H49" s="64">
        <f>IF(OR(E49="снят",G49="снят"),100,E49+G49)</f>
        <v>0</v>
      </c>
      <c r="I49" s="68" t="s">
        <v>49</v>
      </c>
      <c r="J49" s="45"/>
      <c r="K49" s="46">
        <f>IF((J49-$I$6)&lt;0,0,IF(J49&gt;$L$6,"снят",(J49-$I$6)))</f>
        <v>0</v>
      </c>
      <c r="L49" s="64">
        <f>IF(OR(I49="снят",K49="снят"),100,I49+K49)</f>
        <v>100</v>
      </c>
      <c r="M49" s="65"/>
      <c r="N49" s="47">
        <f>M48</f>
        <v>119.14000000000001</v>
      </c>
      <c r="O49" s="41"/>
    </row>
    <row r="50" spans="1:15" ht="12.75">
      <c r="A50" s="32"/>
      <c r="B50" s="68">
        <v>251</v>
      </c>
      <c r="C50" s="69" t="s">
        <v>419</v>
      </c>
      <c r="D50" s="70" t="s">
        <v>420</v>
      </c>
      <c r="E50" s="68" t="s">
        <v>49</v>
      </c>
      <c r="F50" s="45"/>
      <c r="G50" s="46">
        <f>IF((F50-$E$6)&lt;0,0,IF(F50&gt;$H$6,"снят",(F50-$E$6)))</f>
        <v>0</v>
      </c>
      <c r="H50" s="64">
        <f>IF(OR(E50="снят",G50="снят"),100,E50+G50)</f>
        <v>100</v>
      </c>
      <c r="I50" s="68">
        <v>0</v>
      </c>
      <c r="J50" s="45">
        <v>39.02</v>
      </c>
      <c r="K50" s="46">
        <f>IF((J50-$I$6)&lt;0,0,IF(J50&gt;$L$6,"снят",(J50-$I$6)))</f>
        <v>1.0200000000000031</v>
      </c>
      <c r="L50" s="64">
        <f>IF(OR(I50="снят",K50="снят"),100,I50+K50)</f>
        <v>1.0200000000000031</v>
      </c>
      <c r="M50" s="65"/>
      <c r="N50" s="47">
        <f>M48</f>
        <v>119.14000000000001</v>
      </c>
      <c r="O50" s="41"/>
    </row>
    <row r="51" spans="1:15" ht="12.75">
      <c r="A51" s="32"/>
      <c r="B51" s="71">
        <v>276</v>
      </c>
      <c r="C51" s="72" t="s">
        <v>47</v>
      </c>
      <c r="D51" s="73" t="s">
        <v>421</v>
      </c>
      <c r="E51" s="80">
        <v>0</v>
      </c>
      <c r="F51" s="74">
        <v>41.91</v>
      </c>
      <c r="G51" s="87">
        <f>IF((F51-$E$6)&lt;0,0,IF(F51&gt;$H$6,"снят",(F51-$E$6)))</f>
        <v>0</v>
      </c>
      <c r="H51" s="75">
        <f>IF(OR(E51="снят",G51="снят"),100,E51+G51)</f>
        <v>0</v>
      </c>
      <c r="I51" s="80">
        <v>10</v>
      </c>
      <c r="J51" s="74">
        <v>46.12</v>
      </c>
      <c r="K51" s="87">
        <f>IF((J51-$I$6)&lt;0,0,IF(J51&gt;$L$6,"снят",(J51-$I$6)))</f>
        <v>8.119999999999997</v>
      </c>
      <c r="L51" s="75">
        <f>IF(OR(I51="снят",K51="снят"),100,I51+K51)</f>
        <v>18.119999999999997</v>
      </c>
      <c r="M51" s="65"/>
      <c r="N51" s="57">
        <f>M48</f>
        <v>119.14000000000001</v>
      </c>
      <c r="O51" s="41"/>
    </row>
    <row r="52" spans="1:15" ht="12.75" customHeight="1">
      <c r="A52" s="32" t="s">
        <v>422</v>
      </c>
      <c r="B52" s="59">
        <v>233</v>
      </c>
      <c r="C52" s="60" t="s">
        <v>290</v>
      </c>
      <c r="D52" s="61" t="s">
        <v>423</v>
      </c>
      <c r="E52" s="59" t="s">
        <v>49</v>
      </c>
      <c r="F52" s="62"/>
      <c r="G52" s="38">
        <f>IF((F52-$E$6)&lt;0,0,IF(F52&gt;$H$6,"снят",(F52-$E$6)))</f>
        <v>0</v>
      </c>
      <c r="H52" s="64">
        <f>IF(OR(E52="снят",G52="снят"),100,E52+G52)</f>
        <v>100</v>
      </c>
      <c r="I52" s="59">
        <v>5</v>
      </c>
      <c r="J52" s="62">
        <v>47.47</v>
      </c>
      <c r="K52" s="38">
        <f>IF((J52-$I$6)&lt;0,0,IF(J52&gt;$L$6,"снят",(J52-$I$6)))</f>
        <v>9.469999999999999</v>
      </c>
      <c r="L52" s="64">
        <f>IF(OR(I52="снят",K52="снят"),100,I52+K52)</f>
        <v>14.469999999999999</v>
      </c>
      <c r="M52" s="65">
        <f>SUM(H52:H55)-MAX(H52:H55)+SUM(L52:L55)-MAX(L52:L55)</f>
        <v>130.06</v>
      </c>
      <c r="N52" s="66">
        <f>M52</f>
        <v>130.06</v>
      </c>
      <c r="O52" s="41">
        <v>12</v>
      </c>
    </row>
    <row r="53" spans="1:15" ht="12.75">
      <c r="A53" s="32"/>
      <c r="B53" s="68">
        <v>241</v>
      </c>
      <c r="C53" s="69" t="s">
        <v>101</v>
      </c>
      <c r="D53" s="70" t="s">
        <v>424</v>
      </c>
      <c r="E53" s="68">
        <v>5</v>
      </c>
      <c r="F53" s="45">
        <v>48.44</v>
      </c>
      <c r="G53" s="46">
        <f>IF((F53-$E$6)&lt;0,0,IF(F53&gt;$H$6,"снят",(F53-$E$6)))</f>
        <v>0.4399999999999977</v>
      </c>
      <c r="H53" s="64">
        <f>IF(OR(E53="снят",G53="снят"),100,E53+G53)</f>
        <v>5.439999999999998</v>
      </c>
      <c r="I53" s="68">
        <v>100</v>
      </c>
      <c r="J53" s="45"/>
      <c r="K53" s="46">
        <f>IF((J53-$I$6)&lt;0,0,IF(J53&gt;$L$6,"снят",(J53-$I$6)))</f>
        <v>0</v>
      </c>
      <c r="L53" s="64">
        <f>IF(OR(I53="снят",K53="снят"),100,I53+K53)</f>
        <v>100</v>
      </c>
      <c r="M53" s="65"/>
      <c r="N53" s="47">
        <f>M52</f>
        <v>130.06</v>
      </c>
      <c r="O53" s="41"/>
    </row>
    <row r="54" spans="1:15" ht="12.75">
      <c r="A54" s="32"/>
      <c r="B54" s="59">
        <v>246</v>
      </c>
      <c r="C54" s="60" t="s">
        <v>425</v>
      </c>
      <c r="D54" s="61" t="s">
        <v>426</v>
      </c>
      <c r="E54" s="68" t="s">
        <v>49</v>
      </c>
      <c r="F54" s="45"/>
      <c r="G54" s="46">
        <f>IF((F54-$E$6)&lt;0,0,IF(F54&gt;$H$6,"снят",(F54-$E$6)))</f>
        <v>0</v>
      </c>
      <c r="H54" s="64">
        <f>IF(OR(E54="снят",G54="снят"),100,E54+G54)</f>
        <v>100</v>
      </c>
      <c r="I54" s="68">
        <v>0</v>
      </c>
      <c r="J54" s="45">
        <v>46.18</v>
      </c>
      <c r="K54" s="46">
        <f>IF((J54-$I$6)&lt;0,0,IF(J54&gt;$L$6,"снят",(J54-$I$6)))</f>
        <v>8.18</v>
      </c>
      <c r="L54" s="64">
        <f>IF(OR(I54="снят",K54="снят"),100,I54+K54)</f>
        <v>8.18</v>
      </c>
      <c r="M54" s="65"/>
      <c r="N54" s="47">
        <f>M52</f>
        <v>130.06</v>
      </c>
      <c r="O54" s="41"/>
    </row>
    <row r="55" spans="1:15" ht="12.75">
      <c r="A55" s="32"/>
      <c r="B55" s="71">
        <v>258</v>
      </c>
      <c r="C55" s="72" t="s">
        <v>103</v>
      </c>
      <c r="D55" s="73" t="s">
        <v>427</v>
      </c>
      <c r="E55" s="71">
        <v>0</v>
      </c>
      <c r="F55" s="74">
        <v>45.57</v>
      </c>
      <c r="G55" s="55">
        <f>IF((F55-$E$6)&lt;0,0,IF(F55&gt;$H$6,"снят",(F55-$E$6)))</f>
        <v>0</v>
      </c>
      <c r="H55" s="75">
        <f>IF(OR(E55="снят",G55="снят"),100,E55+G55)</f>
        <v>0</v>
      </c>
      <c r="I55" s="71">
        <v>0</v>
      </c>
      <c r="J55" s="74">
        <v>39.97</v>
      </c>
      <c r="K55" s="55">
        <f>IF((J55-$I$6)&lt;0,0,IF(J55&gt;$L$6,"снят",(J55-$I$6)))</f>
        <v>1.9699999999999989</v>
      </c>
      <c r="L55" s="75">
        <f>IF(OR(I55="снят",K55="снят"),100,I55+K55)</f>
        <v>1.9699999999999989</v>
      </c>
      <c r="M55" s="65"/>
      <c r="N55" s="57">
        <f>M52</f>
        <v>130.06</v>
      </c>
      <c r="O55" s="41"/>
    </row>
    <row r="56" spans="1:15" ht="12.75" customHeight="1">
      <c r="A56" s="32" t="s">
        <v>428</v>
      </c>
      <c r="B56" s="68">
        <v>250</v>
      </c>
      <c r="C56" s="69" t="s">
        <v>152</v>
      </c>
      <c r="D56" s="70" t="s">
        <v>429</v>
      </c>
      <c r="E56" s="68">
        <v>10</v>
      </c>
      <c r="F56" s="45">
        <v>49.1</v>
      </c>
      <c r="G56" s="38">
        <f>IF((F56-$E$6)&lt;0,0,IF(F56&gt;$H$6,"снят",(F56-$E$6)))</f>
        <v>1.1000000000000014</v>
      </c>
      <c r="H56" s="64">
        <f>IF(OR(E56="снят",G56="снят"),100,E56+G56)</f>
        <v>11.100000000000001</v>
      </c>
      <c r="I56" s="68">
        <v>0</v>
      </c>
      <c r="J56" s="45">
        <v>48.09</v>
      </c>
      <c r="K56" s="38">
        <f>IF((J56-$I$6)&lt;0,0,IF(J56&gt;$L$6,"снят",(J56-$I$6)))</f>
        <v>10.090000000000003</v>
      </c>
      <c r="L56" s="64">
        <f>IF(OR(I56="снят",K56="снят"),100,I56+K56)</f>
        <v>10.090000000000003</v>
      </c>
      <c r="M56" s="65">
        <f>SUM(H56:H59)-MAX(H56:H59)+SUM(L56:L59)-MAX(L56:L59)</f>
        <v>141.04</v>
      </c>
      <c r="N56" s="66">
        <f>M56</f>
        <v>141.04</v>
      </c>
      <c r="O56" s="41">
        <v>13</v>
      </c>
    </row>
    <row r="57" spans="1:15" ht="12.75">
      <c r="A57" s="32"/>
      <c r="B57" s="68">
        <v>254</v>
      </c>
      <c r="C57" s="69" t="s">
        <v>153</v>
      </c>
      <c r="D57" s="70" t="s">
        <v>430</v>
      </c>
      <c r="E57" s="68" t="s">
        <v>49</v>
      </c>
      <c r="F57" s="45"/>
      <c r="G57" s="46">
        <f>IF((F57-$E$6)&lt;0,0,IF(F57&gt;$H$6,"снят",(F57-$E$6)))</f>
        <v>0</v>
      </c>
      <c r="H57" s="64">
        <f>IF(OR(E57="снят",G57="снят"),100,E57+G57)</f>
        <v>100</v>
      </c>
      <c r="I57" s="68">
        <v>0</v>
      </c>
      <c r="J57" s="45">
        <v>45.09</v>
      </c>
      <c r="K57" s="46">
        <f>IF((J57-$I$6)&lt;0,0,IF(J57&gt;$L$6,"снят",(J57-$I$6)))</f>
        <v>7.090000000000003</v>
      </c>
      <c r="L57" s="64">
        <f>IF(OR(I57="снят",K57="снят"),100,I57+K57)</f>
        <v>7.090000000000003</v>
      </c>
      <c r="M57" s="65"/>
      <c r="N57" s="47">
        <f>M56</f>
        <v>141.04</v>
      </c>
      <c r="O57" s="41"/>
    </row>
    <row r="58" spans="1:15" ht="12.75">
      <c r="A58" s="32"/>
      <c r="B58" s="68" t="s">
        <v>431</v>
      </c>
      <c r="C58" s="69" t="s">
        <v>153</v>
      </c>
      <c r="D58" s="70" t="s">
        <v>432</v>
      </c>
      <c r="E58" s="68">
        <v>0</v>
      </c>
      <c r="F58" s="45">
        <v>54.29</v>
      </c>
      <c r="G58" s="46">
        <f>IF((F58-$E$6)&lt;0,0,IF(F58&gt;$H$6,"снят",(F58-$E$6)))</f>
        <v>6.289999999999999</v>
      </c>
      <c r="H58" s="64">
        <f>IF(OR(E58="снят",G58="снят"),100,E58+G58)</f>
        <v>6.289999999999999</v>
      </c>
      <c r="I58" s="68">
        <v>0</v>
      </c>
      <c r="J58" s="45">
        <v>44.47</v>
      </c>
      <c r="K58" s="46">
        <f>IF((J58-$I$6)&lt;0,0,IF(J58&gt;$L$6,"снят",(J58-$I$6)))</f>
        <v>6.469999999999999</v>
      </c>
      <c r="L58" s="64">
        <f>IF(OR(I58="снят",K58="снят"),100,I58+K58)</f>
        <v>6.469999999999999</v>
      </c>
      <c r="M58" s="65"/>
      <c r="N58" s="47">
        <f>M56</f>
        <v>141.04</v>
      </c>
      <c r="O58" s="41"/>
    </row>
    <row r="59" spans="1:15" ht="12.75">
      <c r="A59" s="32"/>
      <c r="B59" s="71"/>
      <c r="C59" s="72"/>
      <c r="D59" s="73"/>
      <c r="E59" s="80">
        <v>100</v>
      </c>
      <c r="F59" s="74"/>
      <c r="G59" s="55">
        <f>IF((F59-$E$6)&lt;0,0,IF(F59&gt;$H$6,"снят",(F59-$E$6)))</f>
        <v>0</v>
      </c>
      <c r="H59" s="75">
        <f>IF(OR(E59="снят",G59="снят"),100,E59+G59)</f>
        <v>100</v>
      </c>
      <c r="I59" s="80">
        <v>100</v>
      </c>
      <c r="J59" s="74"/>
      <c r="K59" s="55">
        <f>IF((J59-$I$6)&lt;0,0,IF(J59&gt;$L$6,"снят",(J59-$I$6)))</f>
        <v>0</v>
      </c>
      <c r="L59" s="75">
        <f>IF(OR(I59="снят",K59="снят"),100,I59+K59)</f>
        <v>100</v>
      </c>
      <c r="M59" s="65"/>
      <c r="N59" s="57">
        <f>M56</f>
        <v>141.04</v>
      </c>
      <c r="O59" s="41"/>
    </row>
    <row r="60" spans="1:15" ht="12.75" customHeight="1">
      <c r="A60" s="32" t="s">
        <v>433</v>
      </c>
      <c r="B60" s="68">
        <v>204</v>
      </c>
      <c r="C60" s="69" t="s">
        <v>103</v>
      </c>
      <c r="D60" s="70" t="s">
        <v>434</v>
      </c>
      <c r="E60" s="68" t="s">
        <v>49</v>
      </c>
      <c r="F60" s="45"/>
      <c r="G60" s="38">
        <f>IF((F60-$E$6)&lt;0,0,IF(F60&gt;$H$6,"снят",(F60-$E$6)))</f>
        <v>0</v>
      </c>
      <c r="H60" s="64">
        <f>IF(OR(E60="снят",G60="снят"),100,E60+G60)</f>
        <v>100</v>
      </c>
      <c r="I60" s="68">
        <v>0</v>
      </c>
      <c r="J60" s="45">
        <v>39.68</v>
      </c>
      <c r="K60" s="38">
        <f>IF((J60-$I$6)&lt;0,0,IF(J60&gt;$L$6,"снят",(J60-$I$6)))</f>
        <v>1.6799999999999997</v>
      </c>
      <c r="L60" s="64">
        <f>IF(OR(I60="снят",K60="снят"),100,I60+K60)</f>
        <v>1.6799999999999997</v>
      </c>
      <c r="M60" s="65">
        <f>SUM(H60:H63)-MAX(H60:H63)+SUM(L60:L63)-MAX(L60:L63)</f>
        <v>143.02</v>
      </c>
      <c r="N60" s="66">
        <f>M60</f>
        <v>143.02</v>
      </c>
      <c r="O60" s="41">
        <v>14</v>
      </c>
    </row>
    <row r="61" spans="1:15" ht="12.75">
      <c r="A61" s="32"/>
      <c r="B61" s="68">
        <v>236</v>
      </c>
      <c r="C61" s="69" t="s">
        <v>435</v>
      </c>
      <c r="D61" s="70" t="s">
        <v>436</v>
      </c>
      <c r="E61" s="68">
        <v>0</v>
      </c>
      <c r="F61" s="45">
        <v>50.84</v>
      </c>
      <c r="G61" s="46">
        <f>IF((F61-$E$6)&lt;0,0,IF(F61&gt;$H$6,"снят",(F61-$E$6)))</f>
        <v>2.8400000000000034</v>
      </c>
      <c r="H61" s="64">
        <f>IF(OR(E61="снят",G61="снят"),100,E61+G61)</f>
        <v>2.8400000000000034</v>
      </c>
      <c r="I61" s="68">
        <v>0</v>
      </c>
      <c r="J61" s="45">
        <v>44.91</v>
      </c>
      <c r="K61" s="46">
        <f>IF((J61-$I$6)&lt;0,0,IF(J61&gt;$L$6,"снят",(J61-$I$6)))</f>
        <v>6.909999999999997</v>
      </c>
      <c r="L61" s="64">
        <f>IF(OR(I61="снят",K61="снят"),100,I61+K61)</f>
        <v>6.909999999999997</v>
      </c>
      <c r="M61" s="65"/>
      <c r="N61" s="47">
        <f>M60</f>
        <v>143.02</v>
      </c>
      <c r="O61" s="41"/>
    </row>
    <row r="62" spans="1:15" ht="12.75">
      <c r="A62" s="32"/>
      <c r="B62" s="68">
        <v>244</v>
      </c>
      <c r="C62" s="69" t="s">
        <v>437</v>
      </c>
      <c r="D62" s="70" t="s">
        <v>438</v>
      </c>
      <c r="E62" s="68">
        <v>5</v>
      </c>
      <c r="F62" s="45">
        <v>68.06</v>
      </c>
      <c r="G62" s="46">
        <f>IF((F62-$E$6)&lt;0,0,IF(F62&gt;$H$6,"снят",(F62-$E$6)))</f>
        <v>20.060000000000002</v>
      </c>
      <c r="H62" s="64">
        <f>IF(OR(E62="снят",G62="снят"),100,E62+G62)</f>
        <v>25.060000000000002</v>
      </c>
      <c r="I62" s="68">
        <v>0</v>
      </c>
      <c r="J62" s="45">
        <v>49</v>
      </c>
      <c r="K62" s="46">
        <f>IF((J62-$I$6)&lt;0,0,IF(J62&gt;$L$6,"снят",(J62-$I$6)))</f>
        <v>11</v>
      </c>
      <c r="L62" s="64">
        <f>IF(OR(I62="снят",K62="снят"),100,I62+K62)</f>
        <v>11</v>
      </c>
      <c r="M62" s="65"/>
      <c r="N62" s="47">
        <f>M60</f>
        <v>143.02</v>
      </c>
      <c r="O62" s="41"/>
    </row>
    <row r="63" spans="1:15" ht="12.75">
      <c r="A63" s="32"/>
      <c r="B63" s="71">
        <v>273</v>
      </c>
      <c r="C63" s="72" t="s">
        <v>425</v>
      </c>
      <c r="D63" s="73" t="s">
        <v>439</v>
      </c>
      <c r="E63" s="80" t="s">
        <v>49</v>
      </c>
      <c r="F63" s="74"/>
      <c r="G63" s="87">
        <f>IF((F63-$E$6)&lt;0,0,IF(F63&gt;$H$6,"снят",(F63-$E$6)))</f>
        <v>0</v>
      </c>
      <c r="H63" s="75">
        <f>IF(OR(E63="снят",G63="снят"),100,E63+G63)</f>
        <v>100</v>
      </c>
      <c r="I63" s="80">
        <v>0</v>
      </c>
      <c r="J63" s="74">
        <v>44.53</v>
      </c>
      <c r="K63" s="87">
        <f>IF((J63-$I$6)&lt;0,0,IF(J63&gt;$L$6,"снят",(J63-$I$6)))</f>
        <v>6.530000000000001</v>
      </c>
      <c r="L63" s="75">
        <f>IF(OR(I63="снят",K63="снят"),100,I63+K63)</f>
        <v>6.530000000000001</v>
      </c>
      <c r="M63" s="65"/>
      <c r="N63" s="57">
        <f>M60</f>
        <v>143.02</v>
      </c>
      <c r="O63" s="41"/>
    </row>
    <row r="64" spans="1:15" ht="12.75" customHeight="1">
      <c r="A64" s="32" t="s">
        <v>440</v>
      </c>
      <c r="B64" s="59">
        <v>212</v>
      </c>
      <c r="C64" s="60" t="s">
        <v>139</v>
      </c>
      <c r="D64" s="61" t="s">
        <v>441</v>
      </c>
      <c r="E64" s="59">
        <v>0</v>
      </c>
      <c r="F64" s="62">
        <v>64.72</v>
      </c>
      <c r="G64" s="38">
        <f>IF((F64-$E$6)&lt;0,0,IF(F64&gt;$H$6,"снят",(F64-$E$6)))</f>
        <v>16.72</v>
      </c>
      <c r="H64" s="64">
        <f>IF(OR(E64="снят",G64="снят"),100,E64+G64)</f>
        <v>16.72</v>
      </c>
      <c r="I64" s="59" t="s">
        <v>49</v>
      </c>
      <c r="J64" s="62"/>
      <c r="K64" s="38">
        <f>IF((J64-$I$6)&lt;0,0,IF(J64&gt;$L$6,"снят",(J64-$I$6)))</f>
        <v>0</v>
      </c>
      <c r="L64" s="64">
        <f>IF(OR(I64="снят",K64="снят"),100,I64+K64)</f>
        <v>100</v>
      </c>
      <c r="M64" s="65">
        <f>SUM(H64:H67)-MAX(H64:H67)+SUM(L64:L67)-MAX(L64:L67)</f>
        <v>177.61</v>
      </c>
      <c r="N64" s="66">
        <f>M64</f>
        <v>177.61</v>
      </c>
      <c r="O64" s="41">
        <v>15</v>
      </c>
    </row>
    <row r="65" spans="1:15" ht="12.75">
      <c r="A65" s="32"/>
      <c r="B65" s="68">
        <v>215</v>
      </c>
      <c r="C65" s="69" t="s">
        <v>442</v>
      </c>
      <c r="D65" s="70" t="s">
        <v>443</v>
      </c>
      <c r="E65" s="68">
        <v>10</v>
      </c>
      <c r="F65" s="45">
        <v>51.18</v>
      </c>
      <c r="G65" s="46">
        <f>IF((F65-$E$6)&lt;0,0,IF(F65&gt;$H$6,"снят",(F65-$E$6)))</f>
        <v>3.1799999999999997</v>
      </c>
      <c r="H65" s="64">
        <f>IF(OR(E65="снят",G65="снят"),100,E65+G65)</f>
        <v>13.18</v>
      </c>
      <c r="I65" s="68" t="s">
        <v>49</v>
      </c>
      <c r="J65" s="45"/>
      <c r="K65" s="46">
        <f>IF((J65-$I$6)&lt;0,0,IF(J65&gt;$L$6,"снят",(J65-$I$6)))</f>
        <v>0</v>
      </c>
      <c r="L65" s="64">
        <f>IF(OR(I65="снят",K65="снят"),100,I65+K65)</f>
        <v>100</v>
      </c>
      <c r="M65" s="65"/>
      <c r="N65" s="47">
        <f>M64</f>
        <v>177.61</v>
      </c>
      <c r="O65" s="41"/>
    </row>
    <row r="66" spans="1:15" ht="12.75">
      <c r="A66" s="32"/>
      <c r="B66" s="59">
        <v>269</v>
      </c>
      <c r="C66" s="60" t="s">
        <v>40</v>
      </c>
      <c r="D66" s="61" t="s">
        <v>444</v>
      </c>
      <c r="E66" s="59">
        <v>5</v>
      </c>
      <c r="F66" s="62">
        <v>53.78</v>
      </c>
      <c r="G66" s="46">
        <f>IF((F66-$E$6)&lt;0,0,IF(F66&gt;$H$6,"снят",(F66-$E$6)))</f>
        <v>5.780000000000001</v>
      </c>
      <c r="H66" s="64">
        <f>IF(OR(E66="снят",G66="снят"),100,E66+G66)</f>
        <v>10.780000000000001</v>
      </c>
      <c r="I66" s="59">
        <v>10</v>
      </c>
      <c r="J66" s="62">
        <v>54.22</v>
      </c>
      <c r="K66" s="46">
        <f>IF((J66-$I$6)&lt;0,0,IF(J66&gt;$L$6,"снят",(J66-$I$6)))</f>
        <v>16.22</v>
      </c>
      <c r="L66" s="64">
        <f>IF(OR(I66="снят",K66="снят"),100,I66+K66)</f>
        <v>26.22</v>
      </c>
      <c r="M66" s="65"/>
      <c r="N66" s="47">
        <f>M64</f>
        <v>177.61</v>
      </c>
      <c r="O66" s="41"/>
    </row>
    <row r="67" spans="1:15" ht="12.75">
      <c r="A67" s="32"/>
      <c r="B67" s="71">
        <v>257</v>
      </c>
      <c r="C67" s="72" t="s">
        <v>445</v>
      </c>
      <c r="D67" s="73" t="s">
        <v>446</v>
      </c>
      <c r="E67" s="71">
        <v>5</v>
      </c>
      <c r="F67" s="74">
        <v>47.65</v>
      </c>
      <c r="G67" s="55">
        <f>IF((F67-$E$6)&lt;0,0,IF(F67&gt;$H$6,"снят",(F67-$E$6)))</f>
        <v>0</v>
      </c>
      <c r="H67" s="75">
        <f>IF(OR(E67="снят",G67="снят"),100,E67+G67)</f>
        <v>5</v>
      </c>
      <c r="I67" s="71">
        <v>10</v>
      </c>
      <c r="J67" s="74">
        <v>50.43</v>
      </c>
      <c r="K67" s="55">
        <f>IF((J67-$I$6)&lt;0,0,IF(J67&gt;$L$6,"снят",(J67-$I$6)))</f>
        <v>12.43</v>
      </c>
      <c r="L67" s="75">
        <f>IF(OR(I67="снят",K67="снят"),100,I67+K67)</f>
        <v>22.43</v>
      </c>
      <c r="M67" s="65"/>
      <c r="N67" s="57">
        <f>M64</f>
        <v>177.61</v>
      </c>
      <c r="O67" s="41"/>
    </row>
    <row r="68" spans="1:15" ht="12.75" customHeight="1">
      <c r="A68" s="32" t="s">
        <v>447</v>
      </c>
      <c r="B68" s="68">
        <v>209</v>
      </c>
      <c r="C68" s="69" t="s">
        <v>323</v>
      </c>
      <c r="D68" s="70" t="s">
        <v>448</v>
      </c>
      <c r="E68" s="68">
        <v>0</v>
      </c>
      <c r="F68" s="45">
        <v>61.44</v>
      </c>
      <c r="G68" s="38">
        <f>IF((F68-$E$6)&lt;0,0,IF(F68&gt;$H$6,"снят",(F68-$E$6)))</f>
        <v>13.439999999999998</v>
      </c>
      <c r="H68" s="64">
        <f>IF(OR(E68="снят",G68="снят"),100,E68+G68)</f>
        <v>13.439999999999998</v>
      </c>
      <c r="I68" s="68">
        <v>0</v>
      </c>
      <c r="J68" s="45">
        <v>55.06</v>
      </c>
      <c r="K68" s="38">
        <f>IF((J68-$I$6)&lt;0,0,IF(J68&gt;$L$6,"снят",(J68-$I$6)))</f>
        <v>17.060000000000002</v>
      </c>
      <c r="L68" s="64">
        <f>IF(OR(I68="снят",K68="снят"),100,I68+K68)</f>
        <v>17.060000000000002</v>
      </c>
      <c r="M68" s="65">
        <f>SUM(H68:H71)-MAX(H68:H71)+SUM(L68:L71)-MAX(L68:L71)</f>
        <v>250.01999999999998</v>
      </c>
      <c r="N68" s="66">
        <f>M68</f>
        <v>250.01999999999998</v>
      </c>
      <c r="O68" s="41">
        <v>16</v>
      </c>
    </row>
    <row r="69" spans="1:15" ht="12.75">
      <c r="A69" s="32"/>
      <c r="B69" s="68">
        <v>213</v>
      </c>
      <c r="C69" s="69" t="s">
        <v>449</v>
      </c>
      <c r="D69" s="70" t="s">
        <v>450</v>
      </c>
      <c r="E69" s="68" t="s">
        <v>49</v>
      </c>
      <c r="F69" s="45"/>
      <c r="G69" s="46">
        <f>IF((F69-$E$6)&lt;0,0,IF(F69&gt;$H$6,"снят",(F69-$E$6)))</f>
        <v>0</v>
      </c>
      <c r="H69" s="64">
        <f>IF(OR(E69="снят",G69="снят"),100,E69+G69)</f>
        <v>100</v>
      </c>
      <c r="I69" s="68" t="s">
        <v>49</v>
      </c>
      <c r="J69" s="45"/>
      <c r="K69" s="46">
        <f>IF((J69-$I$6)&lt;0,0,IF(J69&gt;$L$6,"снят",(J69-$I$6)))</f>
        <v>0</v>
      </c>
      <c r="L69" s="64">
        <f>IF(OR(I69="снят",K69="снят"),100,I69+K69)</f>
        <v>100</v>
      </c>
      <c r="M69" s="65"/>
      <c r="N69" s="47">
        <f>M68</f>
        <v>250.01999999999998</v>
      </c>
      <c r="O69" s="41"/>
    </row>
    <row r="70" spans="1:15" ht="12.75">
      <c r="A70" s="32"/>
      <c r="B70" s="68">
        <v>219</v>
      </c>
      <c r="C70" s="69" t="s">
        <v>66</v>
      </c>
      <c r="D70" s="70" t="s">
        <v>451</v>
      </c>
      <c r="E70" s="68">
        <v>0</v>
      </c>
      <c r="F70" s="45">
        <v>57.62</v>
      </c>
      <c r="G70" s="46">
        <f>IF((F70-$E$6)&lt;0,0,IF(F70&gt;$H$6,"снят",(F70-$E$6)))</f>
        <v>9.619999999999997</v>
      </c>
      <c r="H70" s="64">
        <f>IF(OR(E70="снят",G70="снят"),100,E70+G70)</f>
        <v>9.619999999999997</v>
      </c>
      <c r="I70" s="68">
        <v>0</v>
      </c>
      <c r="J70" s="45">
        <v>47.9</v>
      </c>
      <c r="K70" s="46">
        <f>IF((J70-$I$6)&lt;0,0,IF(J70&gt;$L$6,"снят",(J70-$I$6)))</f>
        <v>9.899999999999999</v>
      </c>
      <c r="L70" s="64">
        <f>IF(OR(I70="снят",K70="снят"),100,I70+K70)</f>
        <v>9.899999999999999</v>
      </c>
      <c r="M70" s="65"/>
      <c r="N70" s="47">
        <f>M68</f>
        <v>250.01999999999998</v>
      </c>
      <c r="O70" s="41"/>
    </row>
    <row r="71" spans="1:15" ht="12.75">
      <c r="A71" s="32"/>
      <c r="B71" s="71">
        <v>231</v>
      </c>
      <c r="C71" s="72" t="s">
        <v>92</v>
      </c>
      <c r="D71" s="73" t="s">
        <v>452</v>
      </c>
      <c r="E71" s="80" t="s">
        <v>49</v>
      </c>
      <c r="F71" s="74"/>
      <c r="G71" s="87">
        <f>IF((F71-$E$6)&lt;0,0,IF(F71&gt;$H$6,"снят",(F71-$E$6)))</f>
        <v>0</v>
      </c>
      <c r="H71" s="75">
        <f>IF(OR(E71="снят",G71="снят"),100,E71+G71)</f>
        <v>100</v>
      </c>
      <c r="I71" s="80" t="s">
        <v>49</v>
      </c>
      <c r="J71" s="74"/>
      <c r="K71" s="87">
        <f>IF((J71-$I$6)&lt;0,0,IF(J71&gt;$L$6,"снят",(J71-$I$6)))</f>
        <v>0</v>
      </c>
      <c r="L71" s="75">
        <f>IF(OR(I71="снят",K71="снят"),100,I71+K71)</f>
        <v>100</v>
      </c>
      <c r="M71" s="65"/>
      <c r="N71" s="57">
        <f>M68</f>
        <v>250.01999999999998</v>
      </c>
      <c r="O71" s="41"/>
    </row>
    <row r="72" spans="1:15" ht="12.75" customHeight="1">
      <c r="A72" s="88" t="s">
        <v>453</v>
      </c>
      <c r="B72" s="59">
        <v>201</v>
      </c>
      <c r="C72" s="60" t="s">
        <v>454</v>
      </c>
      <c r="D72" s="61" t="s">
        <v>455</v>
      </c>
      <c r="E72" s="59" t="s">
        <v>49</v>
      </c>
      <c r="F72" s="62"/>
      <c r="G72" s="38">
        <f>IF((F72-$E$6)&lt;0,0,IF(F72&gt;$H$6,"снят",(F72-$E$6)))</f>
        <v>0</v>
      </c>
      <c r="H72" s="64">
        <f>IF(OR(E72="снят",G72="снят"),100,E72+G72)</f>
        <v>100</v>
      </c>
      <c r="I72" s="59">
        <v>5</v>
      </c>
      <c r="J72" s="62">
        <v>62.96</v>
      </c>
      <c r="K72" s="38">
        <f>IF((J72-$I$6)&lt;0,0,IF(J72&gt;$L$6,"снят",(J72-$I$6)))</f>
        <v>24.96</v>
      </c>
      <c r="L72" s="64">
        <f>IF(OR(I72="снят",K72="снят"),100,I72+K72)</f>
        <v>29.96</v>
      </c>
      <c r="M72" s="65">
        <f>SUM(H72:H75)-MAX(H72:H75)+SUM(L72:L75)-MAX(L72:L75)</f>
        <v>312.64</v>
      </c>
      <c r="N72" s="66">
        <f>M72</f>
        <v>312.64</v>
      </c>
      <c r="O72" s="41">
        <v>17</v>
      </c>
    </row>
    <row r="73" spans="1:15" ht="12.75">
      <c r="A73" s="88"/>
      <c r="B73" s="68">
        <v>218</v>
      </c>
      <c r="C73" s="69" t="s">
        <v>454</v>
      </c>
      <c r="D73" s="70" t="s">
        <v>456</v>
      </c>
      <c r="E73" s="68" t="s">
        <v>49</v>
      </c>
      <c r="F73" s="45"/>
      <c r="G73" s="46">
        <f>IF((F73-$E$6)&lt;0,0,IF(F73&gt;$H$6,"снят",(F73-$E$6)))</f>
        <v>0</v>
      </c>
      <c r="H73" s="64">
        <f>IF(OR(E73="снят",G73="снят"),100,E73+G73)</f>
        <v>100</v>
      </c>
      <c r="I73" s="68">
        <v>0</v>
      </c>
      <c r="J73" s="45">
        <v>53.21</v>
      </c>
      <c r="K73" s="46">
        <f>IF((J73-$I$6)&lt;0,0,IF(J73&gt;$L$6,"снят",(J73-$I$6)))</f>
        <v>15.21</v>
      </c>
      <c r="L73" s="64">
        <f>IF(OR(I73="снят",K73="снят"),100,I73+K73)</f>
        <v>15.21</v>
      </c>
      <c r="M73" s="65"/>
      <c r="N73" s="47">
        <f>M72</f>
        <v>312.64</v>
      </c>
      <c r="O73" s="41"/>
    </row>
    <row r="74" spans="1:15" ht="12.75">
      <c r="A74" s="88"/>
      <c r="B74" s="59">
        <v>266</v>
      </c>
      <c r="C74" s="60" t="s">
        <v>454</v>
      </c>
      <c r="D74" s="61" t="s">
        <v>457</v>
      </c>
      <c r="E74" s="59">
        <v>15</v>
      </c>
      <c r="F74" s="62">
        <v>80.81</v>
      </c>
      <c r="G74" s="46">
        <f>IF((F74-$E$6)&lt;0,0,IF(F74&gt;$H$6,"снят",(F74-$E$6)))</f>
        <v>32.81</v>
      </c>
      <c r="H74" s="64">
        <f>IF(OR(E74="снят",G74="снят"),100,E74+G74)</f>
        <v>47.81</v>
      </c>
      <c r="I74" s="59">
        <v>0</v>
      </c>
      <c r="J74" s="62">
        <v>57.66</v>
      </c>
      <c r="K74" s="46">
        <f>IF((J74-$I$6)&lt;0,0,IF(J74&gt;$L$6,"снят",(J74-$I$6)))</f>
        <v>19.659999999999997</v>
      </c>
      <c r="L74" s="64">
        <f>IF(OR(I74="снят",K74="снят"),100,I74+K74)</f>
        <v>19.659999999999997</v>
      </c>
      <c r="M74" s="65"/>
      <c r="N74" s="47">
        <f>M72</f>
        <v>312.64</v>
      </c>
      <c r="O74" s="41"/>
    </row>
    <row r="75" spans="1:15" ht="12.75">
      <c r="A75" s="88"/>
      <c r="B75" s="71">
        <v>274</v>
      </c>
      <c r="C75" s="72" t="s">
        <v>454</v>
      </c>
      <c r="D75" s="73" t="s">
        <v>458</v>
      </c>
      <c r="E75" s="71">
        <v>100</v>
      </c>
      <c r="F75" s="74"/>
      <c r="G75" s="87">
        <f>IF((F75-$E$6)&lt;0,0,IF(F75&gt;$H$6,"снят",(F75-$E$6)))</f>
        <v>0</v>
      </c>
      <c r="H75" s="75">
        <f>IF(OR(E75="снят",G75="снят"),100,E75+G75)</f>
        <v>100</v>
      </c>
      <c r="I75" s="71">
        <v>100</v>
      </c>
      <c r="J75" s="74"/>
      <c r="K75" s="87">
        <f>IF((J75-$I$6)&lt;0,0,IF(J75&gt;$L$6,"снят",(J75-$I$6)))</f>
        <v>0</v>
      </c>
      <c r="L75" s="75">
        <f>IF(OR(I75="снят",K75="снят"),100,I75+K75)</f>
        <v>100</v>
      </c>
      <c r="M75" s="65"/>
      <c r="N75" s="57">
        <f>M72</f>
        <v>312.64</v>
      </c>
      <c r="O75" s="41"/>
    </row>
    <row r="76" spans="1:15" ht="12.75" customHeight="1">
      <c r="A76" s="32" t="s">
        <v>459</v>
      </c>
      <c r="B76" s="68">
        <v>225</v>
      </c>
      <c r="C76" s="69" t="s">
        <v>460</v>
      </c>
      <c r="D76" s="70" t="s">
        <v>461</v>
      </c>
      <c r="E76" s="68" t="s">
        <v>49</v>
      </c>
      <c r="F76" s="45"/>
      <c r="G76" s="38">
        <f>IF((F76-$E$6)&lt;0,0,IF(F76&gt;$H$6,"снят",(F76-$E$6)))</f>
        <v>0</v>
      </c>
      <c r="H76" s="64">
        <f>IF(OR(E76="снят",G76="снят"),100,E76+G76)</f>
        <v>100</v>
      </c>
      <c r="I76" s="68">
        <v>0</v>
      </c>
      <c r="J76" s="45">
        <v>50.6</v>
      </c>
      <c r="K76" s="38">
        <f>IF((J76-$I$6)&lt;0,0,IF(J76&gt;$L$6,"снят",(J76-$I$6)))</f>
        <v>12.600000000000001</v>
      </c>
      <c r="L76" s="64">
        <f>IF(OR(I76="снят",K76="снят"),100,I76+K76)</f>
        <v>12.600000000000001</v>
      </c>
      <c r="M76" s="65">
        <f>SUM(H76:H79)-MAX(H76:H79)+SUM(L76:L79)-MAX(L76:L79)</f>
        <v>335.97</v>
      </c>
      <c r="N76" s="66">
        <f>M76</f>
        <v>335.97</v>
      </c>
      <c r="O76" s="41">
        <v>18</v>
      </c>
    </row>
    <row r="77" spans="1:15" ht="12.75">
      <c r="A77" s="32"/>
      <c r="B77" s="68">
        <v>234</v>
      </c>
      <c r="C77" s="69" t="s">
        <v>462</v>
      </c>
      <c r="D77" s="70" t="s">
        <v>463</v>
      </c>
      <c r="E77" s="68" t="s">
        <v>49</v>
      </c>
      <c r="F77" s="45"/>
      <c r="G77" s="46">
        <f>IF((F77-$E$6)&lt;0,0,IF(F77&gt;$H$6,"снят",(F77-$E$6)))</f>
        <v>0</v>
      </c>
      <c r="H77" s="64">
        <f>IF(OR(E77="снят",G77="снят"),100,E77+G77)</f>
        <v>100</v>
      </c>
      <c r="I77" s="68">
        <v>100</v>
      </c>
      <c r="J77" s="45"/>
      <c r="K77" s="46">
        <f>IF((J77-$I$6)&lt;0,0,IF(J77&gt;$L$6,"снят",(J77-$I$6)))</f>
        <v>0</v>
      </c>
      <c r="L77" s="64">
        <f>IF(OR(I77="снят",K77="снят"),100,I77+K77)</f>
        <v>100</v>
      </c>
      <c r="M77" s="65"/>
      <c r="N77" s="47">
        <f>M76</f>
        <v>335.97</v>
      </c>
      <c r="O77" s="41"/>
    </row>
    <row r="78" spans="1:15" ht="12.75">
      <c r="A78" s="32"/>
      <c r="B78" s="68">
        <v>235</v>
      </c>
      <c r="C78" s="69" t="s">
        <v>464</v>
      </c>
      <c r="D78" s="70" t="s">
        <v>465</v>
      </c>
      <c r="E78" s="68" t="s">
        <v>49</v>
      </c>
      <c r="F78" s="45"/>
      <c r="G78" s="46">
        <f>IF((F78-$E$6)&lt;0,0,IF(F78&gt;$H$6,"снят",(F78-$E$6)))</f>
        <v>0</v>
      </c>
      <c r="H78" s="64">
        <f>IF(OR(E78="снят",G78="снят"),100,E78+G78)</f>
        <v>100</v>
      </c>
      <c r="I78" s="68">
        <v>5</v>
      </c>
      <c r="J78" s="45">
        <v>53.5</v>
      </c>
      <c r="K78" s="46">
        <f>IF((J78-$I$6)&lt;0,0,IF(J78&gt;$L$6,"снят",(J78-$I$6)))</f>
        <v>15.5</v>
      </c>
      <c r="L78" s="64">
        <f>IF(OR(I78="снят",K78="снят"),100,I78+K78)</f>
        <v>20.5</v>
      </c>
      <c r="M78" s="65"/>
      <c r="N78" s="47">
        <f>M76</f>
        <v>335.97</v>
      </c>
      <c r="O78" s="41"/>
    </row>
    <row r="79" spans="1:15" ht="12.75">
      <c r="A79" s="32"/>
      <c r="B79" s="71">
        <v>267</v>
      </c>
      <c r="C79" s="72" t="s">
        <v>460</v>
      </c>
      <c r="D79" s="73" t="s">
        <v>466</v>
      </c>
      <c r="E79" s="80">
        <v>0</v>
      </c>
      <c r="F79" s="74">
        <v>50.87</v>
      </c>
      <c r="G79" s="87">
        <f>IF((F79-$E$6)&lt;0,0,IF(F79&gt;$H$6,"снят",(F79-$E$6)))</f>
        <v>2.8699999999999974</v>
      </c>
      <c r="H79" s="75">
        <f>IF(OR(E79="снят",G79="снят"),100,E79+G79)</f>
        <v>2.8699999999999974</v>
      </c>
      <c r="I79" s="80" t="s">
        <v>49</v>
      </c>
      <c r="J79" s="74"/>
      <c r="K79" s="87">
        <f>IF((J79-$I$6)&lt;0,0,IF(J79&gt;$L$6,"снят",(J79-$I$6)))</f>
        <v>0</v>
      </c>
      <c r="L79" s="75">
        <f>IF(OR(I79="снят",K79="снят"),100,I79+K79)</f>
        <v>100</v>
      </c>
      <c r="M79" s="65"/>
      <c r="N79" s="57">
        <f>M76</f>
        <v>335.97</v>
      </c>
      <c r="O79" s="41"/>
    </row>
    <row r="80" spans="1:15" ht="12.75" customHeight="1">
      <c r="A80" s="32" t="s">
        <v>198</v>
      </c>
      <c r="B80" s="59">
        <v>207</v>
      </c>
      <c r="C80" s="60" t="s">
        <v>467</v>
      </c>
      <c r="D80" s="61" t="s">
        <v>468</v>
      </c>
      <c r="E80" s="59" t="s">
        <v>49</v>
      </c>
      <c r="F80" s="62"/>
      <c r="G80" s="38">
        <f>IF((F80-$E$6)&lt;0,0,IF(F80&gt;$H$6,"снят",(F80-$E$6)))</f>
        <v>0</v>
      </c>
      <c r="H80" s="64">
        <f>IF(OR(E80="снят",G80="снят"),100,E80+G80)</f>
        <v>100</v>
      </c>
      <c r="I80" s="59" t="s">
        <v>49</v>
      </c>
      <c r="J80" s="62"/>
      <c r="K80" s="38">
        <f>IF((J80-$I$6)&lt;0,0,IF(J80&gt;$L$6,"снят",(J80-$I$6)))</f>
        <v>0</v>
      </c>
      <c r="L80" s="64">
        <f>IF(OR(I80="снят",K80="снят"),100,I80+K80)</f>
        <v>100</v>
      </c>
      <c r="M80" s="65">
        <f>SUM(H80:H83)-MAX(H80:H83)+SUM(L80:L83)-MAX(L80:L83)</f>
        <v>417.22</v>
      </c>
      <c r="N80" s="66">
        <f>M80</f>
        <v>417.22</v>
      </c>
      <c r="O80" s="41">
        <v>19</v>
      </c>
    </row>
    <row r="81" spans="1:15" ht="12.75">
      <c r="A81" s="32"/>
      <c r="B81" s="68">
        <v>252</v>
      </c>
      <c r="C81" s="69" t="s">
        <v>469</v>
      </c>
      <c r="D81" s="70" t="s">
        <v>470</v>
      </c>
      <c r="E81" s="68">
        <v>100</v>
      </c>
      <c r="F81" s="45"/>
      <c r="G81" s="46">
        <f>IF((F81-$E$6)&lt;0,0,IF(F81&gt;$H$6,"снят",(F81-$E$6)))</f>
        <v>0</v>
      </c>
      <c r="H81" s="64">
        <f>IF(OR(E81="снят",G81="снят"),100,E81+G81)</f>
        <v>100</v>
      </c>
      <c r="I81" s="68">
        <v>100</v>
      </c>
      <c r="J81" s="45"/>
      <c r="K81" s="46">
        <f>IF((J81-$I$6)&lt;0,0,IF(J81&gt;$L$6,"снят",(J81-$I$6)))</f>
        <v>0</v>
      </c>
      <c r="L81" s="64">
        <f>IF(OR(I81="снят",K81="снят"),100,I81+K81)</f>
        <v>100</v>
      </c>
      <c r="M81" s="65"/>
      <c r="N81" s="47">
        <f>M80</f>
        <v>417.22</v>
      </c>
      <c r="O81" s="41"/>
    </row>
    <row r="82" spans="1:15" ht="12.75">
      <c r="A82" s="32"/>
      <c r="B82" s="59">
        <v>253</v>
      </c>
      <c r="C82" s="60" t="s">
        <v>199</v>
      </c>
      <c r="D82" s="61" t="s">
        <v>471</v>
      </c>
      <c r="E82" s="68">
        <v>0</v>
      </c>
      <c r="F82" s="45">
        <v>55.07</v>
      </c>
      <c r="G82" s="46">
        <f>IF((F82-$E$6)&lt;0,0,IF(F82&gt;$H$6,"снят",(F82-$E$6)))</f>
        <v>7.07</v>
      </c>
      <c r="H82" s="64">
        <f>IF(OR(E82="снят",G82="снят"),100,E82+G82)</f>
        <v>7.07</v>
      </c>
      <c r="I82" s="68">
        <v>0</v>
      </c>
      <c r="J82" s="45">
        <v>48.15</v>
      </c>
      <c r="K82" s="46">
        <f>IF((J82-$I$6)&lt;0,0,IF(J82&gt;$L$6,"снят",(J82-$I$6)))</f>
        <v>10.149999999999999</v>
      </c>
      <c r="L82" s="64">
        <f>IF(OR(I82="снят",K82="снят"),100,I82+K82)</f>
        <v>10.149999999999999</v>
      </c>
      <c r="M82" s="65"/>
      <c r="N82" s="47">
        <f>M80</f>
        <v>417.22</v>
      </c>
      <c r="O82" s="41"/>
    </row>
    <row r="83" spans="1:15" ht="12.75">
      <c r="A83" s="32"/>
      <c r="B83" s="71"/>
      <c r="C83" s="72"/>
      <c r="D83" s="73"/>
      <c r="E83" s="71">
        <v>100</v>
      </c>
      <c r="F83" s="74"/>
      <c r="G83" s="55">
        <f>IF((F83-$E$6)&lt;0,0,IF(F83&gt;$H$6,"снят",(F83-$E$6)))</f>
        <v>0</v>
      </c>
      <c r="H83" s="75">
        <f>IF(OR(E83="снят",G83="снят"),100,E83+G83)</f>
        <v>100</v>
      </c>
      <c r="I83" s="71">
        <v>100</v>
      </c>
      <c r="J83" s="74"/>
      <c r="K83" s="55">
        <f>IF((J83-$I$6)&lt;0,0,IF(J83&gt;$L$6,"снят",(J83-$I$6)))</f>
        <v>0</v>
      </c>
      <c r="L83" s="75">
        <f>IF(OR(I83="снят",K83="снят"),100,I83+K83)</f>
        <v>100</v>
      </c>
      <c r="M83" s="65"/>
      <c r="N83" s="57">
        <f>M80</f>
        <v>417.22</v>
      </c>
      <c r="O83" s="41"/>
    </row>
    <row r="86" spans="2:4" ht="12.75">
      <c r="B86"/>
      <c r="C86"/>
      <c r="D86"/>
    </row>
  </sheetData>
  <sheetProtection selectLockedCells="1" selectUnlockedCells="1"/>
  <mergeCells count="57">
    <mergeCell ref="A8:A11"/>
    <mergeCell ref="M8:M11"/>
    <mergeCell ref="O8:O11"/>
    <mergeCell ref="A12:A15"/>
    <mergeCell ref="M12:M15"/>
    <mergeCell ref="O12:O15"/>
    <mergeCell ref="A16:A19"/>
    <mergeCell ref="M16:M19"/>
    <mergeCell ref="O16:O19"/>
    <mergeCell ref="A20:A23"/>
    <mergeCell ref="M20:M23"/>
    <mergeCell ref="O20:O23"/>
    <mergeCell ref="A24:A27"/>
    <mergeCell ref="M24:M27"/>
    <mergeCell ref="O24:O27"/>
    <mergeCell ref="A28:A31"/>
    <mergeCell ref="M28:M31"/>
    <mergeCell ref="O28:O31"/>
    <mergeCell ref="A32:A35"/>
    <mergeCell ref="M32:M35"/>
    <mergeCell ref="O32:O35"/>
    <mergeCell ref="A36:A39"/>
    <mergeCell ref="M36:M39"/>
    <mergeCell ref="O36:O39"/>
    <mergeCell ref="A40:A43"/>
    <mergeCell ref="M40:M43"/>
    <mergeCell ref="O40:O43"/>
    <mergeCell ref="A44:A47"/>
    <mergeCell ref="M44:M47"/>
    <mergeCell ref="O44:O47"/>
    <mergeCell ref="A48:A51"/>
    <mergeCell ref="M48:M51"/>
    <mergeCell ref="O48:O51"/>
    <mergeCell ref="A52:A55"/>
    <mergeCell ref="M52:M55"/>
    <mergeCell ref="O52:O55"/>
    <mergeCell ref="A56:A59"/>
    <mergeCell ref="M56:M59"/>
    <mergeCell ref="O56:O59"/>
    <mergeCell ref="A60:A63"/>
    <mergeCell ref="M60:M63"/>
    <mergeCell ref="O60:O63"/>
    <mergeCell ref="A64:A67"/>
    <mergeCell ref="M64:M67"/>
    <mergeCell ref="O64:O67"/>
    <mergeCell ref="A68:A71"/>
    <mergeCell ref="M68:M71"/>
    <mergeCell ref="O68:O71"/>
    <mergeCell ref="A72:A75"/>
    <mergeCell ref="M72:M75"/>
    <mergeCell ref="O72:O75"/>
    <mergeCell ref="A76:A79"/>
    <mergeCell ref="M76:M79"/>
    <mergeCell ref="O76:O79"/>
    <mergeCell ref="A80:A83"/>
    <mergeCell ref="M80:M83"/>
    <mergeCell ref="O80:O83"/>
  </mergeCells>
  <printOptions horizontalCentered="1"/>
  <pageMargins left="0.23472222222222222" right="0.31180555555555556" top="0.22361111111111112" bottom="0.5479166666666666" header="0.5118055555555555" footer="0.2826388888888889"/>
  <pageSetup horizontalDpi="300" verticalDpi="300" orientation="landscape" paperSize="9" scale="77"/>
  <headerFooter alignWithMargins="0">
    <oddFooter>&amp;C&amp;"Times New Roman,Обычный"&amp;12&amp;A</oddFooter>
  </headerFooter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S111"/>
  <sheetViews>
    <sheetView zoomScale="90" zoomScaleNormal="90" workbookViewId="0" topLeftCell="A1">
      <pane xSplit="4" topLeftCell="E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23.57421875" style="0" customWidth="1"/>
    <col min="4" max="4" width="23.140625" style="0" customWidth="1"/>
    <col min="5" max="5" width="19.8515625" style="0" customWidth="1"/>
    <col min="6" max="6" width="8.7109375" style="0" customWidth="1"/>
    <col min="7" max="7" width="7.28125" style="0" customWidth="1"/>
    <col min="8" max="8" width="8.28125" style="0" customWidth="1"/>
    <col min="9" max="9" width="10.57421875" style="0" customWidth="1"/>
    <col min="14" max="14" width="9.421875" style="0" customWidth="1"/>
    <col min="17" max="17" width="4.421875" style="0" customWidth="1"/>
    <col min="18" max="18" width="5.421875" style="94" customWidth="1"/>
  </cols>
  <sheetData>
    <row r="1" spans="2:11" ht="12.75">
      <c r="B1" s="95" t="s">
        <v>0</v>
      </c>
      <c r="E1" s="96" t="s">
        <v>1</v>
      </c>
      <c r="F1" s="96"/>
      <c r="G1" s="97"/>
      <c r="H1" s="98"/>
      <c r="I1" s="97"/>
      <c r="J1" s="97"/>
      <c r="K1" s="97"/>
    </row>
    <row r="2" spans="3:13" ht="12.75">
      <c r="C2" s="99" t="s">
        <v>2</v>
      </c>
      <c r="D2" s="97" t="s">
        <v>3</v>
      </c>
      <c r="E2" s="97"/>
      <c r="F2" s="100"/>
      <c r="G2" s="101" t="s">
        <v>5</v>
      </c>
      <c r="H2" s="100"/>
      <c r="I2" s="102"/>
      <c r="J2" s="100"/>
      <c r="K2" s="101" t="s">
        <v>4</v>
      </c>
      <c r="L2" s="100"/>
      <c r="M2" s="102"/>
    </row>
    <row r="3" spans="6:13" ht="12.75">
      <c r="F3" s="103"/>
      <c r="G3" s="99" t="s">
        <v>6</v>
      </c>
      <c r="H3" s="104">
        <v>186</v>
      </c>
      <c r="I3" t="s">
        <v>7</v>
      </c>
      <c r="J3" s="103"/>
      <c r="K3" s="99" t="s">
        <v>6</v>
      </c>
      <c r="L3" s="104">
        <v>194</v>
      </c>
      <c r="M3" t="s">
        <v>7</v>
      </c>
    </row>
    <row r="4" spans="3:13" ht="12.75">
      <c r="C4" s="99" t="s">
        <v>472</v>
      </c>
      <c r="D4" s="105">
        <f>COUNT(B8:B111)</f>
        <v>104</v>
      </c>
      <c r="E4" s="105"/>
      <c r="F4" s="100"/>
      <c r="G4" s="99" t="s">
        <v>9</v>
      </c>
      <c r="H4" s="106">
        <f>H3/F6</f>
        <v>4.536585365853658</v>
      </c>
      <c r="I4" s="100" t="s">
        <v>10</v>
      </c>
      <c r="J4" s="100"/>
      <c r="K4" s="99" t="s">
        <v>9</v>
      </c>
      <c r="L4" s="106">
        <f>L3/J6</f>
        <v>4.409090909090909</v>
      </c>
      <c r="M4" s="100" t="s">
        <v>10</v>
      </c>
    </row>
    <row r="5" spans="6:13" ht="12.75">
      <c r="F5" s="100" t="s">
        <v>11</v>
      </c>
      <c r="G5" s="107"/>
      <c r="H5" s="100"/>
      <c r="I5" s="100" t="s">
        <v>12</v>
      </c>
      <c r="J5" s="100" t="s">
        <v>11</v>
      </c>
      <c r="K5" s="107"/>
      <c r="L5" s="100"/>
      <c r="M5" s="100" t="s">
        <v>12</v>
      </c>
    </row>
    <row r="6" spans="2:17" ht="12.75">
      <c r="B6" s="108" t="s">
        <v>473</v>
      </c>
      <c r="C6" s="97"/>
      <c r="D6" s="109" t="s">
        <v>474</v>
      </c>
      <c r="E6" s="97"/>
      <c r="F6" s="110">
        <v>41</v>
      </c>
      <c r="G6" s="107"/>
      <c r="H6" s="111"/>
      <c r="I6" s="110">
        <v>75</v>
      </c>
      <c r="J6" s="110">
        <v>44</v>
      </c>
      <c r="K6" s="107"/>
      <c r="L6" s="111"/>
      <c r="M6" s="110">
        <v>85</v>
      </c>
      <c r="N6" s="97"/>
      <c r="O6" s="97"/>
      <c r="P6" s="97"/>
      <c r="Q6" s="97"/>
    </row>
    <row r="7" spans="1:19" s="120" customFormat="1" ht="39.75" customHeight="1">
      <c r="A7" s="112" t="s">
        <v>475</v>
      </c>
      <c r="B7" s="113" t="s">
        <v>16</v>
      </c>
      <c r="C7" s="114" t="s">
        <v>476</v>
      </c>
      <c r="D7" s="114" t="s">
        <v>18</v>
      </c>
      <c r="E7" s="114" t="s">
        <v>477</v>
      </c>
      <c r="F7" s="115" t="s">
        <v>19</v>
      </c>
      <c r="G7" s="114" t="s">
        <v>20</v>
      </c>
      <c r="H7" s="114" t="s">
        <v>21</v>
      </c>
      <c r="I7" s="116" t="s">
        <v>22</v>
      </c>
      <c r="J7" s="114" t="s">
        <v>19</v>
      </c>
      <c r="K7" s="114" t="s">
        <v>20</v>
      </c>
      <c r="L7" s="114" t="s">
        <v>21</v>
      </c>
      <c r="M7" s="114" t="s">
        <v>22</v>
      </c>
      <c r="N7" s="115" t="s">
        <v>23</v>
      </c>
      <c r="O7" s="114" t="s">
        <v>478</v>
      </c>
      <c r="P7" s="114" t="s">
        <v>479</v>
      </c>
      <c r="Q7" s="117" t="s">
        <v>25</v>
      </c>
      <c r="R7" s="118"/>
      <c r="S7" s="119"/>
    </row>
    <row r="8" spans="1:17" ht="12.75">
      <c r="A8" s="121"/>
      <c r="B8" s="89">
        <v>56</v>
      </c>
      <c r="C8" s="90" t="s">
        <v>28</v>
      </c>
      <c r="D8" s="69" t="s">
        <v>29</v>
      </c>
      <c r="E8" s="70" t="s">
        <v>480</v>
      </c>
      <c r="F8" s="122">
        <v>0</v>
      </c>
      <c r="G8" s="123">
        <v>34.72</v>
      </c>
      <c r="H8" s="46">
        <f>IF((G8-$F$6)&lt;0,0,IF(G8&gt;$I$6,"снят",(G8-$F$6)))</f>
        <v>0</v>
      </c>
      <c r="I8" s="64">
        <f>IF(OR(F8="снят",H8="снят"),100,F8+H8)</f>
        <v>0</v>
      </c>
      <c r="J8" s="124">
        <v>0</v>
      </c>
      <c r="K8" s="123">
        <v>40.91</v>
      </c>
      <c r="L8" s="46">
        <f>IF((K8-$J$6)&lt;0,0,IF(K8&gt;$M$6,"снят",(K8-$J$6)))</f>
        <v>0</v>
      </c>
      <c r="M8" s="125">
        <f>IF(OR(J8="снят",L8="снят"),100,J8+L8)</f>
        <v>0</v>
      </c>
      <c r="N8" s="126">
        <f>I8+M8</f>
        <v>0</v>
      </c>
      <c r="O8" s="92">
        <f>IF(N8&lt;100,J8+F8,"")</f>
        <v>0</v>
      </c>
      <c r="P8" s="92">
        <f>IF(N8&lt;100,G8+K8,"")</f>
        <v>75.63</v>
      </c>
      <c r="Q8" s="127">
        <v>1</v>
      </c>
    </row>
    <row r="9" spans="1:17" ht="12.75">
      <c r="A9" s="121"/>
      <c r="B9" s="89">
        <v>63</v>
      </c>
      <c r="C9" s="90" t="s">
        <v>50</v>
      </c>
      <c r="D9" s="69" t="s">
        <v>51</v>
      </c>
      <c r="E9" s="70" t="s">
        <v>481</v>
      </c>
      <c r="F9" s="122">
        <v>0</v>
      </c>
      <c r="G9" s="123">
        <v>35.09</v>
      </c>
      <c r="H9" s="46">
        <f>IF((G9-$F$6)&lt;0,0,IF(G9&gt;$I$6,"снят",(G9-$F$6)))</f>
        <v>0</v>
      </c>
      <c r="I9" s="64">
        <f>IF(OR(F9="снят",H9="снят"),100,F9+H9)</f>
        <v>0</v>
      </c>
      <c r="J9" s="124">
        <v>0</v>
      </c>
      <c r="K9" s="123">
        <v>42.28</v>
      </c>
      <c r="L9" s="46">
        <f>IF((K9-$J$6)&lt;0,0,IF(K9&gt;$M$6,"снят",(K9-$J$6)))</f>
        <v>0</v>
      </c>
      <c r="M9" s="125">
        <f>IF(OR(J9="снят",L9="снят"),100,J9+L9)</f>
        <v>0</v>
      </c>
      <c r="N9" s="126">
        <f>I9+M9</f>
        <v>0</v>
      </c>
      <c r="O9" s="92">
        <f>IF(N9&lt;100,J9+F9,"")</f>
        <v>0</v>
      </c>
      <c r="P9" s="92">
        <f>IF(N9&lt;100,G9+K9,"")</f>
        <v>77.37</v>
      </c>
      <c r="Q9" s="127">
        <v>2</v>
      </c>
    </row>
    <row r="10" spans="1:17" ht="12.75">
      <c r="A10" s="121"/>
      <c r="B10" s="92">
        <v>97</v>
      </c>
      <c r="C10" s="93" t="s">
        <v>40</v>
      </c>
      <c r="D10" s="93" t="s">
        <v>41</v>
      </c>
      <c r="E10" s="128" t="s">
        <v>482</v>
      </c>
      <c r="F10" s="122">
        <v>0</v>
      </c>
      <c r="G10" s="123">
        <v>38.75</v>
      </c>
      <c r="H10" s="46">
        <f>IF((G10-$F$6)&lt;0,0,IF(G10&gt;$I$6,"снят",(G10-$F$6)))</f>
        <v>0</v>
      </c>
      <c r="I10" s="64">
        <f>IF(OR(F10="снят",H10="снят"),100,F10+H10)</f>
        <v>0</v>
      </c>
      <c r="J10" s="124">
        <v>0</v>
      </c>
      <c r="K10" s="123">
        <v>45.1</v>
      </c>
      <c r="L10" s="46">
        <f>IF((K10-$J$6)&lt;0,0,IF(K10&gt;$M$6,"снят",(K10-$J$6)))</f>
        <v>1.1000000000000014</v>
      </c>
      <c r="M10" s="125">
        <f>IF(OR(J10="снят",L10="снят"),100,J10+L10)</f>
        <v>1.1000000000000014</v>
      </c>
      <c r="N10" s="126">
        <f>I10+M10</f>
        <v>1.1000000000000014</v>
      </c>
      <c r="O10" s="92">
        <f>IF(N10&lt;100,J10+F10,"")</f>
        <v>0</v>
      </c>
      <c r="P10" s="92">
        <f>IF(N10&lt;100,G10+K10,"")</f>
        <v>83.85</v>
      </c>
      <c r="Q10" s="127">
        <v>3</v>
      </c>
    </row>
    <row r="11" spans="1:17" ht="12.75">
      <c r="A11" s="121" t="s">
        <v>483</v>
      </c>
      <c r="B11" s="92">
        <v>93</v>
      </c>
      <c r="C11" s="93" t="s">
        <v>210</v>
      </c>
      <c r="D11" s="93" t="s">
        <v>211</v>
      </c>
      <c r="E11" s="128" t="s">
        <v>484</v>
      </c>
      <c r="F11" s="122">
        <v>0</v>
      </c>
      <c r="G11" s="123">
        <v>39.66</v>
      </c>
      <c r="H11" s="46">
        <f>IF((G11-$F$6)&lt;0,0,IF(G11&gt;$I$6,"снят",(G11-$F$6)))</f>
        <v>0</v>
      </c>
      <c r="I11" s="64">
        <f>IF(OR(F11="снят",H11="снят"),100,F11+H11)</f>
        <v>0</v>
      </c>
      <c r="J11" s="124">
        <v>0</v>
      </c>
      <c r="K11" s="123">
        <v>46.19</v>
      </c>
      <c r="L11" s="46">
        <f>IF((K11-$J$6)&lt;0,0,IF(K11&gt;$M$6,"снят",(K11-$J$6)))</f>
        <v>2.1899999999999977</v>
      </c>
      <c r="M11" s="125">
        <f>IF(OR(J11="снят",L11="снят"),100,J11+L11)</f>
        <v>2.1899999999999977</v>
      </c>
      <c r="N11" s="126">
        <f>I11+M11</f>
        <v>2.1899999999999977</v>
      </c>
      <c r="O11" s="92">
        <f>IF(N11&lt;100,J11+F11,"")</f>
        <v>0</v>
      </c>
      <c r="P11" s="92">
        <f>IF(N11&lt;100,G11+K11,"")</f>
        <v>85.85</v>
      </c>
      <c r="Q11" s="129">
        <v>4</v>
      </c>
    </row>
    <row r="12" spans="1:17" ht="12.75">
      <c r="A12" s="121"/>
      <c r="B12" s="89">
        <v>41</v>
      </c>
      <c r="C12" s="90" t="s">
        <v>84</v>
      </c>
      <c r="D12" s="69" t="s">
        <v>85</v>
      </c>
      <c r="E12" s="70" t="s">
        <v>485</v>
      </c>
      <c r="F12" s="122">
        <v>0</v>
      </c>
      <c r="G12" s="123">
        <v>39.15</v>
      </c>
      <c r="H12" s="46">
        <f>IF((G12-$F$6)&lt;0,0,IF(G12&gt;$I$6,"снят",(G12-$F$6)))</f>
        <v>0</v>
      </c>
      <c r="I12" s="64">
        <f>IF(OR(F12="снят",H12="снят"),100,F12+H12)</f>
        <v>0</v>
      </c>
      <c r="J12" s="124">
        <v>0</v>
      </c>
      <c r="K12" s="123">
        <v>47.88</v>
      </c>
      <c r="L12" s="46">
        <f>IF((K12-$J$6)&lt;0,0,IF(K12&gt;$M$6,"снят",(K12-$J$6)))</f>
        <v>3.8800000000000026</v>
      </c>
      <c r="M12" s="125">
        <f>IF(OR(J12="снят",L12="снят"),100,J12+L12)</f>
        <v>3.8800000000000026</v>
      </c>
      <c r="N12" s="126">
        <f>I12+M12</f>
        <v>3.8800000000000026</v>
      </c>
      <c r="O12" s="92">
        <f>IF(N12&lt;100,J12+F12,"")</f>
        <v>0</v>
      </c>
      <c r="P12" s="92">
        <f>IF(N12&lt;100,G12+K12,"")</f>
        <v>87.03</v>
      </c>
      <c r="Q12" s="129">
        <v>5</v>
      </c>
    </row>
    <row r="13" spans="1:17" ht="12.75">
      <c r="A13" s="121" t="s">
        <v>483</v>
      </c>
      <c r="B13" s="92">
        <v>92</v>
      </c>
      <c r="C13" s="93" t="s">
        <v>45</v>
      </c>
      <c r="D13" s="93" t="s">
        <v>486</v>
      </c>
      <c r="E13" s="128" t="s">
        <v>481</v>
      </c>
      <c r="F13" s="122">
        <v>5</v>
      </c>
      <c r="G13" s="123">
        <v>37.31</v>
      </c>
      <c r="H13" s="46">
        <f>IF((G13-$F$6)&lt;0,0,IF(G13&gt;$I$6,"снят",(G13-$F$6)))</f>
        <v>0</v>
      </c>
      <c r="I13" s="64">
        <f>IF(OR(F13="снят",H13="снят"),100,F13+H13)</f>
        <v>5</v>
      </c>
      <c r="J13" s="124">
        <v>0</v>
      </c>
      <c r="K13" s="123">
        <v>44.47</v>
      </c>
      <c r="L13" s="46">
        <f>IF((K13-$J$6)&lt;0,0,IF(K13&gt;$M$6,"снят",(K13-$J$6)))</f>
        <v>0.46999999999999886</v>
      </c>
      <c r="M13" s="125">
        <f>IF(OR(J13="снят",L13="снят"),100,J13+L13)</f>
        <v>0.46999999999999886</v>
      </c>
      <c r="N13" s="126">
        <f>I13+M13</f>
        <v>5.469999999999999</v>
      </c>
      <c r="O13" s="92">
        <f>IF(N13&lt;100,J13+F13,"")</f>
        <v>5</v>
      </c>
      <c r="P13" s="92">
        <f>IF(N13&lt;100,G13+K13,"")</f>
        <v>81.78</v>
      </c>
      <c r="Q13" s="129">
        <v>6</v>
      </c>
    </row>
    <row r="14" spans="1:17" ht="12.75">
      <c r="A14" s="121" t="s">
        <v>487</v>
      </c>
      <c r="B14" s="89">
        <v>77</v>
      </c>
      <c r="C14" s="90" t="s">
        <v>164</v>
      </c>
      <c r="D14" s="69" t="s">
        <v>165</v>
      </c>
      <c r="E14" s="70" t="s">
        <v>488</v>
      </c>
      <c r="F14" s="122">
        <v>5</v>
      </c>
      <c r="G14" s="123">
        <v>39</v>
      </c>
      <c r="H14" s="46">
        <f>IF((G14-$F$6)&lt;0,0,IF(G14&gt;$I$6,"снят",(G14-$F$6)))</f>
        <v>0</v>
      </c>
      <c r="I14" s="64">
        <f>IF(OR(F14="снят",H14="снят"),100,F14+H14)</f>
        <v>5</v>
      </c>
      <c r="J14" s="124">
        <v>0</v>
      </c>
      <c r="K14" s="123">
        <v>44.59</v>
      </c>
      <c r="L14" s="46">
        <f>IF((K14-$J$6)&lt;0,0,IF(K14&gt;$M$6,"снят",(K14-$J$6)))</f>
        <v>0.5900000000000034</v>
      </c>
      <c r="M14" s="125">
        <f>IF(OR(J14="снят",L14="снят"),100,J14+L14)</f>
        <v>0.5900000000000034</v>
      </c>
      <c r="N14" s="126">
        <f>I14+M14</f>
        <v>5.590000000000003</v>
      </c>
      <c r="O14" s="92">
        <f>IF(N14&lt;100,J14+F14,"")</f>
        <v>5</v>
      </c>
      <c r="P14" s="92">
        <f>IF(N14&lt;100,G14+K14,"")</f>
        <v>83.59</v>
      </c>
      <c r="Q14" s="129">
        <v>7</v>
      </c>
    </row>
    <row r="15" spans="1:17" ht="12.75">
      <c r="A15" s="121" t="s">
        <v>487</v>
      </c>
      <c r="B15" s="89">
        <v>75</v>
      </c>
      <c r="C15" s="90" t="s">
        <v>70</v>
      </c>
      <c r="D15" s="69" t="s">
        <v>71</v>
      </c>
      <c r="E15" s="70" t="s">
        <v>489</v>
      </c>
      <c r="F15" s="122">
        <v>5</v>
      </c>
      <c r="G15" s="123">
        <v>36.22</v>
      </c>
      <c r="H15" s="46">
        <f>IF((G15-$F$6)&lt;0,0,IF(G15&gt;$I$6,"снят",(G15-$F$6)))</f>
        <v>0</v>
      </c>
      <c r="I15" s="64">
        <f>IF(OR(F15="снят",H15="снят"),100,F15+H15)</f>
        <v>5</v>
      </c>
      <c r="J15" s="124">
        <v>0</v>
      </c>
      <c r="K15" s="123">
        <v>45.25</v>
      </c>
      <c r="L15" s="46">
        <f>IF((K15-$J$6)&lt;0,0,IF(K15&gt;$M$6,"снят",(K15-$J$6)))</f>
        <v>1.25</v>
      </c>
      <c r="M15" s="125">
        <f>IF(OR(J15="снят",L15="снят"),100,J15+L15)</f>
        <v>1.25</v>
      </c>
      <c r="N15" s="126">
        <f>I15+M15</f>
        <v>6.25</v>
      </c>
      <c r="O15" s="92">
        <f>IF(N15&lt;100,J15+F15,"")</f>
        <v>5</v>
      </c>
      <c r="P15" s="92">
        <f>IF(N15&lt;100,G15+K15,"")</f>
        <v>81.47</v>
      </c>
      <c r="Q15" s="129">
        <v>8</v>
      </c>
    </row>
    <row r="16" spans="1:17" ht="12.75">
      <c r="A16" s="121"/>
      <c r="B16" s="89">
        <v>38</v>
      </c>
      <c r="C16" s="90" t="s">
        <v>45</v>
      </c>
      <c r="D16" s="69" t="s">
        <v>46</v>
      </c>
      <c r="E16" s="70" t="s">
        <v>481</v>
      </c>
      <c r="F16" s="122">
        <v>5</v>
      </c>
      <c r="G16" s="123">
        <v>42.5</v>
      </c>
      <c r="H16" s="46">
        <f>IF((G16-$F$6)&lt;0,0,IF(G16&gt;$I$6,"снят",(G16-$F$6)))</f>
        <v>1.5</v>
      </c>
      <c r="I16" s="64">
        <f>IF(OR(F16="снят",H16="снят"),100,F16+H16)</f>
        <v>6.5</v>
      </c>
      <c r="J16" s="124">
        <v>0</v>
      </c>
      <c r="K16" s="123">
        <v>41.53</v>
      </c>
      <c r="L16" s="46">
        <f>IF((K16-$J$6)&lt;0,0,IF(K16&gt;$M$6,"снят",(K16-$J$6)))</f>
        <v>0</v>
      </c>
      <c r="M16" s="125">
        <f>IF(OR(J16="снят",L16="снят"),100,J16+L16)</f>
        <v>0</v>
      </c>
      <c r="N16" s="126">
        <f>I16+M16</f>
        <v>6.5</v>
      </c>
      <c r="O16" s="92">
        <f>IF(N16&lt;100,J16+F16,"")</f>
        <v>5</v>
      </c>
      <c r="P16" s="92">
        <f>IF(N16&lt;100,G16+K16,"")</f>
        <v>84.03</v>
      </c>
      <c r="Q16" s="129">
        <v>9</v>
      </c>
    </row>
    <row r="17" spans="1:17" ht="12.75">
      <c r="A17" s="121"/>
      <c r="B17" s="89">
        <v>39</v>
      </c>
      <c r="C17" s="90" t="s">
        <v>36</v>
      </c>
      <c r="D17" s="69" t="s">
        <v>37</v>
      </c>
      <c r="E17" s="70" t="s">
        <v>490</v>
      </c>
      <c r="F17" s="122">
        <v>0</v>
      </c>
      <c r="G17" s="123">
        <v>36.35</v>
      </c>
      <c r="H17" s="46">
        <f>IF((G17-$F$6)&lt;0,0,IF(G17&gt;$I$6,"снят",(G17-$F$6)))</f>
        <v>0</v>
      </c>
      <c r="I17" s="64">
        <f>IF(OR(F17="снят",H17="снят"),100,F17+H17)</f>
        <v>0</v>
      </c>
      <c r="J17" s="124">
        <v>5</v>
      </c>
      <c r="K17" s="123">
        <v>46.19</v>
      </c>
      <c r="L17" s="46">
        <f>IF((K17-$J$6)&lt;0,0,IF(K17&gt;$M$6,"снят",(K17-$J$6)))</f>
        <v>2.1899999999999977</v>
      </c>
      <c r="M17" s="125">
        <f>IF(OR(J17="снят",L17="снят"),100,J17+L17)</f>
        <v>7.189999999999998</v>
      </c>
      <c r="N17" s="126">
        <f>I17+M17</f>
        <v>7.189999999999998</v>
      </c>
      <c r="O17" s="92">
        <f>IF(N17&lt;100,J17+F17,"")</f>
        <v>5</v>
      </c>
      <c r="P17" s="92">
        <f>IF(N17&lt;100,G17+K17,"")</f>
        <v>82.53999999999999</v>
      </c>
      <c r="Q17" s="129">
        <v>10</v>
      </c>
    </row>
    <row r="18" spans="1:17" ht="12.75">
      <c r="A18" s="121" t="s">
        <v>105</v>
      </c>
      <c r="B18" s="89">
        <v>5</v>
      </c>
      <c r="C18" s="90" t="s">
        <v>28</v>
      </c>
      <c r="D18" s="69" t="s">
        <v>34</v>
      </c>
      <c r="E18" s="70" t="s">
        <v>480</v>
      </c>
      <c r="F18" s="122">
        <v>5</v>
      </c>
      <c r="G18" s="123">
        <v>40.66</v>
      </c>
      <c r="H18" s="46">
        <f>IF((G18-$F$6)&lt;0,0,IF(G18&gt;$I$6,"снят",(G18-$F$6)))</f>
        <v>0</v>
      </c>
      <c r="I18" s="64">
        <f>IF(OR(F18="снят",H18="снят"),100,F18+H18)</f>
        <v>5</v>
      </c>
      <c r="J18" s="130">
        <v>5</v>
      </c>
      <c r="K18" s="131">
        <v>42.2</v>
      </c>
      <c r="L18" s="46">
        <f>IF((K18-$J$6)&lt;0,0,IF(K18&gt;$M$6,"снят",(K18-$J$6)))</f>
        <v>0</v>
      </c>
      <c r="M18" s="125">
        <f>IF(OR(J18="снят",L18="снят"),100,J18+L18)</f>
        <v>5</v>
      </c>
      <c r="N18" s="126">
        <f>I18+M18</f>
        <v>10</v>
      </c>
      <c r="O18" s="92">
        <f>IF(N18&lt;100,J18+F18,"")</f>
        <v>10</v>
      </c>
      <c r="P18" s="92">
        <f>IF(N18&lt;100,G18+K18,"")</f>
        <v>82.86</v>
      </c>
      <c r="Q18" s="129">
        <v>11</v>
      </c>
    </row>
    <row r="19" spans="1:17" ht="12.75">
      <c r="A19" s="121" t="s">
        <v>487</v>
      </c>
      <c r="B19" s="89">
        <v>76</v>
      </c>
      <c r="C19" s="90" t="s">
        <v>167</v>
      </c>
      <c r="D19" s="69" t="s">
        <v>168</v>
      </c>
      <c r="E19" s="70" t="s">
        <v>480</v>
      </c>
      <c r="F19" s="122">
        <v>10</v>
      </c>
      <c r="G19" s="123">
        <v>40.13</v>
      </c>
      <c r="H19" s="46">
        <f>IF((G19-$F$6)&lt;0,0,IF(G19&gt;$I$6,"снят",(G19-$F$6)))</f>
        <v>0</v>
      </c>
      <c r="I19" s="64">
        <f>IF(OR(F19="снят",H19="снят"),100,F19+H19)</f>
        <v>10</v>
      </c>
      <c r="J19" s="124">
        <v>0</v>
      </c>
      <c r="K19" s="123">
        <v>43.69</v>
      </c>
      <c r="L19" s="46">
        <f>IF((K19-$J$6)&lt;0,0,IF(K19&gt;$M$6,"снят",(K19-$J$6)))</f>
        <v>0</v>
      </c>
      <c r="M19" s="125">
        <f>IF(OR(J19="снят",L19="снят"),100,J19+L19)</f>
        <v>0</v>
      </c>
      <c r="N19" s="126">
        <f>I19+M19</f>
        <v>10</v>
      </c>
      <c r="O19" s="92">
        <f>IF(N19&lt;100,J19+F19,"")</f>
        <v>10</v>
      </c>
      <c r="P19" s="92">
        <f>IF(N19&lt;100,G19+K19,"")</f>
        <v>83.82</v>
      </c>
      <c r="Q19" s="129">
        <v>12</v>
      </c>
    </row>
    <row r="20" spans="1:17" ht="12.75">
      <c r="A20" s="121"/>
      <c r="B20" s="89">
        <v>53</v>
      </c>
      <c r="C20" s="90" t="s">
        <v>94</v>
      </c>
      <c r="D20" s="69" t="s">
        <v>95</v>
      </c>
      <c r="E20" s="70" t="s">
        <v>480</v>
      </c>
      <c r="F20" s="122">
        <v>5</v>
      </c>
      <c r="G20" s="123">
        <v>35.38</v>
      </c>
      <c r="H20" s="46">
        <f>IF((G20-$F$6)&lt;0,0,IF(G20&gt;$I$6,"снят",(G20-$F$6)))</f>
        <v>0</v>
      </c>
      <c r="I20" s="64">
        <f>IF(OR(F20="снят",H20="снят"),100,F20+H20)</f>
        <v>5</v>
      </c>
      <c r="J20" s="124">
        <v>5</v>
      </c>
      <c r="K20" s="123">
        <v>44.15</v>
      </c>
      <c r="L20" s="46">
        <f>IF((K20-$J$6)&lt;0,0,IF(K20&gt;$M$6,"снят",(K20-$J$6)))</f>
        <v>0.14999999999999858</v>
      </c>
      <c r="M20" s="125">
        <f>IF(OR(J20="снят",L20="снят"),100,J20+L20)</f>
        <v>5.149999999999999</v>
      </c>
      <c r="N20" s="126">
        <f>I20+M20</f>
        <v>10.149999999999999</v>
      </c>
      <c r="O20" s="92">
        <f>IF(N20&lt;100,J20+F20,"")</f>
        <v>10</v>
      </c>
      <c r="P20" s="92">
        <f>IF(N20&lt;100,G20+K20,"")</f>
        <v>79.53</v>
      </c>
      <c r="Q20" s="129">
        <v>13</v>
      </c>
    </row>
    <row r="21" spans="1:18" ht="12.75">
      <c r="A21" s="121" t="s">
        <v>491</v>
      </c>
      <c r="B21" s="92">
        <v>11</v>
      </c>
      <c r="C21" s="132" t="s">
        <v>73</v>
      </c>
      <c r="D21" s="93" t="s">
        <v>115</v>
      </c>
      <c r="E21" s="128" t="s">
        <v>490</v>
      </c>
      <c r="F21" s="122">
        <v>5</v>
      </c>
      <c r="G21" s="123">
        <v>36.29</v>
      </c>
      <c r="H21" s="46">
        <f>IF((G21-$F$6)&lt;0,0,IF(G21&gt;$I$6,"снят",(G21-$F$6)))</f>
        <v>0</v>
      </c>
      <c r="I21" s="64">
        <f>IF(OR(F21="снят",H21="снят"),100,F21+H21)</f>
        <v>5</v>
      </c>
      <c r="J21" s="122">
        <v>5</v>
      </c>
      <c r="K21" s="123">
        <v>44.16</v>
      </c>
      <c r="L21" s="46">
        <f>IF((K21-$J$6)&lt;0,0,IF(K21&gt;$M$6,"снят",(K21-$J$6)))</f>
        <v>0.1599999999999966</v>
      </c>
      <c r="M21" s="125">
        <f>IF(OR(J21="снят",L21="снят"),100,J21+L21)</f>
        <v>5.159999999999997</v>
      </c>
      <c r="N21" s="126">
        <f>I21+M21</f>
        <v>10.159999999999997</v>
      </c>
      <c r="O21" s="92">
        <f>IF(N21&lt;100,J21+F21,"")</f>
        <v>10</v>
      </c>
      <c r="P21" s="92">
        <f>IF(N21&lt;100,G21+K21,"")</f>
        <v>80.44999999999999</v>
      </c>
      <c r="Q21" s="129">
        <v>14</v>
      </c>
      <c r="R21" s="133" t="s">
        <v>492</v>
      </c>
    </row>
    <row r="22" spans="1:18" ht="12.75">
      <c r="A22" s="121"/>
      <c r="B22" s="89">
        <v>71</v>
      </c>
      <c r="C22" s="90" t="s">
        <v>30</v>
      </c>
      <c r="D22" s="69" t="s">
        <v>31</v>
      </c>
      <c r="E22" s="70" t="s">
        <v>480</v>
      </c>
      <c r="F22" s="122">
        <v>5</v>
      </c>
      <c r="G22" s="123">
        <v>36.03</v>
      </c>
      <c r="H22" s="46">
        <f>IF((G22-$F$6)&lt;0,0,IF(G22&gt;$I$6,"снят",(G22-$F$6)))</f>
        <v>0</v>
      </c>
      <c r="I22" s="64">
        <f>IF(OR(F22="снят",H22="снят"),100,F22+H22)</f>
        <v>5</v>
      </c>
      <c r="J22" s="124">
        <v>5</v>
      </c>
      <c r="K22" s="123">
        <v>44.53</v>
      </c>
      <c r="L22" s="46">
        <f>IF((K22-$J$6)&lt;0,0,IF(K22&gt;$M$6,"снят",(K22-$J$6)))</f>
        <v>0.5300000000000011</v>
      </c>
      <c r="M22" s="125">
        <f>IF(OR(J22="снят",L22="снят"),100,J22+L22)</f>
        <v>5.530000000000001</v>
      </c>
      <c r="N22" s="126">
        <f>I22+M22</f>
        <v>10.530000000000001</v>
      </c>
      <c r="O22" s="92">
        <f>IF(N22&lt;100,J22+F22,"")</f>
        <v>10</v>
      </c>
      <c r="P22" s="92">
        <f>IF(N22&lt;100,G22+K22,"")</f>
        <v>80.56</v>
      </c>
      <c r="Q22" s="129">
        <v>15</v>
      </c>
      <c r="R22" s="133"/>
    </row>
    <row r="23" spans="1:18" ht="12.75">
      <c r="A23" s="121" t="s">
        <v>129</v>
      </c>
      <c r="B23" s="89">
        <v>22</v>
      </c>
      <c r="C23" s="90" t="s">
        <v>64</v>
      </c>
      <c r="D23" s="69" t="s">
        <v>65</v>
      </c>
      <c r="E23" s="70" t="s">
        <v>489</v>
      </c>
      <c r="F23" s="122">
        <v>0</v>
      </c>
      <c r="G23" s="123">
        <v>39.04</v>
      </c>
      <c r="H23" s="46">
        <f>IF((G23-$F$6)&lt;0,0,IF(G23&gt;$I$6,"снят",(G23-$F$6)))</f>
        <v>0</v>
      </c>
      <c r="I23" s="64">
        <f>IF(OR(F23="снят",H23="снят"),100,F23+H23)</f>
        <v>0</v>
      </c>
      <c r="J23" s="124">
        <v>5</v>
      </c>
      <c r="K23" s="123">
        <v>49.81</v>
      </c>
      <c r="L23" s="46">
        <f>IF((K23-$J$6)&lt;0,0,IF(K23&gt;$M$6,"снят",(K23-$J$6)))</f>
        <v>5.810000000000002</v>
      </c>
      <c r="M23" s="125">
        <f>IF(OR(J23="снят",L23="снят"),100,J23+L23)</f>
        <v>10.810000000000002</v>
      </c>
      <c r="N23" s="126">
        <f>I23+M23</f>
        <v>10.810000000000002</v>
      </c>
      <c r="O23" s="92">
        <f>IF(N23&lt;100,J23+F23,"")</f>
        <v>5</v>
      </c>
      <c r="P23" s="92">
        <f>IF(N23&lt;100,G23+K23,"")</f>
        <v>88.85</v>
      </c>
      <c r="Q23" s="129">
        <v>16</v>
      </c>
      <c r="R23" s="133" t="s">
        <v>493</v>
      </c>
    </row>
    <row r="24" spans="1:18" ht="12.75">
      <c r="A24" s="121"/>
      <c r="B24" s="89">
        <v>35</v>
      </c>
      <c r="C24" s="90" t="s">
        <v>122</v>
      </c>
      <c r="D24" s="69" t="s">
        <v>123</v>
      </c>
      <c r="E24" s="70" t="s">
        <v>494</v>
      </c>
      <c r="F24" s="122">
        <v>10</v>
      </c>
      <c r="G24" s="123">
        <v>41.87</v>
      </c>
      <c r="H24" s="46">
        <f>IF((G24-$F$6)&lt;0,0,IF(G24&gt;$I$6,"снят",(G24-$F$6)))</f>
        <v>0.8699999999999974</v>
      </c>
      <c r="I24" s="64">
        <f>IF(OR(F24="снят",H24="снят"),100,F24+H24)</f>
        <v>10.869999999999997</v>
      </c>
      <c r="J24" s="124">
        <v>0</v>
      </c>
      <c r="K24" s="123">
        <v>41.81</v>
      </c>
      <c r="L24" s="46">
        <f>IF((K24-$J$6)&lt;0,0,IF(K24&gt;$M$6,"снят",(K24-$J$6)))</f>
        <v>0</v>
      </c>
      <c r="M24" s="125">
        <f>IF(OR(J24="снят",L24="снят"),100,J24+L24)</f>
        <v>0</v>
      </c>
      <c r="N24" s="126">
        <f>I24+M24</f>
        <v>10.869999999999997</v>
      </c>
      <c r="O24" s="92">
        <f>IF(N24&lt;100,J24+F24,"")</f>
        <v>10</v>
      </c>
      <c r="P24" s="92">
        <f>IF(N24&lt;100,G24+K24,"")</f>
        <v>83.68</v>
      </c>
      <c r="Q24" s="129">
        <v>17</v>
      </c>
      <c r="R24" s="133"/>
    </row>
    <row r="25" spans="1:18" ht="12.75">
      <c r="A25" s="121"/>
      <c r="B25" s="89">
        <v>29</v>
      </c>
      <c r="C25" s="90" t="s">
        <v>92</v>
      </c>
      <c r="D25" s="69" t="s">
        <v>93</v>
      </c>
      <c r="E25" s="70" t="s">
        <v>488</v>
      </c>
      <c r="F25" s="122">
        <v>5</v>
      </c>
      <c r="G25" s="123">
        <v>43.72</v>
      </c>
      <c r="H25" s="46">
        <f>IF((G25-$F$6)&lt;0,0,IF(G25&gt;$I$6,"снят",(G25-$F$6)))</f>
        <v>2.719999999999999</v>
      </c>
      <c r="I25" s="64">
        <f>IF(OR(F25="снят",H25="снят"),100,F25+H25)</f>
        <v>7.719999999999999</v>
      </c>
      <c r="J25" s="124">
        <v>0</v>
      </c>
      <c r="K25" s="123">
        <v>47.19</v>
      </c>
      <c r="L25" s="46">
        <f>IF((K25-$J$6)&lt;0,0,IF(K25&gt;$M$6,"снят",(K25-$J$6)))</f>
        <v>3.1899999999999977</v>
      </c>
      <c r="M25" s="125">
        <f>IF(OR(J25="снят",L25="снят"),100,J25+L25)</f>
        <v>3.1899999999999977</v>
      </c>
      <c r="N25" s="126">
        <f>I25+M25</f>
        <v>10.909999999999997</v>
      </c>
      <c r="O25" s="92">
        <f>IF(N25&lt;100,J25+F25,"")</f>
        <v>5</v>
      </c>
      <c r="P25" s="92">
        <f>IF(N25&lt;100,G25+K25,"")</f>
        <v>90.91</v>
      </c>
      <c r="Q25" s="129">
        <v>18</v>
      </c>
      <c r="R25" s="133" t="s">
        <v>495</v>
      </c>
    </row>
    <row r="26" spans="1:17" ht="12.75">
      <c r="A26" s="121" t="s">
        <v>144</v>
      </c>
      <c r="B26" s="92">
        <v>90</v>
      </c>
      <c r="C26" s="90" t="s">
        <v>133</v>
      </c>
      <c r="D26" s="69" t="s">
        <v>150</v>
      </c>
      <c r="E26" s="70" t="s">
        <v>481</v>
      </c>
      <c r="F26" s="122">
        <v>0</v>
      </c>
      <c r="G26" s="123">
        <v>41</v>
      </c>
      <c r="H26" s="46">
        <f>IF((G26-$F$6)&lt;0,0,IF(G26&gt;$I$6,"снят",(G26-$F$6)))</f>
        <v>0</v>
      </c>
      <c r="I26" s="64">
        <f>IF(OR(F26="снят",H26="снят"),100,F26+H26)</f>
        <v>0</v>
      </c>
      <c r="J26" s="124">
        <v>5</v>
      </c>
      <c r="K26" s="123">
        <v>50.09</v>
      </c>
      <c r="L26" s="46">
        <f>IF((K26-$J$6)&lt;0,0,IF(K26&gt;$M$6,"снят",(K26-$J$6)))</f>
        <v>6.090000000000003</v>
      </c>
      <c r="M26" s="125">
        <f>IF(OR(J26="снят",L26="снят"),100,J26+L26)</f>
        <v>11.090000000000003</v>
      </c>
      <c r="N26" s="126">
        <f>I26+M26</f>
        <v>11.090000000000003</v>
      </c>
      <c r="O26" s="92">
        <f>IF(N26&lt;100,J26+F26,"")</f>
        <v>5</v>
      </c>
      <c r="P26" s="92">
        <f>IF(N26&lt;100,G26+K26,"")</f>
        <v>91.09</v>
      </c>
      <c r="Q26" s="129">
        <v>19</v>
      </c>
    </row>
    <row r="27" spans="1:17" ht="12.75">
      <c r="A27" s="121" t="s">
        <v>264</v>
      </c>
      <c r="B27" s="92">
        <v>102</v>
      </c>
      <c r="C27" s="132" t="s">
        <v>32</v>
      </c>
      <c r="D27" s="69" t="s">
        <v>33</v>
      </c>
      <c r="E27" s="70" t="s">
        <v>480</v>
      </c>
      <c r="F27" s="122">
        <v>0</v>
      </c>
      <c r="G27" s="123">
        <v>36.19</v>
      </c>
      <c r="H27" s="46">
        <f>IF((G27-$F$6)&lt;0,0,IF(G27&gt;$I$6,"снят",(G27-$F$6)))</f>
        <v>0</v>
      </c>
      <c r="I27" s="64">
        <f>IF(OR(F27="снят",H27="снят"),100,F27+H27)</f>
        <v>0</v>
      </c>
      <c r="J27" s="124">
        <v>10</v>
      </c>
      <c r="K27" s="123">
        <v>45.32</v>
      </c>
      <c r="L27" s="46">
        <f>IF((K27-$J$6)&lt;0,0,IF(K27&gt;$M$6,"снят",(K27-$J$6)))</f>
        <v>1.3200000000000003</v>
      </c>
      <c r="M27" s="125">
        <f>IF(OR(J27="снят",L27="снят"),100,J27+L27)</f>
        <v>11.32</v>
      </c>
      <c r="N27" s="126">
        <f>I27+M27</f>
        <v>11.32</v>
      </c>
      <c r="O27" s="92">
        <f>IF(N27&lt;100,J27+F27,"")</f>
        <v>10</v>
      </c>
      <c r="P27" s="92">
        <f>IF(N27&lt;100,G27+K27,"")</f>
        <v>81.50999999999999</v>
      </c>
      <c r="Q27" s="129">
        <v>20</v>
      </c>
    </row>
    <row r="28" spans="1:17" ht="12.75">
      <c r="A28" s="121" t="s">
        <v>496</v>
      </c>
      <c r="B28" s="89">
        <v>65</v>
      </c>
      <c r="C28" s="90" t="s">
        <v>152</v>
      </c>
      <c r="D28" s="69" t="s">
        <v>56</v>
      </c>
      <c r="E28" s="70" t="s">
        <v>485</v>
      </c>
      <c r="F28" s="122">
        <v>5</v>
      </c>
      <c r="G28" s="123">
        <v>39.8</v>
      </c>
      <c r="H28" s="46">
        <f>IF((G28-$F$6)&lt;0,0,IF(G28&gt;$I$6,"снят",(G28-$F$6)))</f>
        <v>0</v>
      </c>
      <c r="I28" s="64">
        <f>IF(OR(F28="снят",H28="снят"),100,F28+H28)</f>
        <v>5</v>
      </c>
      <c r="J28" s="124">
        <v>5</v>
      </c>
      <c r="K28" s="123">
        <v>47.96</v>
      </c>
      <c r="L28" s="46">
        <f>IF((K28-$J$6)&lt;0,0,IF(K28&gt;$M$6,"снят",(K28-$J$6)))</f>
        <v>3.960000000000001</v>
      </c>
      <c r="M28" s="125">
        <f>IF(OR(J28="снят",L28="снят"),100,J28+L28)</f>
        <v>8.96</v>
      </c>
      <c r="N28" s="126">
        <f>I28+M28</f>
        <v>13.96</v>
      </c>
      <c r="O28" s="92">
        <f>IF(N28&lt;100,J28+F28,"")</f>
        <v>10</v>
      </c>
      <c r="P28" s="92">
        <f>IF(N28&lt;100,G28+K28,"")</f>
        <v>87.75999999999999</v>
      </c>
      <c r="Q28" s="129">
        <v>21</v>
      </c>
    </row>
    <row r="29" spans="1:17" ht="12.75">
      <c r="A29" s="121"/>
      <c r="B29" s="89">
        <v>67</v>
      </c>
      <c r="C29" s="90" t="s">
        <v>52</v>
      </c>
      <c r="D29" s="69" t="s">
        <v>53</v>
      </c>
      <c r="E29" s="70" t="s">
        <v>481</v>
      </c>
      <c r="F29" s="122">
        <v>5</v>
      </c>
      <c r="G29" s="123">
        <v>49.59</v>
      </c>
      <c r="H29" s="46">
        <f>IF((G29-$F$6)&lt;0,0,IF(G29&gt;$I$6,"снят",(G29-$F$6)))</f>
        <v>8.590000000000003</v>
      </c>
      <c r="I29" s="64">
        <f>IF(OR(F29="снят",H29="снят"),100,F29+H29)</f>
        <v>13.590000000000003</v>
      </c>
      <c r="J29" s="124">
        <v>0</v>
      </c>
      <c r="K29" s="123">
        <v>45.44</v>
      </c>
      <c r="L29" s="46">
        <f>IF((K29-$J$6)&lt;0,0,IF(K29&gt;$M$6,"снят",(K29-$J$6)))</f>
        <v>1.4399999999999977</v>
      </c>
      <c r="M29" s="125">
        <f>IF(OR(J29="снят",L29="снят"),100,J29+L29)</f>
        <v>1.4399999999999977</v>
      </c>
      <c r="N29" s="126">
        <f>I29+M29</f>
        <v>15.030000000000001</v>
      </c>
      <c r="O29" s="92">
        <f>IF(N29&lt;100,J29+F29,"")</f>
        <v>5</v>
      </c>
      <c r="P29" s="92">
        <f>IF(N29&lt;100,G29+K29,"")</f>
        <v>95.03</v>
      </c>
      <c r="Q29" s="129">
        <v>22</v>
      </c>
    </row>
    <row r="30" spans="1:17" ht="12.75">
      <c r="A30" s="121"/>
      <c r="B30" s="89">
        <v>34</v>
      </c>
      <c r="C30" s="90" t="s">
        <v>88</v>
      </c>
      <c r="D30" s="69" t="s">
        <v>89</v>
      </c>
      <c r="E30" s="70" t="s">
        <v>480</v>
      </c>
      <c r="F30" s="122">
        <v>5</v>
      </c>
      <c r="G30" s="123">
        <v>37.66</v>
      </c>
      <c r="H30" s="46">
        <f>IF((G30-$F$6)&lt;0,0,IF(G30&gt;$I$6,"снят",(G30-$F$6)))</f>
        <v>0</v>
      </c>
      <c r="I30" s="64">
        <f>IF(OR(F30="снят",H30="снят"),100,F30+H30)</f>
        <v>5</v>
      </c>
      <c r="J30" s="124">
        <v>5</v>
      </c>
      <c r="K30" s="123">
        <v>49.47</v>
      </c>
      <c r="L30" s="46">
        <f>IF((K30-$J$6)&lt;0,0,IF(K30&gt;$M$6,"снят",(K30-$J$6)))</f>
        <v>5.469999999999999</v>
      </c>
      <c r="M30" s="125">
        <f>IF(OR(J30="снят",L30="снят"),100,J30+L30)</f>
        <v>10.469999999999999</v>
      </c>
      <c r="N30" s="126">
        <f>I30+M30</f>
        <v>15.469999999999999</v>
      </c>
      <c r="O30" s="92">
        <f>IF(N30&lt;100,J30+F30,"")</f>
        <v>10</v>
      </c>
      <c r="P30" s="92">
        <f>IF(N30&lt;100,G30+K30,"")</f>
        <v>87.13</v>
      </c>
      <c r="Q30" s="129">
        <v>23</v>
      </c>
    </row>
    <row r="31" spans="1:17" ht="12.75">
      <c r="A31" s="121"/>
      <c r="B31" s="89">
        <v>50</v>
      </c>
      <c r="C31" s="90" t="s">
        <v>68</v>
      </c>
      <c r="D31" s="69" t="s">
        <v>69</v>
      </c>
      <c r="E31" s="70" t="s">
        <v>489</v>
      </c>
      <c r="F31" s="122">
        <v>10</v>
      </c>
      <c r="G31" s="123">
        <v>41.34</v>
      </c>
      <c r="H31" s="46">
        <f>IF((G31-$F$6)&lt;0,0,IF(G31&gt;$I$6,"снят",(G31-$F$6)))</f>
        <v>0.3400000000000034</v>
      </c>
      <c r="I31" s="64">
        <f>IF(OR(F31="снят",H31="снят"),100,F31+H31)</f>
        <v>10.340000000000003</v>
      </c>
      <c r="J31" s="124">
        <v>10</v>
      </c>
      <c r="K31" s="123">
        <v>44.01</v>
      </c>
      <c r="L31" s="46">
        <f>IF((K31-$J$6)&lt;0,0,IF(K31&gt;$M$6,"снят",(K31-$J$6)))</f>
        <v>0.00999999999999801</v>
      </c>
      <c r="M31" s="125">
        <f>IF(OR(J31="снят",L31="снят"),100,J31+L31)</f>
        <v>10.009999999999998</v>
      </c>
      <c r="N31" s="126">
        <f>I31+M31</f>
        <v>20.35</v>
      </c>
      <c r="O31" s="92">
        <f>IF(N31&lt;100,J31+F31,"")</f>
        <v>20</v>
      </c>
      <c r="P31" s="92">
        <f>IF(N31&lt;100,G31+K31,"")</f>
        <v>85.35</v>
      </c>
      <c r="Q31" s="129">
        <v>24</v>
      </c>
    </row>
    <row r="32" spans="1:17" ht="12.75">
      <c r="A32" s="121"/>
      <c r="B32" s="89">
        <v>52</v>
      </c>
      <c r="C32" s="90" t="s">
        <v>116</v>
      </c>
      <c r="D32" s="69" t="s">
        <v>117</v>
      </c>
      <c r="E32" s="70" t="s">
        <v>490</v>
      </c>
      <c r="F32" s="122">
        <v>5</v>
      </c>
      <c r="G32" s="123">
        <v>43.31</v>
      </c>
      <c r="H32" s="46">
        <f>IF((G32-$F$6)&lt;0,0,IF(G32&gt;$I$6,"снят",(G32-$F$6)))</f>
        <v>2.3100000000000023</v>
      </c>
      <c r="I32" s="64">
        <f>IF(OR(F32="снят",H32="снят"),100,F32+H32)</f>
        <v>7.310000000000002</v>
      </c>
      <c r="J32" s="124">
        <v>10</v>
      </c>
      <c r="K32" s="123">
        <v>48.59</v>
      </c>
      <c r="L32" s="46">
        <f>IF((K32-$J$6)&lt;0,0,IF(K32&gt;$M$6,"снят",(K32-$J$6)))</f>
        <v>4.590000000000003</v>
      </c>
      <c r="M32" s="125">
        <f>IF(OR(J32="снят",L32="снят"),100,J32+L32)</f>
        <v>14.590000000000003</v>
      </c>
      <c r="N32" s="126">
        <f>I32+M32</f>
        <v>21.900000000000006</v>
      </c>
      <c r="O32" s="92">
        <f>IF(N32&lt;100,J32+F32,"")</f>
        <v>15</v>
      </c>
      <c r="P32" s="92">
        <f>IF(N32&lt;100,G32+K32,"")</f>
        <v>91.9</v>
      </c>
      <c r="Q32" s="129">
        <v>25</v>
      </c>
    </row>
    <row r="33" spans="1:17" ht="12.75">
      <c r="A33" s="121" t="s">
        <v>497</v>
      </c>
      <c r="B33" s="92">
        <v>108</v>
      </c>
      <c r="C33" s="93" t="s">
        <v>130</v>
      </c>
      <c r="D33" s="93" t="s">
        <v>135</v>
      </c>
      <c r="E33" s="128" t="s">
        <v>481</v>
      </c>
      <c r="F33" s="122">
        <v>0</v>
      </c>
      <c r="G33" s="123">
        <v>36.87</v>
      </c>
      <c r="H33" s="46">
        <f>IF((G33-$F$6)&lt;0,0,IF(G33&gt;$I$6,"снят",(G33-$F$6)))</f>
        <v>0</v>
      </c>
      <c r="I33" s="64">
        <f>IF(OR(F33="снят",H33="снят"),100,F33+H33)</f>
        <v>0</v>
      </c>
      <c r="J33" s="124">
        <v>15</v>
      </c>
      <c r="K33" s="123">
        <v>52.72</v>
      </c>
      <c r="L33" s="46">
        <f>IF((K33-$J$6)&lt;0,0,IF(K33&gt;$M$6,"снят",(K33-$J$6)))</f>
        <v>8.719999999999999</v>
      </c>
      <c r="M33" s="125">
        <f>IF(OR(J33="снят",L33="снят"),100,J33+L33)</f>
        <v>23.72</v>
      </c>
      <c r="N33" s="126">
        <f>I33+M33</f>
        <v>23.72</v>
      </c>
      <c r="O33" s="92">
        <f>IF(N33&lt;100,J33+F33,"")</f>
        <v>15</v>
      </c>
      <c r="P33" s="92">
        <f>IF(N33&lt;100,G33+K33,"")</f>
        <v>89.59</v>
      </c>
      <c r="Q33" s="129">
        <v>26</v>
      </c>
    </row>
    <row r="34" spans="1:17" ht="12.75">
      <c r="A34" s="121"/>
      <c r="B34" s="89">
        <v>85</v>
      </c>
      <c r="C34" s="90" t="s">
        <v>130</v>
      </c>
      <c r="D34" s="69" t="s">
        <v>65</v>
      </c>
      <c r="E34" s="70" t="s">
        <v>481</v>
      </c>
      <c r="F34" s="122">
        <v>10</v>
      </c>
      <c r="G34" s="123">
        <v>36.5</v>
      </c>
      <c r="H34" s="46">
        <f>IF((G34-$F$6)&lt;0,0,IF(G34&gt;$I$6,"снят",(G34-$F$6)))</f>
        <v>0</v>
      </c>
      <c r="I34" s="64">
        <f>IF(OR(F34="снят",H34="снят"),100,F34+H34)</f>
        <v>10</v>
      </c>
      <c r="J34" s="124">
        <v>10</v>
      </c>
      <c r="K34" s="123">
        <v>48.28</v>
      </c>
      <c r="L34" s="46">
        <f>IF((K34-$J$6)&lt;0,0,IF(K34&gt;$M$6,"снят",(K34-$J$6)))</f>
        <v>4.280000000000001</v>
      </c>
      <c r="M34" s="125">
        <f>IF(OR(J34="снят",L34="снят"),100,J34+L34)</f>
        <v>14.280000000000001</v>
      </c>
      <c r="N34" s="126">
        <f>I34+M34</f>
        <v>24.28</v>
      </c>
      <c r="O34" s="92">
        <f>IF(N34&lt;100,J34+F34,"")</f>
        <v>20</v>
      </c>
      <c r="P34" s="92">
        <f>IF(N34&lt;100,G34+K34,"")</f>
        <v>84.78</v>
      </c>
      <c r="Q34" s="129">
        <v>27</v>
      </c>
    </row>
    <row r="35" spans="1:17" ht="12.75">
      <c r="A35" s="121" t="s">
        <v>497</v>
      </c>
      <c r="B35" s="92">
        <v>58</v>
      </c>
      <c r="C35" s="93" t="s">
        <v>175</v>
      </c>
      <c r="D35" s="93" t="s">
        <v>181</v>
      </c>
      <c r="E35" s="128" t="s">
        <v>498</v>
      </c>
      <c r="F35" s="122">
        <v>10</v>
      </c>
      <c r="G35" s="123">
        <v>49.26</v>
      </c>
      <c r="H35" s="46">
        <f>IF((G35-$F$6)&lt;0,0,IF(G35&gt;$I$6,"снят",(G35-$F$6)))</f>
        <v>8.259999999999998</v>
      </c>
      <c r="I35" s="64">
        <f>IF(OR(F35="снят",H35="снят"),100,F35+H35)</f>
        <v>18.259999999999998</v>
      </c>
      <c r="J35" s="124">
        <v>0</v>
      </c>
      <c r="K35" s="123">
        <v>51.56</v>
      </c>
      <c r="L35" s="46">
        <f>IF((K35-$J$6)&lt;0,0,IF(K35&gt;$M$6,"снят",(K35-$J$6)))</f>
        <v>7.560000000000002</v>
      </c>
      <c r="M35" s="125">
        <f>IF(OR(J35="снят",L35="снят"),100,J35+L35)</f>
        <v>7.560000000000002</v>
      </c>
      <c r="N35" s="126">
        <f>I35+M35</f>
        <v>25.82</v>
      </c>
      <c r="O35" s="92">
        <f>IF(N35&lt;100,J35+F35,"")</f>
        <v>10</v>
      </c>
      <c r="P35" s="92">
        <f>IF(N35&lt;100,G35+K35,"")</f>
        <v>100.82</v>
      </c>
      <c r="Q35" s="129">
        <v>28</v>
      </c>
    </row>
    <row r="36" spans="1:17" ht="12.75">
      <c r="A36" s="121" t="s">
        <v>497</v>
      </c>
      <c r="B36" s="92">
        <v>107</v>
      </c>
      <c r="C36" s="93" t="s">
        <v>133</v>
      </c>
      <c r="D36" s="93" t="s">
        <v>134</v>
      </c>
      <c r="E36" s="128" t="s">
        <v>481</v>
      </c>
      <c r="F36" s="122">
        <v>0</v>
      </c>
      <c r="G36" s="123">
        <v>40.56</v>
      </c>
      <c r="H36" s="46">
        <f>IF((G36-$F$6)&lt;0,0,IF(G36&gt;$I$6,"снят",(G36-$F$6)))</f>
        <v>0</v>
      </c>
      <c r="I36" s="64">
        <f>IF(OR(F36="снят",H36="снят"),100,F36+H36)</f>
        <v>0</v>
      </c>
      <c r="J36" s="124">
        <v>15</v>
      </c>
      <c r="K36" s="123">
        <v>55.63</v>
      </c>
      <c r="L36" s="46">
        <f>IF((K36-$J$6)&lt;0,0,IF(K36&gt;$M$6,"снят",(K36-$J$6)))</f>
        <v>11.630000000000003</v>
      </c>
      <c r="M36" s="125">
        <f>IF(OR(J36="снят",L36="снят"),100,J36+L36)</f>
        <v>26.630000000000003</v>
      </c>
      <c r="N36" s="126">
        <f>I36+M36</f>
        <v>26.630000000000003</v>
      </c>
      <c r="O36" s="92">
        <f>IF(N36&lt;100,J36+F36,"")</f>
        <v>15</v>
      </c>
      <c r="P36" s="92">
        <f>IF(N36&lt;100,G36+K36,"")</f>
        <v>96.19</v>
      </c>
      <c r="Q36" s="129">
        <v>29</v>
      </c>
    </row>
    <row r="37" spans="1:17" ht="12.75">
      <c r="A37" s="121"/>
      <c r="B37" s="89">
        <v>86</v>
      </c>
      <c r="C37" s="90" t="s">
        <v>122</v>
      </c>
      <c r="D37" s="69" t="s">
        <v>128</v>
      </c>
      <c r="E37" s="70" t="s">
        <v>499</v>
      </c>
      <c r="F37" s="122">
        <v>5</v>
      </c>
      <c r="G37" s="123">
        <v>47.35</v>
      </c>
      <c r="H37" s="46">
        <f>IF((G37-$F$6)&lt;0,0,IF(G37&gt;$I$6,"снят",(G37-$F$6)))</f>
        <v>6.350000000000001</v>
      </c>
      <c r="I37" s="64">
        <f>IF(OR(F37="снят",H37="снят"),100,F37+H37)</f>
        <v>11.350000000000001</v>
      </c>
      <c r="J37" s="124">
        <v>5</v>
      </c>
      <c r="K37" s="123">
        <v>55.03</v>
      </c>
      <c r="L37" s="46">
        <f>IF((K37-$J$6)&lt;0,0,IF(K37&gt;$M$6,"снят",(K37-$J$6)))</f>
        <v>11.030000000000001</v>
      </c>
      <c r="M37" s="125">
        <f>IF(OR(J37="снят",L37="снят"),100,J37+L37)</f>
        <v>16.03</v>
      </c>
      <c r="N37" s="126">
        <f>I37+M37</f>
        <v>27.380000000000003</v>
      </c>
      <c r="O37" s="92">
        <f>IF(N37&lt;100,J37+F37,"")</f>
        <v>10</v>
      </c>
      <c r="P37" s="92">
        <f>IF(N37&lt;100,G37+K37,"")</f>
        <v>102.38</v>
      </c>
      <c r="Q37" s="129">
        <v>30</v>
      </c>
    </row>
    <row r="38" spans="1:18" ht="12.75">
      <c r="A38" s="121" t="s">
        <v>35</v>
      </c>
      <c r="B38" s="92">
        <v>14</v>
      </c>
      <c r="C38" s="93" t="s">
        <v>216</v>
      </c>
      <c r="D38" s="93" t="s">
        <v>217</v>
      </c>
      <c r="E38" s="128" t="s">
        <v>500</v>
      </c>
      <c r="F38" s="134">
        <v>0</v>
      </c>
      <c r="G38" s="131">
        <v>44.75</v>
      </c>
      <c r="H38" s="46">
        <f>IF((G38-$F$6)&lt;0,0,IF(G38&gt;$I$6,"снят",(G38-$F$6)))</f>
        <v>3.75</v>
      </c>
      <c r="I38" s="64">
        <f>IF(OR(F38="снят",H38="снят"),100,F38+H38)</f>
        <v>3.75</v>
      </c>
      <c r="J38" s="130">
        <v>10</v>
      </c>
      <c r="K38" s="131">
        <v>59.5</v>
      </c>
      <c r="L38" s="46">
        <f>IF((K38-$J$6)&lt;0,0,IF(K38&gt;$M$6,"снят",(K38-$J$6)))</f>
        <v>15.5</v>
      </c>
      <c r="M38" s="125">
        <f>IF(OR(J38="снят",L38="снят"),100,J38+L38)</f>
        <v>25.5</v>
      </c>
      <c r="N38" s="126">
        <f>I38+M38</f>
        <v>29.25</v>
      </c>
      <c r="O38" s="92">
        <f>IF(N38&lt;100,J38+F38,"")</f>
        <v>10</v>
      </c>
      <c r="P38" s="92">
        <f>IF(N38&lt;100,G38+K38,"")</f>
        <v>104.25</v>
      </c>
      <c r="Q38" s="129">
        <v>31</v>
      </c>
      <c r="R38" s="94" t="s">
        <v>501</v>
      </c>
    </row>
    <row r="39" spans="1:18" ht="12.75">
      <c r="A39" s="121" t="s">
        <v>144</v>
      </c>
      <c r="B39" s="92">
        <v>20</v>
      </c>
      <c r="C39" s="93" t="s">
        <v>139</v>
      </c>
      <c r="D39" s="93" t="s">
        <v>140</v>
      </c>
      <c r="E39" s="128" t="s">
        <v>502</v>
      </c>
      <c r="F39" s="130">
        <v>5</v>
      </c>
      <c r="G39" s="131">
        <v>49.07</v>
      </c>
      <c r="H39" s="46">
        <f>IF((G39-$F$6)&lt;0,0,IF(G39&gt;$I$6,"снят",(G39-$F$6)))</f>
        <v>8.07</v>
      </c>
      <c r="I39" s="64">
        <f>IF(OR(F39="снят",H39="снят"),100,F39+H39)</f>
        <v>13.07</v>
      </c>
      <c r="J39" s="124">
        <v>5</v>
      </c>
      <c r="K39" s="123">
        <v>58.16</v>
      </c>
      <c r="L39" s="46">
        <f>IF((K39-$J$6)&lt;0,0,IF(K39&gt;$M$6,"снят",(K39-$J$6)))</f>
        <v>14.159999999999997</v>
      </c>
      <c r="M39" s="125">
        <f>IF(OR(J39="снят",L39="снят"),100,J39+L39)</f>
        <v>19.159999999999997</v>
      </c>
      <c r="N39" s="126">
        <f>I39+M39</f>
        <v>32.23</v>
      </c>
      <c r="O39" s="92">
        <f>IF(N39&lt;100,J39+F39,"")</f>
        <v>10</v>
      </c>
      <c r="P39" s="92">
        <f>IF(N39&lt;100,G39+K39,"")</f>
        <v>107.22999999999999</v>
      </c>
      <c r="Q39" s="129">
        <v>32</v>
      </c>
      <c r="R39" s="94" t="s">
        <v>501</v>
      </c>
    </row>
    <row r="40" spans="1:17" ht="12.75">
      <c r="A40" s="121"/>
      <c r="B40" s="89">
        <v>45</v>
      </c>
      <c r="C40" s="90" t="s">
        <v>55</v>
      </c>
      <c r="D40" s="69" t="s">
        <v>56</v>
      </c>
      <c r="E40" s="70" t="s">
        <v>500</v>
      </c>
      <c r="F40" s="122">
        <v>20</v>
      </c>
      <c r="G40" s="123">
        <v>47.74</v>
      </c>
      <c r="H40" s="46">
        <f>IF((G40-$F$6)&lt;0,0,IF(G40&gt;$I$6,"снят",(G40-$F$6)))</f>
        <v>6.740000000000002</v>
      </c>
      <c r="I40" s="64">
        <f>IF(OR(F40="снят",H40="снят"),100,F40+H40)</f>
        <v>26.740000000000002</v>
      </c>
      <c r="J40" s="124">
        <v>0</v>
      </c>
      <c r="K40" s="123">
        <v>50.31</v>
      </c>
      <c r="L40" s="46">
        <f>IF((K40-$J$6)&lt;0,0,IF(K40&gt;$M$6,"снят",(K40-$J$6)))</f>
        <v>6.310000000000002</v>
      </c>
      <c r="M40" s="125">
        <f>IF(OR(J40="снят",L40="снят"),100,J40+L40)</f>
        <v>6.310000000000002</v>
      </c>
      <c r="N40" s="126">
        <f>I40+M40</f>
        <v>33.050000000000004</v>
      </c>
      <c r="O40" s="92">
        <f>IF(N40&lt;100,J40+F40,"")</f>
        <v>20</v>
      </c>
      <c r="P40" s="92">
        <f>IF(N40&lt;100,G40+K40,"")</f>
        <v>98.05000000000001</v>
      </c>
      <c r="Q40" s="129">
        <v>33</v>
      </c>
    </row>
    <row r="41" spans="1:17" ht="12.75">
      <c r="A41" s="121" t="s">
        <v>144</v>
      </c>
      <c r="B41" s="92">
        <v>1</v>
      </c>
      <c r="C41" s="93" t="s">
        <v>116</v>
      </c>
      <c r="D41" s="93" t="s">
        <v>141</v>
      </c>
      <c r="E41" s="128" t="s">
        <v>490</v>
      </c>
      <c r="F41" s="130">
        <v>15</v>
      </c>
      <c r="G41" s="131">
        <v>50.75</v>
      </c>
      <c r="H41" s="46">
        <f>IF((G41-$F$6)&lt;0,0,IF(G41&gt;$I$6,"снят",(G41-$F$6)))</f>
        <v>9.75</v>
      </c>
      <c r="I41" s="64">
        <f>IF(OR(F41="снят",H41="снят"),100,F41+H41)</f>
        <v>24.75</v>
      </c>
      <c r="J41" s="122">
        <v>0</v>
      </c>
      <c r="K41" s="123">
        <v>52.75</v>
      </c>
      <c r="L41" s="46">
        <f>IF((K41-$J$6)&lt;0,0,IF(K41&gt;$M$6,"снят",(K41-$J$6)))</f>
        <v>8.75</v>
      </c>
      <c r="M41" s="125">
        <f>IF(OR(J41="снят",L41="снят"),100,J41+L41)</f>
        <v>8.75</v>
      </c>
      <c r="N41" s="126">
        <f>I41+M41</f>
        <v>33.5</v>
      </c>
      <c r="O41" s="92">
        <f>IF(N41&lt;100,J41+F41,"")</f>
        <v>15</v>
      </c>
      <c r="P41" s="92">
        <f>IF(N41&lt;100,G41+K41,"")</f>
        <v>103.5</v>
      </c>
      <c r="Q41" s="129">
        <v>34</v>
      </c>
    </row>
    <row r="42" spans="1:18" ht="12.75">
      <c r="A42" s="121" t="s">
        <v>264</v>
      </c>
      <c r="B42" s="92">
        <v>24</v>
      </c>
      <c r="C42" s="93" t="s">
        <v>66</v>
      </c>
      <c r="D42" s="93" t="s">
        <v>67</v>
      </c>
      <c r="E42" s="128" t="s">
        <v>489</v>
      </c>
      <c r="F42" s="134">
        <v>10</v>
      </c>
      <c r="G42" s="131">
        <v>42.69</v>
      </c>
      <c r="H42" s="46">
        <f>IF((G42-$F$6)&lt;0,0,IF(G42&gt;$I$6,"снят",(G42-$F$6)))</f>
        <v>1.6899999999999977</v>
      </c>
      <c r="I42" s="64">
        <f>IF(OR(F42="снят",H42="снят"),100,F42+H42)</f>
        <v>11.689999999999998</v>
      </c>
      <c r="J42" s="124">
        <v>15</v>
      </c>
      <c r="K42" s="123">
        <v>51.94</v>
      </c>
      <c r="L42" s="46">
        <f>IF((K42-$J$6)&lt;0,0,IF(K42&gt;$M$6,"снят",(K42-$J$6)))</f>
        <v>7.939999999999998</v>
      </c>
      <c r="M42" s="125">
        <f>IF(OR(J42="снят",L42="снят"),100,J42+L42)</f>
        <v>22.939999999999998</v>
      </c>
      <c r="N42" s="126">
        <f>I42+M42</f>
        <v>34.629999999999995</v>
      </c>
      <c r="O42" s="92">
        <f>IF(N42&lt;100,J42+F42,"")</f>
        <v>25</v>
      </c>
      <c r="P42" s="92">
        <f>IF(N42&lt;100,G42+K42,"")</f>
        <v>94.63</v>
      </c>
      <c r="Q42" s="129">
        <v>35</v>
      </c>
      <c r="R42" s="94" t="s">
        <v>501</v>
      </c>
    </row>
    <row r="43" spans="1:17" ht="12.75">
      <c r="A43" s="121" t="s">
        <v>35</v>
      </c>
      <c r="B43" s="92">
        <v>59</v>
      </c>
      <c r="C43" s="93" t="s">
        <v>38</v>
      </c>
      <c r="D43" s="93" t="s">
        <v>39</v>
      </c>
      <c r="E43" s="128" t="s">
        <v>490</v>
      </c>
      <c r="F43" s="122">
        <v>10</v>
      </c>
      <c r="G43" s="123">
        <v>45.22</v>
      </c>
      <c r="H43" s="46">
        <f>IF((G43-$F$6)&lt;0,0,IF(G43&gt;$I$6,"снят",(G43-$F$6)))</f>
        <v>4.219999999999999</v>
      </c>
      <c r="I43" s="64">
        <f>IF(OR(F43="снят",H43="снят"),100,F43+H43)</f>
        <v>14.219999999999999</v>
      </c>
      <c r="J43" s="124">
        <v>10</v>
      </c>
      <c r="K43" s="123">
        <v>54.66</v>
      </c>
      <c r="L43" s="46">
        <f>IF((K43-$J$6)&lt;0,0,IF(K43&gt;$M$6,"снят",(K43-$J$6)))</f>
        <v>10.659999999999997</v>
      </c>
      <c r="M43" s="125">
        <f>IF(OR(J43="снят",L43="снят"),100,J43+L43)</f>
        <v>20.659999999999997</v>
      </c>
      <c r="N43" s="126">
        <f>I43+M43</f>
        <v>34.879999999999995</v>
      </c>
      <c r="O43" s="92">
        <f>IF(N43&lt;100,J43+F43,"")</f>
        <v>20</v>
      </c>
      <c r="P43" s="92">
        <f>IF(N43&lt;100,G43+K43,"")</f>
        <v>99.88</v>
      </c>
      <c r="Q43" s="129">
        <v>36</v>
      </c>
    </row>
    <row r="44" spans="1:18" ht="12.75">
      <c r="A44" s="121" t="s">
        <v>503</v>
      </c>
      <c r="B44" s="89">
        <v>78</v>
      </c>
      <c r="C44" s="90" t="s">
        <v>97</v>
      </c>
      <c r="D44" s="69" t="s">
        <v>98</v>
      </c>
      <c r="E44" s="70" t="s">
        <v>498</v>
      </c>
      <c r="F44" s="122">
        <v>5</v>
      </c>
      <c r="G44" s="123">
        <v>49.31</v>
      </c>
      <c r="H44" s="46">
        <f>IF((G44-$F$6)&lt;0,0,IF(G44&gt;$I$6,"снят",(G44-$F$6)))</f>
        <v>8.310000000000002</v>
      </c>
      <c r="I44" s="64">
        <f>IF(OR(F44="снят",H44="снят"),100,F44+H44)</f>
        <v>13.310000000000002</v>
      </c>
      <c r="J44" s="124">
        <v>5</v>
      </c>
      <c r="K44" s="123">
        <v>60.63</v>
      </c>
      <c r="L44" s="46">
        <f>IF((K44-$J$6)&lt;0,0,IF(K44&gt;$M$6,"снят",(K44-$J$6)))</f>
        <v>16.630000000000003</v>
      </c>
      <c r="M44" s="125">
        <f>IF(OR(J44="снят",L44="снят"),100,J44+L44)</f>
        <v>21.630000000000003</v>
      </c>
      <c r="N44" s="126">
        <f>I44+M44</f>
        <v>34.940000000000005</v>
      </c>
      <c r="O44" s="92">
        <f>IF(N44&lt;100,J44+F44,"")</f>
        <v>10</v>
      </c>
      <c r="P44" s="92">
        <f>IF(N44&lt;100,G44+K44,"")</f>
        <v>109.94</v>
      </c>
      <c r="Q44" s="129">
        <v>37</v>
      </c>
      <c r="R44" s="94" t="s">
        <v>501</v>
      </c>
    </row>
    <row r="45" spans="1:17" ht="12.75">
      <c r="A45" s="121" t="s">
        <v>144</v>
      </c>
      <c r="B45" s="92">
        <v>7</v>
      </c>
      <c r="C45" s="93" t="s">
        <v>208</v>
      </c>
      <c r="D45" s="93" t="s">
        <v>209</v>
      </c>
      <c r="E45" s="128" t="s">
        <v>504</v>
      </c>
      <c r="F45" s="134">
        <v>5</v>
      </c>
      <c r="G45" s="131">
        <v>48.31</v>
      </c>
      <c r="H45" s="46">
        <f>IF((G45-$F$6)&lt;0,0,IF(G45&gt;$I$6,"снят",(G45-$F$6)))</f>
        <v>7.310000000000002</v>
      </c>
      <c r="I45" s="64">
        <f>IF(OR(F45="снят",H45="снят"),100,F45+H45)</f>
        <v>12.310000000000002</v>
      </c>
      <c r="J45" s="135">
        <v>10</v>
      </c>
      <c r="K45" s="123">
        <v>59.25</v>
      </c>
      <c r="L45" s="46">
        <f>IF((K45-$J$6)&lt;0,0,IF(K45&gt;$M$6,"снят",(K45-$J$6)))</f>
        <v>15.25</v>
      </c>
      <c r="M45" s="125">
        <f>IF(OR(J45="снят",L45="снят"),100,J45+L45)</f>
        <v>25.25</v>
      </c>
      <c r="N45" s="126">
        <f>I45+M45</f>
        <v>37.56</v>
      </c>
      <c r="O45" s="92">
        <f>IF(N45&lt;100,J45+F45,"")</f>
        <v>15</v>
      </c>
      <c r="P45" s="92">
        <f>IF(N45&lt;100,G45+K45,"")</f>
        <v>107.56</v>
      </c>
      <c r="Q45" s="129">
        <v>38</v>
      </c>
    </row>
    <row r="46" spans="1:17" ht="12.75">
      <c r="A46" s="121"/>
      <c r="B46" s="89">
        <v>44</v>
      </c>
      <c r="C46" s="90" t="s">
        <v>186</v>
      </c>
      <c r="D46" s="69" t="s">
        <v>187</v>
      </c>
      <c r="E46" s="70" t="s">
        <v>505</v>
      </c>
      <c r="F46" s="122">
        <v>0</v>
      </c>
      <c r="G46" s="123">
        <v>53.87</v>
      </c>
      <c r="H46" s="46">
        <f>IF((G46-$F$6)&lt;0,0,IF(G46&gt;$I$6,"снят",(G46-$F$6)))</f>
        <v>12.869999999999997</v>
      </c>
      <c r="I46" s="64">
        <f>IF(OR(F46="снят",H46="снят"),100,F46+H46)</f>
        <v>12.869999999999997</v>
      </c>
      <c r="J46" s="124">
        <v>10</v>
      </c>
      <c r="K46" s="123">
        <v>68.59</v>
      </c>
      <c r="L46" s="46">
        <f>IF((K46-$J$6)&lt;0,0,IF(K46&gt;$M$6,"снят",(K46-$J$6)))</f>
        <v>24.590000000000003</v>
      </c>
      <c r="M46" s="125">
        <f>IF(OR(J46="снят",L46="снят"),100,J46+L46)</f>
        <v>34.59</v>
      </c>
      <c r="N46" s="126">
        <f>I46+M46</f>
        <v>47.46</v>
      </c>
      <c r="O46" s="92">
        <f>IF(N46&lt;100,J46+F46,"")</f>
        <v>10</v>
      </c>
      <c r="P46" s="92">
        <f>IF(N46&lt;100,G46+K46,"")</f>
        <v>122.46000000000001</v>
      </c>
      <c r="Q46" s="129">
        <v>39</v>
      </c>
    </row>
    <row r="47" spans="1:18" ht="12.75">
      <c r="A47" s="121" t="s">
        <v>506</v>
      </c>
      <c r="B47" s="92">
        <v>10</v>
      </c>
      <c r="C47" s="93" t="s">
        <v>194</v>
      </c>
      <c r="D47" s="93" t="s">
        <v>195</v>
      </c>
      <c r="E47" s="128" t="s">
        <v>489</v>
      </c>
      <c r="F47" s="130">
        <v>25</v>
      </c>
      <c r="G47" s="131">
        <v>47.25</v>
      </c>
      <c r="H47" s="46">
        <f>IF((G47-$F$6)&lt;0,0,IF(G47&gt;$I$6,"снят",(G47-$F$6)))</f>
        <v>6.25</v>
      </c>
      <c r="I47" s="64">
        <f>IF(OR(F47="снят",H47="снят"),100,F47+H47)</f>
        <v>31.25</v>
      </c>
      <c r="J47" s="130">
        <v>10</v>
      </c>
      <c r="K47" s="131">
        <v>51.65</v>
      </c>
      <c r="L47" s="46">
        <f>IF((K47-$J$6)&lt;0,0,IF(K47&gt;$M$6,"снят",(K47-$J$6)))</f>
        <v>7.649999999999999</v>
      </c>
      <c r="M47" s="125">
        <f>IF(OR(J47="снят",L47="снят"),100,J47+L47)</f>
        <v>17.65</v>
      </c>
      <c r="N47" s="126">
        <f>I47+M47</f>
        <v>48.9</v>
      </c>
      <c r="O47" s="92">
        <f>IF(N47&lt;100,J47+F47,"")</f>
        <v>35</v>
      </c>
      <c r="P47" s="92">
        <f>IF(N47&lt;100,G47+K47,"")</f>
        <v>98.9</v>
      </c>
      <c r="Q47" s="129">
        <v>40</v>
      </c>
      <c r="R47" s="94" t="s">
        <v>501</v>
      </c>
    </row>
    <row r="48" spans="1:18" ht="12.75">
      <c r="A48" s="121" t="s">
        <v>44</v>
      </c>
      <c r="B48" s="89">
        <v>12</v>
      </c>
      <c r="C48" s="90" t="s">
        <v>160</v>
      </c>
      <c r="D48" s="69" t="s">
        <v>161</v>
      </c>
      <c r="E48" s="70" t="s">
        <v>480</v>
      </c>
      <c r="F48" s="135">
        <v>5</v>
      </c>
      <c r="G48" s="123">
        <v>53.79</v>
      </c>
      <c r="H48" s="46">
        <f>IF((G48-$F$6)&lt;0,0,IF(G48&gt;$I$6,"снят",(G48-$F$6)))</f>
        <v>12.79</v>
      </c>
      <c r="I48" s="64">
        <f>IF(OR(F48="снят",H48="снят"),100,F48+H48)</f>
        <v>17.79</v>
      </c>
      <c r="J48" s="122">
        <v>10</v>
      </c>
      <c r="K48" s="123">
        <v>66.31</v>
      </c>
      <c r="L48" s="46">
        <f>IF((K48-$J$6)&lt;0,0,IF(K48&gt;$M$6,"снят",(K48-$J$6)))</f>
        <v>22.310000000000002</v>
      </c>
      <c r="M48" s="125">
        <f>IF(OR(J48="снят",L48="снят"),100,J48+L48)</f>
        <v>32.31</v>
      </c>
      <c r="N48" s="126">
        <f>I48+M48</f>
        <v>50.1</v>
      </c>
      <c r="O48" s="92">
        <f>IF(N48&lt;100,J48+F48,"")</f>
        <v>15</v>
      </c>
      <c r="P48" s="92">
        <f>IF(N48&lt;100,G48+K48,"")</f>
        <v>120.1</v>
      </c>
      <c r="Q48" s="129">
        <v>41</v>
      </c>
      <c r="R48" s="94" t="s">
        <v>501</v>
      </c>
    </row>
    <row r="49" spans="1:18" ht="12.75">
      <c r="A49" s="121" t="s">
        <v>44</v>
      </c>
      <c r="B49" s="89">
        <v>82</v>
      </c>
      <c r="C49" s="90" t="s">
        <v>126</v>
      </c>
      <c r="D49" s="69" t="s">
        <v>127</v>
      </c>
      <c r="E49" s="70" t="s">
        <v>507</v>
      </c>
      <c r="F49" s="122">
        <v>10</v>
      </c>
      <c r="G49" s="123">
        <v>63.12</v>
      </c>
      <c r="H49" s="46">
        <f>IF((G49-$F$6)&lt;0,0,IF(G49&gt;$I$6,"снят",(G49-$F$6)))</f>
        <v>22.119999999999997</v>
      </c>
      <c r="I49" s="64">
        <f>IF(OR(F49="снят",H49="снят"),100,F49+H49)</f>
        <v>32.12</v>
      </c>
      <c r="J49" s="124">
        <v>5</v>
      </c>
      <c r="K49" s="123">
        <v>80.53</v>
      </c>
      <c r="L49" s="46">
        <f>IF((K49-$J$6)&lt;0,0,IF(K49&gt;$M$6,"снят",(K49-$J$6)))</f>
        <v>36.53</v>
      </c>
      <c r="M49" s="125">
        <f>IF(OR(J49="снят",L49="снят"),100,J49+L49)</f>
        <v>41.53</v>
      </c>
      <c r="N49" s="126">
        <f>I49+M49</f>
        <v>73.65</v>
      </c>
      <c r="O49" s="92">
        <f>IF(N49&lt;100,J49+F49,"")</f>
        <v>15</v>
      </c>
      <c r="P49" s="92">
        <f>IF(N49&lt;100,G49+K49,"")</f>
        <v>143.65</v>
      </c>
      <c r="Q49" s="129">
        <v>42</v>
      </c>
      <c r="R49" s="136"/>
    </row>
    <row r="50" spans="1:18" ht="12.75">
      <c r="A50" s="121" t="s">
        <v>129</v>
      </c>
      <c r="B50" s="89">
        <v>26</v>
      </c>
      <c r="C50" s="90" t="s">
        <v>73</v>
      </c>
      <c r="D50" s="69" t="s">
        <v>74</v>
      </c>
      <c r="E50" s="70" t="s">
        <v>490</v>
      </c>
      <c r="F50" s="122">
        <v>0</v>
      </c>
      <c r="G50" s="123">
        <v>40.65</v>
      </c>
      <c r="H50" s="46">
        <f>IF((G50-$F$6)&lt;0,0,IF(G50&gt;$I$6,"снят",(G50-$F$6)))</f>
        <v>0</v>
      </c>
      <c r="I50" s="64">
        <f>IF(OR(F50="снят",H50="снят"),100,F50+H50)</f>
        <v>0</v>
      </c>
      <c r="J50" s="124" t="s">
        <v>49</v>
      </c>
      <c r="K50" s="123"/>
      <c r="L50" s="46">
        <f>IF((K50-$J$6)&lt;0,0,IF(K50&gt;$M$6,"снят",(K50-$J$6)))</f>
        <v>0</v>
      </c>
      <c r="M50" s="125">
        <f>IF(OR(J50="снят",L50="снят"),100,J50+L50)</f>
        <v>100</v>
      </c>
      <c r="N50" s="126">
        <f>I50+M50</f>
        <v>100</v>
      </c>
      <c r="O50" s="92">
        <f>IF(N50&lt;100,J50+F50,"")</f>
      </c>
      <c r="P50" s="92">
        <f>IF(N50&lt;100,G50+K50,"")</f>
      </c>
      <c r="Q50" s="129"/>
      <c r="R50" s="94" t="s">
        <v>501</v>
      </c>
    </row>
    <row r="51" spans="1:17" ht="12.75">
      <c r="A51" s="121"/>
      <c r="B51" s="89">
        <v>84</v>
      </c>
      <c r="C51" s="90" t="s">
        <v>106</v>
      </c>
      <c r="D51" s="69" t="s">
        <v>107</v>
      </c>
      <c r="E51" s="70" t="s">
        <v>508</v>
      </c>
      <c r="F51" s="122">
        <v>0</v>
      </c>
      <c r="G51" s="123">
        <v>39.93</v>
      </c>
      <c r="H51" s="46">
        <f>IF((G51-$F$6)&lt;0,0,IF(G51&gt;$I$6,"снят",(G51-$F$6)))</f>
        <v>0</v>
      </c>
      <c r="I51" s="64">
        <f>IF(OR(F51="снят",H51="снят"),100,F51+H51)</f>
        <v>0</v>
      </c>
      <c r="J51" s="124" t="s">
        <v>49</v>
      </c>
      <c r="K51" s="123"/>
      <c r="L51" s="46">
        <f>IF((K51-$J$6)&lt;0,0,IF(K51&gt;$M$6,"снят",(K51-$J$6)))</f>
        <v>0</v>
      </c>
      <c r="M51" s="125">
        <f>IF(OR(J51="снят",L51="снят"),100,J51+L51)</f>
        <v>100</v>
      </c>
      <c r="N51" s="126">
        <f>I51+M51</f>
        <v>100</v>
      </c>
      <c r="O51" s="92">
        <f>IF(N51&lt;100,J51+F51,"")</f>
      </c>
      <c r="P51" s="92">
        <f>IF(N51&lt;100,G51+K51,"")</f>
      </c>
      <c r="Q51" s="129"/>
    </row>
    <row r="52" spans="1:17" ht="12.75">
      <c r="A52" s="121" t="s">
        <v>483</v>
      </c>
      <c r="B52" s="89">
        <v>81</v>
      </c>
      <c r="C52" s="90" t="s">
        <v>77</v>
      </c>
      <c r="D52" s="69" t="s">
        <v>78</v>
      </c>
      <c r="E52" s="70" t="s">
        <v>505</v>
      </c>
      <c r="F52" s="122">
        <v>0</v>
      </c>
      <c r="G52" s="123">
        <v>39</v>
      </c>
      <c r="H52" s="46">
        <f>IF((G52-$F$6)&lt;0,0,IF(G52&gt;$I$6,"снят",(G52-$F$6)))</f>
        <v>0</v>
      </c>
      <c r="I52" s="64">
        <f>IF(OR(F52="снят",H52="снят"),100,F52+H52)</f>
        <v>0</v>
      </c>
      <c r="J52" s="124" t="s">
        <v>49</v>
      </c>
      <c r="K52" s="123"/>
      <c r="L52" s="46">
        <f>IF((K52-$J$6)&lt;0,0,IF(K52&gt;$M$6,"снят",(K52-$J$6)))</f>
        <v>0</v>
      </c>
      <c r="M52" s="125">
        <f>IF(OR(J52="снят",L52="снят"),100,J52+L52)</f>
        <v>100</v>
      </c>
      <c r="N52" s="126">
        <f>I52+M52</f>
        <v>100</v>
      </c>
      <c r="O52" s="92">
        <f>IF(N52&lt;100,J52+F52,"")</f>
      </c>
      <c r="P52" s="92">
        <f>IF(N52&lt;100,G52+K52,"")</f>
      </c>
      <c r="Q52" s="129"/>
    </row>
    <row r="53" spans="1:17" ht="12.75">
      <c r="A53" s="121"/>
      <c r="B53" s="89">
        <v>37</v>
      </c>
      <c r="C53" s="90" t="s">
        <v>82</v>
      </c>
      <c r="D53" s="69" t="s">
        <v>83</v>
      </c>
      <c r="E53" s="70" t="s">
        <v>485</v>
      </c>
      <c r="F53" s="122">
        <v>0</v>
      </c>
      <c r="G53" s="123">
        <v>38</v>
      </c>
      <c r="H53" s="46">
        <f>IF((G53-$F$6)&lt;0,0,IF(G53&gt;$I$6,"снят",(G53-$F$6)))</f>
        <v>0</v>
      </c>
      <c r="I53" s="64">
        <f>IF(OR(F53="снят",H53="снят"),100,F53+H53)</f>
        <v>0</v>
      </c>
      <c r="J53" s="124" t="s">
        <v>49</v>
      </c>
      <c r="K53" s="123"/>
      <c r="L53" s="46">
        <f>IF((K53-$J$6)&lt;0,0,IF(K53&gt;$M$6,"снят",(K53-$J$6)))</f>
        <v>0</v>
      </c>
      <c r="M53" s="125">
        <f>IF(OR(J53="снят",L53="снят"),100,J53+L53)</f>
        <v>100</v>
      </c>
      <c r="N53" s="126">
        <f>I53+M53</f>
        <v>100</v>
      </c>
      <c r="O53" s="92">
        <f>IF(N53&lt;100,J53+F53,"")</f>
      </c>
      <c r="P53" s="92">
        <f>IF(N53&lt;100,G53+K53,"")</f>
      </c>
      <c r="Q53" s="129"/>
    </row>
    <row r="54" spans="1:17" ht="12.75">
      <c r="A54" s="121"/>
      <c r="B54" s="89">
        <v>74</v>
      </c>
      <c r="C54" s="90" t="s">
        <v>153</v>
      </c>
      <c r="D54" s="69" t="s">
        <v>154</v>
      </c>
      <c r="E54" s="70" t="s">
        <v>485</v>
      </c>
      <c r="F54" s="122">
        <v>0</v>
      </c>
      <c r="G54" s="123">
        <v>37.75</v>
      </c>
      <c r="H54" s="46">
        <f>IF((G54-$F$6)&lt;0,0,IF(G54&gt;$I$6,"снят",(G54-$F$6)))</f>
        <v>0</v>
      </c>
      <c r="I54" s="64">
        <f>IF(OR(F54="снят",H54="снят"),100,F54+H54)</f>
        <v>0</v>
      </c>
      <c r="J54" s="124" t="s">
        <v>49</v>
      </c>
      <c r="K54" s="123"/>
      <c r="L54" s="46">
        <f>IF((K54-$J$6)&lt;0,0,IF(K54&gt;$M$6,"снят",(K54-$J$6)))</f>
        <v>0</v>
      </c>
      <c r="M54" s="125">
        <f>IF(OR(J54="снят",L54="снят"),100,J54+L54)</f>
        <v>100</v>
      </c>
      <c r="N54" s="126">
        <f>I54+M54</f>
        <v>100</v>
      </c>
      <c r="O54" s="92">
        <f>IF(N54&lt;100,J54+F54,"")</f>
      </c>
      <c r="P54" s="92">
        <f>IF(N54&lt;100,G54+K54,"")</f>
      </c>
      <c r="Q54" s="129"/>
    </row>
    <row r="55" spans="1:17" ht="12.75">
      <c r="A55" s="121"/>
      <c r="B55" s="92">
        <v>101</v>
      </c>
      <c r="C55" s="93" t="s">
        <v>42</v>
      </c>
      <c r="D55" s="93" t="s">
        <v>43</v>
      </c>
      <c r="E55" s="128" t="s">
        <v>490</v>
      </c>
      <c r="F55" s="122">
        <v>0</v>
      </c>
      <c r="G55" s="123">
        <v>37.09</v>
      </c>
      <c r="H55" s="46">
        <f>IF((G55-$F$6)&lt;0,0,IF(G55&gt;$I$6,"снят",(G55-$F$6)))</f>
        <v>0</v>
      </c>
      <c r="I55" s="64">
        <f>IF(OR(F55="снят",H55="снят"),100,F55+H55)</f>
        <v>0</v>
      </c>
      <c r="J55" s="124" t="s">
        <v>49</v>
      </c>
      <c r="K55" s="123"/>
      <c r="L55" s="46">
        <f>IF((K55-$J$6)&lt;0,0,IF(K55&gt;$M$6,"снят",(K55-$J$6)))</f>
        <v>0</v>
      </c>
      <c r="M55" s="125">
        <f>IF(OR(J55="снят",L55="снят"),100,J55+L55)</f>
        <v>100</v>
      </c>
      <c r="N55" s="126">
        <f>I55+M55</f>
        <v>100</v>
      </c>
      <c r="O55" s="92">
        <f>IF(N55&lt;100,J55+F55,"")</f>
      </c>
      <c r="P55" s="92">
        <f>IF(N55&lt;100,G55+K55,"")</f>
      </c>
      <c r="Q55" s="129"/>
    </row>
    <row r="56" spans="1:17" ht="12.75">
      <c r="A56" s="121"/>
      <c r="B56" s="92">
        <v>61</v>
      </c>
      <c r="C56" s="93" t="s">
        <v>147</v>
      </c>
      <c r="D56" s="93" t="s">
        <v>148</v>
      </c>
      <c r="E56" s="128" t="s">
        <v>481</v>
      </c>
      <c r="F56" s="122">
        <v>0</v>
      </c>
      <c r="G56" s="123">
        <v>36.65</v>
      </c>
      <c r="H56" s="46">
        <f>IF((G56-$F$6)&lt;0,0,IF(G56&gt;$I$6,"снят",(G56-$F$6)))</f>
        <v>0</v>
      </c>
      <c r="I56" s="64">
        <f>IF(OR(F56="снят",H56="снят"),100,F56+H56)</f>
        <v>0</v>
      </c>
      <c r="J56" s="124" t="s">
        <v>49</v>
      </c>
      <c r="K56" s="123"/>
      <c r="L56" s="46">
        <f>IF((K56-$J$6)&lt;0,0,IF(K56&gt;$M$6,"снят",(K56-$J$6)))</f>
        <v>0</v>
      </c>
      <c r="M56" s="125">
        <f>IF(OR(J56="снят",L56="снят"),100,J56+L56)</f>
        <v>100</v>
      </c>
      <c r="N56" s="126">
        <f>I56+M56</f>
        <v>100</v>
      </c>
      <c r="O56" s="92">
        <f>IF(N56&lt;100,J56+F56,"")</f>
      </c>
      <c r="P56" s="92">
        <f>IF(N56&lt;100,G56+K56,"")</f>
      </c>
      <c r="Q56" s="129"/>
    </row>
    <row r="57" spans="1:17" ht="12.75">
      <c r="A57" s="121" t="s">
        <v>506</v>
      </c>
      <c r="B57" s="92">
        <v>60</v>
      </c>
      <c r="C57" s="93" t="s">
        <v>47</v>
      </c>
      <c r="D57" s="93" t="s">
        <v>48</v>
      </c>
      <c r="E57" s="128" t="s">
        <v>481</v>
      </c>
      <c r="F57" s="122">
        <v>0</v>
      </c>
      <c r="G57" s="123">
        <v>36.28</v>
      </c>
      <c r="H57" s="46">
        <f>IF((G57-$F$6)&lt;0,0,IF(G57&gt;$I$6,"снят",(G57-$F$6)))</f>
        <v>0</v>
      </c>
      <c r="I57" s="64">
        <f>IF(OR(F57="снят",H57="снят"),100,F57+H57)</f>
        <v>0</v>
      </c>
      <c r="J57" s="124" t="s">
        <v>49</v>
      </c>
      <c r="K57" s="123"/>
      <c r="L57" s="46">
        <f>IF((K57-$J$6)&lt;0,0,IF(K57&gt;$M$6,"снят",(K57-$J$6)))</f>
        <v>0</v>
      </c>
      <c r="M57" s="125">
        <f>IF(OR(J57="снят",L57="снят"),100,J57+L57)</f>
        <v>100</v>
      </c>
      <c r="N57" s="126">
        <f>I57+M57</f>
        <v>100</v>
      </c>
      <c r="O57" s="92">
        <f>IF(N57&lt;100,J57+F57,"")</f>
      </c>
      <c r="P57" s="92">
        <f>IF(N57&lt;100,G57+K57,"")</f>
      </c>
      <c r="Q57" s="129"/>
    </row>
    <row r="58" spans="1:17" ht="12.75">
      <c r="A58" s="121"/>
      <c r="B58" s="92">
        <v>96</v>
      </c>
      <c r="C58" s="93" t="s">
        <v>36</v>
      </c>
      <c r="D58" s="93" t="s">
        <v>120</v>
      </c>
      <c r="E58" s="128" t="s">
        <v>490</v>
      </c>
      <c r="F58" s="122">
        <v>0</v>
      </c>
      <c r="G58" s="123">
        <v>35.96</v>
      </c>
      <c r="H58" s="46">
        <f>IF((G58-$F$6)&lt;0,0,IF(G58&gt;$I$6,"снят",(G58-$F$6)))</f>
        <v>0</v>
      </c>
      <c r="I58" s="64">
        <f>IF(OR(F58="снят",H58="снят"),100,F58+H58)</f>
        <v>0</v>
      </c>
      <c r="J58" s="124" t="s">
        <v>49</v>
      </c>
      <c r="K58" s="123"/>
      <c r="L58" s="46">
        <f>IF((K58-$J$6)&lt;0,0,IF(K58&gt;$M$6,"снят",(K58-$J$6)))</f>
        <v>0</v>
      </c>
      <c r="M58" s="125">
        <f>IF(OR(J58="снят",L58="снят"),100,J58+L58)</f>
        <v>100</v>
      </c>
      <c r="N58" s="126">
        <f>I58+M58</f>
        <v>100</v>
      </c>
      <c r="O58" s="92">
        <f>IF(N58&lt;100,J58+F58,"")</f>
      </c>
      <c r="P58" s="92">
        <f>IF(N58&lt;100,G58+K58,"")</f>
      </c>
      <c r="Q58" s="129"/>
    </row>
    <row r="59" spans="1:17" ht="12.75">
      <c r="A59" s="121"/>
      <c r="B59" s="92">
        <v>94</v>
      </c>
      <c r="C59" s="93" t="s">
        <v>80</v>
      </c>
      <c r="D59" s="93" t="s">
        <v>86</v>
      </c>
      <c r="E59" s="128" t="s">
        <v>485</v>
      </c>
      <c r="F59" s="122" t="s">
        <v>49</v>
      </c>
      <c r="G59" s="123"/>
      <c r="H59" s="46">
        <f>IF((G59-$F$6)&lt;0,0,IF(G59&gt;$I$6,"снят",(G59-$F$6)))</f>
        <v>0</v>
      </c>
      <c r="I59" s="64">
        <f>IF(OR(F59="снят",H59="снят"),100,F59+H59)</f>
        <v>100</v>
      </c>
      <c r="J59" s="124">
        <v>0</v>
      </c>
      <c r="K59" s="123">
        <v>47.18</v>
      </c>
      <c r="L59" s="46">
        <f>IF((K59-$J$6)&lt;0,0,IF(K59&gt;$M$6,"снят",(K59-$J$6)))</f>
        <v>3.1799999999999997</v>
      </c>
      <c r="M59" s="125">
        <f>IF(OR(J59="снят",L59="снят"),100,J59+L59)</f>
        <v>3.1799999999999997</v>
      </c>
      <c r="N59" s="126">
        <f>I59+M59</f>
        <v>103.18</v>
      </c>
      <c r="O59" s="92">
        <f>IF(N59&lt;100,J59+F59,"")</f>
      </c>
      <c r="P59" s="92">
        <f>IF(N59&lt;100,G59+K59,"")</f>
      </c>
      <c r="Q59" s="129"/>
    </row>
    <row r="60" spans="1:17" ht="12.75">
      <c r="A60" s="121"/>
      <c r="B60" s="89">
        <v>66</v>
      </c>
      <c r="C60" s="90" t="s">
        <v>57</v>
      </c>
      <c r="D60" s="69" t="s">
        <v>58</v>
      </c>
      <c r="E60" s="70" t="s">
        <v>509</v>
      </c>
      <c r="F60" s="122" t="s">
        <v>49</v>
      </c>
      <c r="G60" s="123"/>
      <c r="H60" s="46">
        <f>IF((G60-$F$6)&lt;0,0,IF(G60&gt;$I$6,"снят",(G60-$F$6)))</f>
        <v>0</v>
      </c>
      <c r="I60" s="64">
        <f>IF(OR(F60="снят",H60="снят"),100,F60+H60)</f>
        <v>100</v>
      </c>
      <c r="J60" s="124">
        <v>0</v>
      </c>
      <c r="K60" s="123">
        <v>48.19</v>
      </c>
      <c r="L60" s="46">
        <f>IF((K60-$J$6)&lt;0,0,IF(K60&gt;$M$6,"снят",(K60-$J$6)))</f>
        <v>4.189999999999998</v>
      </c>
      <c r="M60" s="125">
        <f>IF(OR(J60="снят",L60="снят"),100,J60+L60)</f>
        <v>4.189999999999998</v>
      </c>
      <c r="N60" s="126">
        <f>I60+M60</f>
        <v>104.19</v>
      </c>
      <c r="O60" s="92">
        <f>IF(N60&lt;100,J60+F60,"")</f>
      </c>
      <c r="P60" s="92">
        <f>IF(N60&lt;100,G60+K60,"")</f>
      </c>
      <c r="Q60" s="129"/>
    </row>
    <row r="61" spans="1:17" ht="12.75">
      <c r="A61" s="121"/>
      <c r="B61" s="89">
        <v>91</v>
      </c>
      <c r="C61" s="90" t="s">
        <v>108</v>
      </c>
      <c r="D61" s="69" t="s">
        <v>109</v>
      </c>
      <c r="E61" s="70" t="s">
        <v>508</v>
      </c>
      <c r="F61" s="122" t="s">
        <v>49</v>
      </c>
      <c r="G61" s="123"/>
      <c r="H61" s="46">
        <f>IF((G61-$F$6)&lt;0,0,IF(G61&gt;$I$6,"снят",(G61-$F$6)))</f>
        <v>0</v>
      </c>
      <c r="I61" s="64">
        <f>IF(OR(F61="снят",H61="снят"),100,F61+H61)</f>
        <v>100</v>
      </c>
      <c r="J61" s="124">
        <v>5</v>
      </c>
      <c r="K61" s="123">
        <v>43.28</v>
      </c>
      <c r="L61" s="46">
        <f>IF((K61-$J$6)&lt;0,0,IF(K61&gt;$M$6,"снят",(K61-$J$6)))</f>
        <v>0</v>
      </c>
      <c r="M61" s="125">
        <f>IF(OR(J61="снят",L61="снят"),100,J61+L61)</f>
        <v>5</v>
      </c>
      <c r="N61" s="126">
        <f>I61+M61</f>
        <v>105</v>
      </c>
      <c r="O61" s="92">
        <f>IF(N61&lt;100,J61+F61,"")</f>
      </c>
      <c r="P61" s="92">
        <f>IF(N61&lt;100,G61+K61,"")</f>
      </c>
      <c r="Q61" s="129"/>
    </row>
    <row r="62" spans="1:17" ht="12.75">
      <c r="A62" s="121"/>
      <c r="B62" s="89">
        <v>33</v>
      </c>
      <c r="C62" s="90" t="s">
        <v>118</v>
      </c>
      <c r="D62" s="69" t="s">
        <v>185</v>
      </c>
      <c r="E62" s="70" t="s">
        <v>510</v>
      </c>
      <c r="F62" s="122">
        <v>5</v>
      </c>
      <c r="G62" s="123">
        <v>38.87</v>
      </c>
      <c r="H62" s="46">
        <f>IF((G62-$F$6)&lt;0,0,IF(G62&gt;$I$6,"снят",(G62-$F$6)))</f>
        <v>0</v>
      </c>
      <c r="I62" s="64">
        <f>IF(OR(F62="снят",H62="снят"),100,F62+H62)</f>
        <v>5</v>
      </c>
      <c r="J62" s="124" t="s">
        <v>49</v>
      </c>
      <c r="K62" s="123"/>
      <c r="L62" s="46">
        <f>IF((K62-$J$6)&lt;0,0,IF(K62&gt;$M$6,"снят",(K62-$J$6)))</f>
        <v>0</v>
      </c>
      <c r="M62" s="125">
        <f>IF(OR(J62="снят",L62="снят"),100,J62+L62)</f>
        <v>100</v>
      </c>
      <c r="N62" s="126">
        <f>I62+M62</f>
        <v>105</v>
      </c>
      <c r="O62" s="92">
        <f>IF(N62&lt;100,J62+F62,"")</f>
      </c>
      <c r="P62" s="92">
        <f>IF(N62&lt;100,G62+K62,"")</f>
      </c>
      <c r="Q62" s="129"/>
    </row>
    <row r="63" spans="1:17" ht="12.75">
      <c r="A63" s="121"/>
      <c r="B63" s="92">
        <v>62</v>
      </c>
      <c r="C63" s="93" t="s">
        <v>59</v>
      </c>
      <c r="D63" s="93" t="s">
        <v>60</v>
      </c>
      <c r="E63" s="128" t="s">
        <v>511</v>
      </c>
      <c r="F63" s="122">
        <v>5</v>
      </c>
      <c r="G63" s="123">
        <v>37.18</v>
      </c>
      <c r="H63" s="46">
        <f>IF((G63-$F$6)&lt;0,0,IF(G63&gt;$I$6,"снят",(G63-$F$6)))</f>
        <v>0</v>
      </c>
      <c r="I63" s="64">
        <f>IF(OR(F63="снят",H63="снят"),100,F63+H63)</f>
        <v>5</v>
      </c>
      <c r="J63" s="124" t="s">
        <v>49</v>
      </c>
      <c r="K63" s="123"/>
      <c r="L63" s="46">
        <f>IF((K63-$J$6)&lt;0,0,IF(K63&gt;$M$6,"снят",(K63-$J$6)))</f>
        <v>0</v>
      </c>
      <c r="M63" s="125">
        <f>IF(OR(J63="снят",L63="снят"),100,J63+L63)</f>
        <v>100</v>
      </c>
      <c r="N63" s="126">
        <f>I63+M63</f>
        <v>105</v>
      </c>
      <c r="O63" s="92">
        <f>IF(N63&lt;100,J63+F63,"")</f>
      </c>
      <c r="P63" s="92">
        <f>IF(N63&lt;100,G63+K63,"")</f>
      </c>
      <c r="Q63" s="129"/>
    </row>
    <row r="64" spans="1:17" ht="12.75">
      <c r="A64" s="121" t="s">
        <v>105</v>
      </c>
      <c r="B64" s="89">
        <v>83</v>
      </c>
      <c r="C64" s="90" t="s">
        <v>131</v>
      </c>
      <c r="D64" s="69" t="s">
        <v>149</v>
      </c>
      <c r="E64" s="70"/>
      <c r="F64" s="122">
        <v>5</v>
      </c>
      <c r="G64" s="123">
        <v>41.97</v>
      </c>
      <c r="H64" s="46">
        <f>IF((G64-$F$6)&lt;0,0,IF(G64&gt;$I$6,"снят",(G64-$F$6)))</f>
        <v>0.9699999999999989</v>
      </c>
      <c r="I64" s="64">
        <f>IF(OR(F64="снят",H64="снят"),100,F64+H64)</f>
        <v>5.969999999999999</v>
      </c>
      <c r="J64" s="124" t="s">
        <v>49</v>
      </c>
      <c r="K64" s="123"/>
      <c r="L64" s="46">
        <f>IF((K64-$J$6)&lt;0,0,IF(K64&gt;$M$6,"снят",(K64-$J$6)))</f>
        <v>0</v>
      </c>
      <c r="M64" s="125">
        <f>IF(OR(J64="снят",L64="снят"),100,J64+L64)</f>
        <v>100</v>
      </c>
      <c r="N64" s="126">
        <f>I64+M64</f>
        <v>105.97</v>
      </c>
      <c r="O64" s="92">
        <f>IF(N64&lt;100,J64+F64,"")</f>
      </c>
      <c r="P64" s="92">
        <f>IF(N64&lt;100,G64+K64,"")</f>
      </c>
      <c r="Q64" s="129"/>
    </row>
    <row r="65" spans="1:17" ht="12.75">
      <c r="A65" s="121"/>
      <c r="B65" s="89">
        <v>54</v>
      </c>
      <c r="C65" s="90" t="s">
        <v>179</v>
      </c>
      <c r="D65" s="69" t="s">
        <v>180</v>
      </c>
      <c r="E65" s="70" t="s">
        <v>498</v>
      </c>
      <c r="F65" s="122">
        <v>5</v>
      </c>
      <c r="G65" s="123">
        <v>44</v>
      </c>
      <c r="H65" s="46">
        <f>IF((G65-$F$6)&lt;0,0,IF(G65&gt;$I$6,"снят",(G65-$F$6)))</f>
        <v>3</v>
      </c>
      <c r="I65" s="64">
        <f>IF(OR(F65="снят",H65="снят"),100,F65+H65)</f>
        <v>8</v>
      </c>
      <c r="J65" s="124" t="s">
        <v>49</v>
      </c>
      <c r="K65" s="123"/>
      <c r="L65" s="46">
        <f>IF((K65-$J$6)&lt;0,0,IF(K65&gt;$M$6,"снят",(K65-$J$6)))</f>
        <v>0</v>
      </c>
      <c r="M65" s="125">
        <f>IF(OR(J65="снят",L65="снят"),100,J65+L65)</f>
        <v>100</v>
      </c>
      <c r="N65" s="126">
        <f>I65+M65</f>
        <v>108</v>
      </c>
      <c r="O65" s="92">
        <f>IF(N65&lt;100,J65+F65,"")</f>
      </c>
      <c r="P65" s="92">
        <f>IF(N65&lt;100,G65+K65,"")</f>
      </c>
      <c r="Q65" s="129"/>
    </row>
    <row r="66" spans="1:17" ht="12.75">
      <c r="A66" s="121" t="s">
        <v>264</v>
      </c>
      <c r="B66" s="92">
        <v>57</v>
      </c>
      <c r="C66" s="132" t="s">
        <v>240</v>
      </c>
      <c r="D66" s="93" t="s">
        <v>512</v>
      </c>
      <c r="E66" s="128" t="s">
        <v>481</v>
      </c>
      <c r="F66" s="122">
        <v>5</v>
      </c>
      <c r="G66" s="123">
        <v>44.09</v>
      </c>
      <c r="H66" s="46">
        <f>IF((G66-$F$6)&lt;0,0,IF(G66&gt;$I$6,"снят",(G66-$F$6)))</f>
        <v>3.0900000000000034</v>
      </c>
      <c r="I66" s="64">
        <f>IF(OR(F66="снят",H66="снят"),100,F66+H66)</f>
        <v>8.090000000000003</v>
      </c>
      <c r="J66" s="124">
        <v>100</v>
      </c>
      <c r="K66" s="123"/>
      <c r="L66" s="46">
        <f>IF((K66-$J$6)&lt;0,0,IF(K66&gt;$M$6,"снят",(K66-$J$6)))</f>
        <v>0</v>
      </c>
      <c r="M66" s="125">
        <f>IF(OR(J66="снят",L66="снят"),100,J66+L66)</f>
        <v>100</v>
      </c>
      <c r="N66" s="126">
        <f>I66+M66</f>
        <v>108.09</v>
      </c>
      <c r="O66" s="92">
        <f>IF(N66&lt;100,J66+F66,"")</f>
      </c>
      <c r="P66" s="92">
        <f>IF(N66&lt;100,G66+K66,"")</f>
      </c>
      <c r="Q66" s="129"/>
    </row>
    <row r="67" spans="1:17" ht="12.75">
      <c r="A67" s="121"/>
      <c r="B67" s="89">
        <v>69</v>
      </c>
      <c r="C67" s="90" t="s">
        <v>171</v>
      </c>
      <c r="D67" s="69" t="s">
        <v>172</v>
      </c>
      <c r="E67" s="70" t="s">
        <v>500</v>
      </c>
      <c r="F67" s="122">
        <v>0</v>
      </c>
      <c r="G67" s="123">
        <v>49.21</v>
      </c>
      <c r="H67" s="46">
        <f>IF((G67-$F$6)&lt;0,0,IF(G67&gt;$I$6,"снят",(G67-$F$6)))</f>
        <v>8.21</v>
      </c>
      <c r="I67" s="64">
        <f>IF(OR(F67="снят",H67="снят"),100,F67+H67)</f>
        <v>8.21</v>
      </c>
      <c r="J67" s="124" t="s">
        <v>49</v>
      </c>
      <c r="K67" s="123"/>
      <c r="L67" s="46">
        <f>IF((K67-$J$6)&lt;0,0,IF(K67&gt;$M$6,"снят",(K67-$J$6)))</f>
        <v>0</v>
      </c>
      <c r="M67" s="125">
        <f>IF(OR(J67="снят",L67="снят"),100,J67+L67)</f>
        <v>100</v>
      </c>
      <c r="N67" s="126">
        <f>I67+M67</f>
        <v>108.21000000000001</v>
      </c>
      <c r="O67" s="92">
        <f>IF(N67&lt;100,J67+F67,"")</f>
      </c>
      <c r="P67" s="92">
        <f>IF(N67&lt;100,G67+K67,"")</f>
      </c>
      <c r="Q67" s="129"/>
    </row>
    <row r="68" spans="1:17" ht="12.75">
      <c r="A68" s="121"/>
      <c r="B68" s="89">
        <v>49</v>
      </c>
      <c r="C68" s="90" t="s">
        <v>145</v>
      </c>
      <c r="D68" s="69" t="s">
        <v>146</v>
      </c>
      <c r="E68" s="70" t="s">
        <v>481</v>
      </c>
      <c r="F68" s="122" t="s">
        <v>49</v>
      </c>
      <c r="G68" s="123"/>
      <c r="H68" s="46">
        <f>IF((G68-$F$6)&lt;0,0,IF(G68&gt;$I$6,"снят",(G68-$F$6)))</f>
        <v>0</v>
      </c>
      <c r="I68" s="64">
        <f>IF(OR(F68="снят",H68="снят"),100,F68+H68)</f>
        <v>100</v>
      </c>
      <c r="J68" s="124">
        <v>5</v>
      </c>
      <c r="K68" s="123">
        <v>47.41</v>
      </c>
      <c r="L68" s="46">
        <f>IF((K68-$J$6)&lt;0,0,IF(K68&gt;$M$6,"снят",(K68-$J$6)))</f>
        <v>3.4099999999999966</v>
      </c>
      <c r="M68" s="125">
        <f>IF(OR(J68="снят",L68="снят"),100,J68+L68)</f>
        <v>8.409999999999997</v>
      </c>
      <c r="N68" s="126">
        <f>I68+M68</f>
        <v>108.41</v>
      </c>
      <c r="O68" s="92">
        <f>IF(N68&lt;100,J68+F68,"")</f>
      </c>
      <c r="P68" s="92">
        <f>IF(N68&lt;100,G68+K68,"")</f>
      </c>
      <c r="Q68" s="129"/>
    </row>
    <row r="69" spans="1:17" ht="12.75">
      <c r="A69" s="121" t="s">
        <v>44</v>
      </c>
      <c r="B69" s="89">
        <v>6</v>
      </c>
      <c r="C69" s="90" t="s">
        <v>40</v>
      </c>
      <c r="D69" s="69" t="s">
        <v>75</v>
      </c>
      <c r="E69" s="70" t="s">
        <v>482</v>
      </c>
      <c r="F69" s="122">
        <v>10</v>
      </c>
      <c r="G69" s="123">
        <v>40.09</v>
      </c>
      <c r="H69" s="46">
        <f>IF((G69-$F$6)&lt;0,0,IF(G69&gt;$I$6,"снят",(G69-$F$6)))</f>
        <v>0</v>
      </c>
      <c r="I69" s="64">
        <f>IF(OR(F69="снят",H69="снят"),100,F69+H69)</f>
        <v>10</v>
      </c>
      <c r="J69" s="122" t="s">
        <v>49</v>
      </c>
      <c r="K69" s="123"/>
      <c r="L69" s="46">
        <f>IF((K69-$J$6)&lt;0,0,IF(K69&gt;$M$6,"снят",(K69-$J$6)))</f>
        <v>0</v>
      </c>
      <c r="M69" s="125">
        <f>IF(OR(J69="снят",L69="снят"),100,J69+L69)</f>
        <v>100</v>
      </c>
      <c r="N69" s="126">
        <f>I69+M69</f>
        <v>110</v>
      </c>
      <c r="O69" s="92">
        <f>IF(N69&lt;100,J69+F69,"")</f>
      </c>
      <c r="P69" s="92">
        <f>IF(N69&lt;100,G69+K69,"")</f>
      </c>
      <c r="Q69" s="129"/>
    </row>
    <row r="70" spans="1:17" ht="12.75">
      <c r="A70" s="121"/>
      <c r="B70" s="89">
        <v>73</v>
      </c>
      <c r="C70" s="90" t="s">
        <v>118</v>
      </c>
      <c r="D70" s="69" t="s">
        <v>119</v>
      </c>
      <c r="E70" s="70" t="s">
        <v>510</v>
      </c>
      <c r="F70" s="122">
        <v>10</v>
      </c>
      <c r="G70" s="123">
        <v>42.84</v>
      </c>
      <c r="H70" s="46">
        <f>IF((G70-$F$6)&lt;0,0,IF(G70&gt;$I$6,"снят",(G70-$F$6)))</f>
        <v>1.8400000000000034</v>
      </c>
      <c r="I70" s="64">
        <f>IF(OR(F70="снят",H70="снят"),100,F70+H70)</f>
        <v>11.840000000000003</v>
      </c>
      <c r="J70" s="124" t="s">
        <v>49</v>
      </c>
      <c r="K70" s="123"/>
      <c r="L70" s="46">
        <f>IF((K70-$J$6)&lt;0,0,IF(K70&gt;$M$6,"снят",(K70-$J$6)))</f>
        <v>0</v>
      </c>
      <c r="M70" s="125">
        <f>IF(OR(J70="снят",L70="снят"),100,J70+L70)</f>
        <v>100</v>
      </c>
      <c r="N70" s="126">
        <f>I70+M70</f>
        <v>111.84</v>
      </c>
      <c r="O70" s="92">
        <f>IF(N70&lt;100,J70+F70,"")</f>
      </c>
      <c r="P70" s="92">
        <f>IF(N70&lt;100,G70+K70,"")</f>
      </c>
      <c r="Q70" s="129"/>
    </row>
    <row r="71" spans="1:17" ht="12.75">
      <c r="A71" s="121"/>
      <c r="B71" s="92">
        <v>98</v>
      </c>
      <c r="C71" s="93" t="s">
        <v>188</v>
      </c>
      <c r="D71" s="93" t="s">
        <v>189</v>
      </c>
      <c r="E71" s="128" t="s">
        <v>513</v>
      </c>
      <c r="F71" s="122">
        <v>10</v>
      </c>
      <c r="G71" s="123">
        <v>43.47</v>
      </c>
      <c r="H71" s="46">
        <f>IF((G71-$F$6)&lt;0,0,IF(G71&gt;$I$6,"снят",(G71-$F$6)))</f>
        <v>2.469999999999999</v>
      </c>
      <c r="I71" s="64">
        <f>IF(OR(F71="снят",H71="снят"),100,F71+H71)</f>
        <v>12.469999999999999</v>
      </c>
      <c r="J71" s="124" t="s">
        <v>49</v>
      </c>
      <c r="K71" s="123"/>
      <c r="L71" s="46">
        <f>IF((K71-$J$6)&lt;0,0,IF(K71&gt;$M$6,"снят",(K71-$J$6)))</f>
        <v>0</v>
      </c>
      <c r="M71" s="125">
        <f>IF(OR(J71="снят",L71="снят"),100,J71+L71)</f>
        <v>100</v>
      </c>
      <c r="N71" s="126">
        <f>I71+M71</f>
        <v>112.47</v>
      </c>
      <c r="O71" s="92">
        <f>IF(N71&lt;100,J71+F71,"")</f>
      </c>
      <c r="P71" s="92">
        <f>IF(N71&lt;100,G71+K71,"")</f>
      </c>
      <c r="Q71" s="129"/>
    </row>
    <row r="72" spans="1:17" ht="12.75">
      <c r="A72" s="121" t="s">
        <v>491</v>
      </c>
      <c r="B72" s="89">
        <v>8</v>
      </c>
      <c r="C72" s="90" t="s">
        <v>175</v>
      </c>
      <c r="D72" s="69" t="s">
        <v>514</v>
      </c>
      <c r="E72" s="70" t="s">
        <v>498</v>
      </c>
      <c r="F72" s="122" t="s">
        <v>49</v>
      </c>
      <c r="G72" s="123"/>
      <c r="H72" s="46">
        <f>IF((G72-$F$6)&lt;0,0,IF(G72&gt;$I$6,"снят",(G72-$F$6)))</f>
        <v>0</v>
      </c>
      <c r="I72" s="64">
        <f>IF(OR(F72="снят",H72="снят"),100,F72+H72)</f>
        <v>100</v>
      </c>
      <c r="J72" s="134">
        <v>0</v>
      </c>
      <c r="K72" s="131">
        <v>56.72</v>
      </c>
      <c r="L72" s="46">
        <f>IF((K72-$J$6)&lt;0,0,IF(K72&gt;$M$6,"снят",(K72-$J$6)))</f>
        <v>12.719999999999999</v>
      </c>
      <c r="M72" s="125">
        <f>IF(OR(J72="снят",L72="снят"),100,J72+L72)</f>
        <v>12.719999999999999</v>
      </c>
      <c r="N72" s="126">
        <f>I72+M72</f>
        <v>112.72</v>
      </c>
      <c r="O72" s="92">
        <f>IF(N72&lt;100,J72+F72,"")</f>
      </c>
      <c r="P72" s="92">
        <f>IF(N72&lt;100,G72+K72,"")</f>
      </c>
      <c r="Q72" s="129"/>
    </row>
    <row r="73" spans="1:17" ht="12.75">
      <c r="A73" s="137" t="s">
        <v>105</v>
      </c>
      <c r="B73" s="138">
        <v>3</v>
      </c>
      <c r="C73" s="139" t="s">
        <v>80</v>
      </c>
      <c r="D73" s="140" t="s">
        <v>81</v>
      </c>
      <c r="E73" s="70" t="s">
        <v>485</v>
      </c>
      <c r="F73" s="122">
        <v>5</v>
      </c>
      <c r="G73" s="123">
        <v>49.66</v>
      </c>
      <c r="H73" s="46">
        <f>IF((G73-$F$6)&lt;0,0,IF(G73&gt;$I$6,"снят",(G73-$F$6)))</f>
        <v>8.659999999999997</v>
      </c>
      <c r="I73" s="64">
        <f>IF(OR(F73="снят",H73="снят"),100,F73+H73)</f>
        <v>13.659999999999997</v>
      </c>
      <c r="J73" s="122" t="s">
        <v>49</v>
      </c>
      <c r="K73" s="123"/>
      <c r="L73" s="46">
        <f>IF((K73-$J$6)&lt;0,0,IF(K73&gt;$M$6,"снят",(K73-$J$6)))</f>
        <v>0</v>
      </c>
      <c r="M73" s="125">
        <f>IF(OR(J73="снят",L73="снят"),100,J73+L73)</f>
        <v>100</v>
      </c>
      <c r="N73" s="126">
        <f>I73+M73</f>
        <v>113.66</v>
      </c>
      <c r="O73" s="92">
        <f>IF(N73&lt;100,J73+F73,"")</f>
      </c>
      <c r="P73" s="92">
        <f>IF(N73&lt;100,G73+K73,"")</f>
      </c>
      <c r="Q73" s="127"/>
    </row>
    <row r="74" spans="1:17" ht="12.75">
      <c r="A74" s="121"/>
      <c r="B74" s="89">
        <v>72</v>
      </c>
      <c r="C74" s="90" t="s">
        <v>199</v>
      </c>
      <c r="D74" s="69" t="s">
        <v>200</v>
      </c>
      <c r="E74" s="70" t="s">
        <v>498</v>
      </c>
      <c r="F74" s="122">
        <v>15</v>
      </c>
      <c r="G74" s="123">
        <v>42.15</v>
      </c>
      <c r="H74" s="46">
        <f>IF((G74-$F$6)&lt;0,0,IF(G74&gt;$I$6,"снят",(G74-$F$6)))</f>
        <v>1.1499999999999986</v>
      </c>
      <c r="I74" s="64">
        <f>IF(OR(F74="снят",H74="снят"),100,F74+H74)</f>
        <v>16.15</v>
      </c>
      <c r="J74" s="124" t="s">
        <v>49</v>
      </c>
      <c r="K74" s="123"/>
      <c r="L74" s="46">
        <f>IF((K74-$J$6)&lt;0,0,IF(K74&gt;$M$6,"снят",(K74-$J$6)))</f>
        <v>0</v>
      </c>
      <c r="M74" s="125">
        <f>IF(OR(J74="снят",L74="снят"),100,J74+L74)</f>
        <v>100</v>
      </c>
      <c r="N74" s="126">
        <f>I74+M74</f>
        <v>116.15</v>
      </c>
      <c r="O74" s="92">
        <f>IF(N74&lt;100,J74+F74,"")</f>
      </c>
      <c r="P74" s="92">
        <f>IF(N74&lt;100,G74+K74,"")</f>
      </c>
      <c r="Q74" s="129"/>
    </row>
    <row r="75" spans="1:18" ht="12.75">
      <c r="A75" s="121" t="s">
        <v>515</v>
      </c>
      <c r="B75" s="89">
        <v>25</v>
      </c>
      <c r="C75" s="90" t="s">
        <v>169</v>
      </c>
      <c r="D75" s="69" t="s">
        <v>170</v>
      </c>
      <c r="E75" s="70" t="s">
        <v>488</v>
      </c>
      <c r="F75" s="122" t="s">
        <v>49</v>
      </c>
      <c r="G75" s="123"/>
      <c r="H75" s="46">
        <f>IF((G75-$F$6)&lt;0,0,IF(G75&gt;$I$6,"снят",(G75-$F$6)))</f>
        <v>0</v>
      </c>
      <c r="I75" s="64">
        <f>IF(OR(F75="снят",H75="снят"),100,F75+H75)</f>
        <v>100</v>
      </c>
      <c r="J75" s="124">
        <v>5</v>
      </c>
      <c r="K75" s="123">
        <v>55.28</v>
      </c>
      <c r="L75" s="46">
        <f>IF((K75-$J$6)&lt;0,0,IF(K75&gt;$M$6,"снят",(K75-$J$6)))</f>
        <v>11.280000000000001</v>
      </c>
      <c r="M75" s="125">
        <f>IF(OR(J75="снят",L75="снят"),100,J75+L75)</f>
        <v>16.28</v>
      </c>
      <c r="N75" s="126">
        <f>I75+M75</f>
        <v>116.28</v>
      </c>
      <c r="O75" s="92">
        <f>IF(N75&lt;100,J75+F75,"")</f>
      </c>
      <c r="P75" s="92">
        <f>IF(N75&lt;100,G75+K75,"")</f>
      </c>
      <c r="Q75" s="129"/>
      <c r="R75" s="94" t="s">
        <v>501</v>
      </c>
    </row>
    <row r="76" spans="1:17" ht="12.75">
      <c r="A76" s="121"/>
      <c r="B76" s="89">
        <v>89</v>
      </c>
      <c r="C76" s="90" t="s">
        <v>82</v>
      </c>
      <c r="D76" s="69" t="s">
        <v>155</v>
      </c>
      <c r="E76" s="70" t="s">
        <v>485</v>
      </c>
      <c r="F76" s="122">
        <v>15</v>
      </c>
      <c r="G76" s="123">
        <v>42.91</v>
      </c>
      <c r="H76" s="46">
        <f>IF((G76-$F$6)&lt;0,0,IF(G76&gt;$I$6,"снят",(G76-$F$6)))</f>
        <v>1.9099999999999966</v>
      </c>
      <c r="I76" s="64">
        <f>IF(OR(F76="снят",H76="снят"),100,F76+H76)</f>
        <v>16.909999999999997</v>
      </c>
      <c r="J76" s="124" t="s">
        <v>49</v>
      </c>
      <c r="K76" s="123"/>
      <c r="L76" s="46">
        <f>IF((K76-$J$6)&lt;0,0,IF(K76&gt;$M$6,"снят",(K76-$J$6)))</f>
        <v>0</v>
      </c>
      <c r="M76" s="125">
        <f>IF(OR(J76="снят",L76="снят"),100,J76+L76)</f>
        <v>100</v>
      </c>
      <c r="N76" s="126">
        <f>I76+M76</f>
        <v>116.91</v>
      </c>
      <c r="O76" s="92">
        <f>IF(N76&lt;100,J76+F76,"")</f>
      </c>
      <c r="P76" s="92">
        <f>IF(N76&lt;100,G76+K76,"")</f>
      </c>
      <c r="Q76" s="129"/>
    </row>
    <row r="77" spans="1:17" ht="12.75">
      <c r="A77" s="121"/>
      <c r="B77" s="89">
        <v>87</v>
      </c>
      <c r="C77" s="90" t="s">
        <v>201</v>
      </c>
      <c r="D77" s="69" t="s">
        <v>202</v>
      </c>
      <c r="E77" s="70" t="s">
        <v>498</v>
      </c>
      <c r="F77" s="122">
        <v>10</v>
      </c>
      <c r="G77" s="123">
        <v>47.93</v>
      </c>
      <c r="H77" s="46">
        <f>IF((G77-$F$6)&lt;0,0,IF(G77&gt;$I$6,"снят",(G77-$F$6)))</f>
        <v>6.93</v>
      </c>
      <c r="I77" s="64">
        <f>IF(OR(F77="снят",H77="снят"),100,F77+H77)</f>
        <v>16.93</v>
      </c>
      <c r="J77" s="124" t="s">
        <v>49</v>
      </c>
      <c r="K77" s="123"/>
      <c r="L77" s="46">
        <f>IF((K77-$J$6)&lt;0,0,IF(K77&gt;$M$6,"снят",(K77-$J$6)))</f>
        <v>0</v>
      </c>
      <c r="M77" s="125">
        <f>IF(OR(J77="снят",L77="снят"),100,J77+L77)</f>
        <v>100</v>
      </c>
      <c r="N77" s="126">
        <f>I77+M77</f>
        <v>116.93</v>
      </c>
      <c r="O77" s="92">
        <f>IF(N77&lt;100,J77+F77,"")</f>
      </c>
      <c r="P77" s="92">
        <f>IF(N77&lt;100,G77+K77,"")</f>
      </c>
      <c r="Q77" s="129"/>
    </row>
    <row r="78" spans="1:17" ht="12.75">
      <c r="A78" s="121"/>
      <c r="B78" s="89">
        <v>43</v>
      </c>
      <c r="C78" s="90" t="s">
        <v>158</v>
      </c>
      <c r="D78" s="69" t="s">
        <v>159</v>
      </c>
      <c r="E78" s="70" t="s">
        <v>488</v>
      </c>
      <c r="F78" s="122" t="s">
        <v>49</v>
      </c>
      <c r="G78" s="123"/>
      <c r="H78" s="46">
        <f>IF((G78-$F$6)&lt;0,0,IF(G78&gt;$I$6,"снят",(G78-$F$6)))</f>
        <v>0</v>
      </c>
      <c r="I78" s="64">
        <f>IF(OR(F78="снят",H78="снят"),100,F78+H78)</f>
        <v>100</v>
      </c>
      <c r="J78" s="124">
        <v>10</v>
      </c>
      <c r="K78" s="123">
        <v>57.34</v>
      </c>
      <c r="L78" s="46">
        <f>IF((K78-$J$6)&lt;0,0,IF(K78&gt;$M$6,"снят",(K78-$J$6)))</f>
        <v>13.340000000000003</v>
      </c>
      <c r="M78" s="125">
        <f>IF(OR(J78="снят",L78="снят"),100,J78+L78)</f>
        <v>23.340000000000003</v>
      </c>
      <c r="N78" s="126">
        <f>I78+M78</f>
        <v>123.34</v>
      </c>
      <c r="O78" s="92">
        <f>IF(N78&lt;100,J78+F78,"")</f>
      </c>
      <c r="P78" s="92">
        <f>IF(N78&lt;100,G78+K78,"")</f>
      </c>
      <c r="Q78" s="129"/>
    </row>
    <row r="79" spans="1:17" ht="12.75">
      <c r="A79" s="121" t="s">
        <v>496</v>
      </c>
      <c r="B79" s="89">
        <v>64</v>
      </c>
      <c r="C79" s="90" t="s">
        <v>142</v>
      </c>
      <c r="D79" s="69" t="s">
        <v>143</v>
      </c>
      <c r="E79" s="70" t="s">
        <v>490</v>
      </c>
      <c r="F79" s="122">
        <v>25</v>
      </c>
      <c r="G79" s="123">
        <v>40.75</v>
      </c>
      <c r="H79" s="46">
        <f>IF((G79-$F$6)&lt;0,0,IF(G79&gt;$I$6,"снят",(G79-$F$6)))</f>
        <v>0</v>
      </c>
      <c r="I79" s="64">
        <f>IF(OR(F79="снят",H79="снят"),100,F79+H79)</f>
        <v>25</v>
      </c>
      <c r="J79" s="124" t="s">
        <v>49</v>
      </c>
      <c r="K79" s="123"/>
      <c r="L79" s="46">
        <f>IF((K79-$J$6)&lt;0,0,IF(K79&gt;$M$6,"снят",(K79-$J$6)))</f>
        <v>0</v>
      </c>
      <c r="M79" s="125">
        <f>IF(OR(J79="снят",L79="снят"),100,J79+L79)</f>
        <v>100</v>
      </c>
      <c r="N79" s="126">
        <f>I79+M79</f>
        <v>125</v>
      </c>
      <c r="O79" s="92">
        <f>IF(N79&lt;100,J79+F79,"")</f>
      </c>
      <c r="P79" s="92">
        <f>IF(N79&lt;100,G79+K79,"")</f>
      </c>
      <c r="Q79" s="129"/>
    </row>
    <row r="80" spans="1:18" ht="12.75">
      <c r="A80" s="121" t="s">
        <v>105</v>
      </c>
      <c r="B80" s="89">
        <v>9</v>
      </c>
      <c r="C80" s="90" t="s">
        <v>162</v>
      </c>
      <c r="D80" s="69" t="s">
        <v>163</v>
      </c>
      <c r="E80" s="70" t="s">
        <v>488</v>
      </c>
      <c r="F80" s="122" t="s">
        <v>49</v>
      </c>
      <c r="G80" s="123"/>
      <c r="H80" s="46">
        <f>IF((G80-$F$6)&lt;0,0,IF(G80&gt;$I$6,"снят",(G80-$F$6)))</f>
        <v>0</v>
      </c>
      <c r="I80" s="64">
        <f>IF(OR(F80="снят",H80="снят"),100,F80+H80)</f>
        <v>100</v>
      </c>
      <c r="J80" s="134">
        <v>10</v>
      </c>
      <c r="K80" s="131">
        <v>61.13</v>
      </c>
      <c r="L80" s="46">
        <f>IF((K80-$J$6)&lt;0,0,IF(K80&gt;$M$6,"снят",(K80-$J$6)))</f>
        <v>17.130000000000003</v>
      </c>
      <c r="M80" s="125">
        <f>IF(OR(J80="снят",L80="снят"),100,J80+L80)</f>
        <v>27.130000000000003</v>
      </c>
      <c r="N80" s="126">
        <f>I80+M80</f>
        <v>127.13</v>
      </c>
      <c r="O80" s="92">
        <f>IF(N80&lt;100,J80+F80,"")</f>
      </c>
      <c r="P80" s="92">
        <f>IF(N80&lt;100,G80+K80,"")</f>
      </c>
      <c r="Q80" s="129"/>
      <c r="R80" s="94" t="s">
        <v>501</v>
      </c>
    </row>
    <row r="81" spans="1:18" ht="12.75">
      <c r="A81" s="121"/>
      <c r="B81" s="89">
        <v>30</v>
      </c>
      <c r="C81" s="90" t="s">
        <v>191</v>
      </c>
      <c r="D81" s="69" t="s">
        <v>193</v>
      </c>
      <c r="E81" s="70" t="s">
        <v>489</v>
      </c>
      <c r="F81" s="122" t="s">
        <v>49</v>
      </c>
      <c r="G81" s="123"/>
      <c r="H81" s="46">
        <f>IF((G81-$F$6)&lt;0,0,IF(G81&gt;$I$6,"снят",(G81-$F$6)))</f>
        <v>0</v>
      </c>
      <c r="I81" s="64">
        <f>IF(OR(F81="снят",H81="снят"),100,F81+H81)</f>
        <v>100</v>
      </c>
      <c r="J81" s="124">
        <v>10</v>
      </c>
      <c r="K81" s="123">
        <v>63.22</v>
      </c>
      <c r="L81" s="46">
        <f>IF((K81-$J$6)&lt;0,0,IF(K81&gt;$M$6,"снят",(K81-$J$6)))</f>
        <v>19.22</v>
      </c>
      <c r="M81" s="125">
        <f>IF(OR(J81="снят",L81="снят"),100,J81+L81)</f>
        <v>29.22</v>
      </c>
      <c r="N81" s="126">
        <f>I81+M81</f>
        <v>129.22</v>
      </c>
      <c r="O81" s="92">
        <f>IF(N81&lt;100,J81+F81,"")</f>
      </c>
      <c r="P81" s="92">
        <f>IF(N81&lt;100,G81+K81,"")</f>
      </c>
      <c r="Q81" s="129"/>
      <c r="R81" s="94" t="s">
        <v>501</v>
      </c>
    </row>
    <row r="82" spans="1:17" ht="12.75">
      <c r="A82" s="121" t="s">
        <v>506</v>
      </c>
      <c r="B82" s="92">
        <v>106</v>
      </c>
      <c r="C82" s="93" t="s">
        <v>131</v>
      </c>
      <c r="D82" s="93" t="s">
        <v>132</v>
      </c>
      <c r="E82" s="128"/>
      <c r="F82" s="122" t="s">
        <v>49</v>
      </c>
      <c r="G82" s="123"/>
      <c r="H82" s="46">
        <f>IF((G82-$F$6)&lt;0,0,IF(G82&gt;$I$6,"снят",(G82-$F$6)))</f>
        <v>0</v>
      </c>
      <c r="I82" s="64">
        <f>IF(OR(F82="снят",H82="снят"),100,F82+H82)</f>
        <v>100</v>
      </c>
      <c r="J82" s="124">
        <v>20</v>
      </c>
      <c r="K82" s="123">
        <v>53.78</v>
      </c>
      <c r="L82" s="46">
        <f>IF((K82-$J$6)&lt;0,0,IF(K82&gt;$M$6,"снят",(K82-$J$6)))</f>
        <v>9.780000000000001</v>
      </c>
      <c r="M82" s="125">
        <f>IF(OR(J82="снят",L82="снят"),100,J82+L82)</f>
        <v>29.78</v>
      </c>
      <c r="N82" s="126">
        <f>I82+M82</f>
        <v>129.78</v>
      </c>
      <c r="O82" s="92">
        <f>IF(N82&lt;100,J82+F82,"")</f>
      </c>
      <c r="P82" s="92">
        <f>IF(N82&lt;100,G82+K82,"")</f>
      </c>
      <c r="Q82" s="129"/>
    </row>
    <row r="83" spans="1:18" ht="12.75">
      <c r="A83" s="121"/>
      <c r="B83" s="89">
        <v>28</v>
      </c>
      <c r="C83" s="90" t="s">
        <v>160</v>
      </c>
      <c r="D83" s="69" t="s">
        <v>218</v>
      </c>
      <c r="E83" s="70" t="s">
        <v>480</v>
      </c>
      <c r="F83" s="122" t="s">
        <v>49</v>
      </c>
      <c r="G83" s="123"/>
      <c r="H83" s="46">
        <f>IF((G83-$F$6)&lt;0,0,IF(G83&gt;$I$6,"снят",(G83-$F$6)))</f>
        <v>0</v>
      </c>
      <c r="I83" s="64">
        <f>IF(OR(F83="снят",H83="снят"),100,F83+H83)</f>
        <v>100</v>
      </c>
      <c r="J83" s="124">
        <v>15</v>
      </c>
      <c r="K83" s="123">
        <v>60.19</v>
      </c>
      <c r="L83" s="46">
        <f>IF((K83-$J$6)&lt;0,0,IF(K83&gt;$M$6,"снят",(K83-$J$6)))</f>
        <v>16.189999999999998</v>
      </c>
      <c r="M83" s="125">
        <f>IF(OR(J83="снят",L83="снят"),100,J83+L83)</f>
        <v>31.189999999999998</v>
      </c>
      <c r="N83" s="126">
        <f>I83+M83</f>
        <v>131.19</v>
      </c>
      <c r="O83" s="92">
        <f>IF(N83&lt;100,J83+F83,"")</f>
      </c>
      <c r="P83" s="92">
        <f>IF(N83&lt;100,G83+K83,"")</f>
      </c>
      <c r="Q83" s="129"/>
      <c r="R83" s="94" t="s">
        <v>501</v>
      </c>
    </row>
    <row r="84" spans="1:18" ht="12.75">
      <c r="A84" s="121"/>
      <c r="B84" s="92">
        <v>19</v>
      </c>
      <c r="C84" s="93" t="s">
        <v>183</v>
      </c>
      <c r="D84" s="93" t="s">
        <v>184</v>
      </c>
      <c r="E84" s="128" t="s">
        <v>505</v>
      </c>
      <c r="F84" s="130" t="s">
        <v>49</v>
      </c>
      <c r="G84" s="131"/>
      <c r="H84" s="46">
        <f>IF((G84-$F$6)&lt;0,0,IF(G84&gt;$I$6,"снят",(G84-$F$6)))</f>
        <v>0</v>
      </c>
      <c r="I84" s="64">
        <f>IF(OR(F84="снят",H84="снят"),100,F84+H84)</f>
        <v>100</v>
      </c>
      <c r="J84" s="124">
        <v>15</v>
      </c>
      <c r="K84" s="123">
        <v>66.97</v>
      </c>
      <c r="L84" s="46">
        <f>IF((K84-$J$6)&lt;0,0,IF(K84&gt;$M$6,"снят",(K84-$J$6)))</f>
        <v>22.97</v>
      </c>
      <c r="M84" s="125">
        <f>IF(OR(J84="снят",L84="снят"),100,J84+L84)</f>
        <v>37.97</v>
      </c>
      <c r="N84" s="126">
        <f>I84+M84</f>
        <v>137.97</v>
      </c>
      <c r="O84" s="92">
        <f>IF(N84&lt;100,J84+F84,"")</f>
      </c>
      <c r="P84" s="92">
        <f>IF(N84&lt;100,G84+K84,"")</f>
      </c>
      <c r="Q84" s="129"/>
      <c r="R84" s="94" t="s">
        <v>501</v>
      </c>
    </row>
    <row r="85" spans="1:17" ht="12.75">
      <c r="A85" s="121"/>
      <c r="B85" s="92">
        <v>100</v>
      </c>
      <c r="C85" s="93" t="s">
        <v>226</v>
      </c>
      <c r="D85" s="93" t="s">
        <v>227</v>
      </c>
      <c r="E85" s="128" t="s">
        <v>481</v>
      </c>
      <c r="F85" s="122" t="s">
        <v>49</v>
      </c>
      <c r="G85" s="123"/>
      <c r="H85" s="46">
        <f>IF((G85-$F$6)&lt;0,0,IF(G85&gt;$I$6,"снят",(G85-$F$6)))</f>
        <v>0</v>
      </c>
      <c r="I85" s="64">
        <f>IF(OR(F85="снят",H85="снят"),100,F85+H85)</f>
        <v>100</v>
      </c>
      <c r="J85" s="124">
        <v>100</v>
      </c>
      <c r="K85" s="123"/>
      <c r="L85" s="46">
        <f>IF((K85-$J$6)&lt;0,0,IF(K85&gt;$M$6,"снят",(K85-$J$6)))</f>
        <v>0</v>
      </c>
      <c r="M85" s="125">
        <f>IF(OR(J85="снят",L85="снят"),100,J85+L85)</f>
        <v>100</v>
      </c>
      <c r="N85" s="126">
        <f>I85+M85</f>
        <v>200</v>
      </c>
      <c r="O85" s="92">
        <f>IF(N85&lt;100,J85+F85,"")</f>
      </c>
      <c r="P85" s="92">
        <f>IF(N85&lt;100,G85+K85,"")</f>
      </c>
      <c r="Q85" s="129"/>
    </row>
    <row r="86" spans="1:17" ht="12.75">
      <c r="A86" s="121" t="s">
        <v>35</v>
      </c>
      <c r="B86" s="92">
        <v>2</v>
      </c>
      <c r="C86" s="132" t="s">
        <v>84</v>
      </c>
      <c r="D86" s="93" t="s">
        <v>223</v>
      </c>
      <c r="E86" s="128" t="s">
        <v>485</v>
      </c>
      <c r="F86" s="135" t="s">
        <v>49</v>
      </c>
      <c r="G86" s="123"/>
      <c r="H86" s="46">
        <f>IF((G86-$F$6)&lt;0,0,IF(G86&gt;$I$6,"снят",(G86-$F$6)))</f>
        <v>0</v>
      </c>
      <c r="I86" s="64">
        <f>IF(OR(F86="снят",H86="снят"),100,F86+H86)</f>
        <v>100</v>
      </c>
      <c r="J86" s="134" t="s">
        <v>49</v>
      </c>
      <c r="K86" s="131"/>
      <c r="L86" s="46">
        <f>IF((K86-$J$6)&lt;0,0,IF(K86&gt;$M$6,"снят",(K86-$J$6)))</f>
        <v>0</v>
      </c>
      <c r="M86" s="125">
        <f>IF(OR(J86="снят",L86="снят"),100,J86+L86)</f>
        <v>100</v>
      </c>
      <c r="N86" s="126">
        <f>I86+M86</f>
        <v>200</v>
      </c>
      <c r="O86" s="92">
        <f>IF(N86&lt;100,J86+F86,"")</f>
      </c>
      <c r="P86" s="92">
        <f>IF(N86&lt;100,G86+K86,"")</f>
      </c>
      <c r="Q86" s="127"/>
    </row>
    <row r="87" spans="1:17" ht="12.75">
      <c r="A87" s="121" t="s">
        <v>496</v>
      </c>
      <c r="B87" s="92">
        <v>4</v>
      </c>
      <c r="C87" s="93" t="s">
        <v>68</v>
      </c>
      <c r="D87" s="93" t="s">
        <v>221</v>
      </c>
      <c r="E87" s="128" t="s">
        <v>489</v>
      </c>
      <c r="F87" s="134" t="s">
        <v>49</v>
      </c>
      <c r="G87" s="131"/>
      <c r="H87" s="46">
        <f>IF((G87-$F$6)&lt;0,0,IF(G87&gt;$I$6,"снят",(G87-$F$6)))</f>
        <v>0</v>
      </c>
      <c r="I87" s="64">
        <f>IF(OR(F87="снят",H87="снят"),100,F87+H87)</f>
        <v>100</v>
      </c>
      <c r="J87" s="122" t="s">
        <v>49</v>
      </c>
      <c r="K87" s="123"/>
      <c r="L87" s="46">
        <f>IF((K87-$J$6)&lt;0,0,IF(K87&gt;$M$6,"снят",(K87-$J$6)))</f>
        <v>0</v>
      </c>
      <c r="M87" s="125">
        <f>IF(OR(J87="снят",L87="снят"),100,J87+L87)</f>
        <v>100</v>
      </c>
      <c r="N87" s="126">
        <f>I87+M87</f>
        <v>200</v>
      </c>
      <c r="O87" s="92">
        <f>IF(N87&lt;100,J87+F87,"")</f>
      </c>
      <c r="P87" s="92">
        <f>IF(N87&lt;100,G87+K87,"")</f>
      </c>
      <c r="Q87" s="129"/>
    </row>
    <row r="88" spans="1:18" ht="12.75">
      <c r="A88" s="121" t="s">
        <v>497</v>
      </c>
      <c r="B88" s="92">
        <v>13</v>
      </c>
      <c r="C88" s="93" t="s">
        <v>196</v>
      </c>
      <c r="D88" s="93" t="s">
        <v>197</v>
      </c>
      <c r="E88" s="128" t="s">
        <v>489</v>
      </c>
      <c r="F88" s="134" t="s">
        <v>49</v>
      </c>
      <c r="G88" s="131"/>
      <c r="H88" s="46">
        <f>IF((G88-$F$6)&lt;0,0,IF(G88&gt;$I$6,"снят",(G88-$F$6)))</f>
        <v>0</v>
      </c>
      <c r="I88" s="64">
        <f>IF(OR(F88="снят",H88="снят"),100,F88+H88)</f>
        <v>100</v>
      </c>
      <c r="J88" s="134" t="s">
        <v>49</v>
      </c>
      <c r="K88" s="131"/>
      <c r="L88" s="46">
        <f>IF((K88-$J$6)&lt;0,0,IF(K88&gt;$M$6,"снят",(K88-$J$6)))</f>
        <v>0</v>
      </c>
      <c r="M88" s="125">
        <f>IF(OR(J88="снят",L88="снят"),100,J88+L88)</f>
        <v>100</v>
      </c>
      <c r="N88" s="126">
        <f>I88+M88</f>
        <v>200</v>
      </c>
      <c r="O88" s="92">
        <f>IF(N88&lt;100,J88+F88,"")</f>
      </c>
      <c r="P88" s="92">
        <f>IF(N88&lt;100,G88+K88,"")</f>
      </c>
      <c r="Q88" s="129"/>
      <c r="R88" s="94" t="s">
        <v>501</v>
      </c>
    </row>
    <row r="89" spans="1:18" ht="12.75">
      <c r="A89" s="121" t="s">
        <v>483</v>
      </c>
      <c r="B89" s="92">
        <v>15</v>
      </c>
      <c r="C89" s="93" t="s">
        <v>219</v>
      </c>
      <c r="D89" s="93" t="s">
        <v>220</v>
      </c>
      <c r="E89" s="128" t="s">
        <v>488</v>
      </c>
      <c r="F89" s="130" t="s">
        <v>49</v>
      </c>
      <c r="G89" s="131"/>
      <c r="H89" s="46">
        <f>IF((G89-$F$6)&lt;0,0,IF(G89&gt;$I$6,"снят",(G89-$F$6)))</f>
        <v>0</v>
      </c>
      <c r="I89" s="64">
        <f>IF(OR(F89="снят",H89="снят"),100,F89+H89)</f>
        <v>100</v>
      </c>
      <c r="J89" s="124" t="s">
        <v>49</v>
      </c>
      <c r="K89" s="123"/>
      <c r="L89" s="46">
        <f>IF((K89-$J$6)&lt;0,0,IF(K89&gt;$M$6,"снят",(K89-$J$6)))</f>
        <v>0</v>
      </c>
      <c r="M89" s="125">
        <f>IF(OR(J89="снят",L89="снят"),100,J89+L89)</f>
        <v>100</v>
      </c>
      <c r="N89" s="126">
        <f>I89+M89</f>
        <v>200</v>
      </c>
      <c r="O89" s="92">
        <f>IF(N89&lt;100,J89+F89,"")</f>
      </c>
      <c r="P89" s="92">
        <f>IF(N89&lt;100,G89+K89,"")</f>
      </c>
      <c r="Q89" s="129"/>
      <c r="R89" s="94" t="s">
        <v>501</v>
      </c>
    </row>
    <row r="90" spans="1:18" ht="12.75">
      <c r="A90" s="121" t="s">
        <v>487</v>
      </c>
      <c r="B90" s="89">
        <v>17</v>
      </c>
      <c r="C90" s="90" t="s">
        <v>191</v>
      </c>
      <c r="D90" s="69" t="s">
        <v>192</v>
      </c>
      <c r="E90" s="70" t="s">
        <v>489</v>
      </c>
      <c r="F90" s="122" t="s">
        <v>49</v>
      </c>
      <c r="G90" s="123"/>
      <c r="H90" s="46">
        <f>IF((G90-$F$6)&lt;0,0,IF(G90&gt;$I$6,"снят",(G90-$F$6)))</f>
        <v>0</v>
      </c>
      <c r="I90" s="64">
        <f>IF(OR(F90="снят",H90="снят"),100,F90+H90)</f>
        <v>100</v>
      </c>
      <c r="J90" s="124" t="s">
        <v>49</v>
      </c>
      <c r="K90" s="123"/>
      <c r="L90" s="46">
        <f>IF((K90-$J$6)&lt;0,0,IF(K90&gt;$M$6,"снят",(K90-$J$6)))</f>
        <v>0</v>
      </c>
      <c r="M90" s="125">
        <f>IF(OR(J90="снят",L90="снят"),100,J90+L90)</f>
        <v>100</v>
      </c>
      <c r="N90" s="126">
        <f>I90+M90</f>
        <v>200</v>
      </c>
      <c r="O90" s="92">
        <f>IF(N90&lt;100,J90+F90,"")</f>
      </c>
      <c r="P90" s="92">
        <f>IF(N90&lt;100,G90+K90,"")</f>
      </c>
      <c r="Q90" s="129"/>
      <c r="R90" s="94" t="s">
        <v>501</v>
      </c>
    </row>
    <row r="91" spans="1:18" ht="12.75">
      <c r="A91" s="121" t="s">
        <v>129</v>
      </c>
      <c r="B91" s="92">
        <v>18</v>
      </c>
      <c r="C91" s="93" t="s">
        <v>90</v>
      </c>
      <c r="D91" s="93" t="s">
        <v>91</v>
      </c>
      <c r="E91" s="128" t="s">
        <v>488</v>
      </c>
      <c r="F91" s="134" t="s">
        <v>49</v>
      </c>
      <c r="G91" s="131"/>
      <c r="H91" s="46">
        <f>IF((G91-$F$6)&lt;0,0,IF(G91&gt;$I$6,"снят",(G91-$F$6)))</f>
        <v>0</v>
      </c>
      <c r="I91" s="64">
        <f>IF(OR(F91="снят",H91="снят"),100,F91+H91)</f>
        <v>100</v>
      </c>
      <c r="J91" s="124" t="s">
        <v>49</v>
      </c>
      <c r="K91" s="123"/>
      <c r="L91" s="46">
        <f>IF((K91-$J$6)&lt;0,0,IF(K91&gt;$M$6,"снят",(K91-$J$6)))</f>
        <v>0</v>
      </c>
      <c r="M91" s="125">
        <f>IF(OR(J91="снят",L91="снят"),100,J91+L91)</f>
        <v>100</v>
      </c>
      <c r="N91" s="126">
        <f>I91+M91</f>
        <v>200</v>
      </c>
      <c r="O91" s="92">
        <f>IF(N91&lt;100,J91+F91,"")</f>
      </c>
      <c r="P91" s="92">
        <f>IF(N91&lt;100,G91+K91,"")</f>
      </c>
      <c r="Q91" s="129"/>
      <c r="R91" s="94" t="s">
        <v>501</v>
      </c>
    </row>
    <row r="92" spans="1:18" ht="12.75">
      <c r="A92" s="121"/>
      <c r="B92" s="92">
        <v>23</v>
      </c>
      <c r="C92" s="132" t="s">
        <v>61</v>
      </c>
      <c r="D92" s="93" t="s">
        <v>62</v>
      </c>
      <c r="E92" s="128" t="s">
        <v>480</v>
      </c>
      <c r="F92" s="122" t="s">
        <v>49</v>
      </c>
      <c r="G92" s="123"/>
      <c r="H92" s="46">
        <f>IF((G92-$F$6)&lt;0,0,IF(G92&gt;$I$6,"снят",(G92-$F$6)))</f>
        <v>0</v>
      </c>
      <c r="I92" s="64">
        <f>IF(OR(F92="снят",H92="снят"),100,F92+H92)</f>
        <v>100</v>
      </c>
      <c r="J92" s="124" t="s">
        <v>49</v>
      </c>
      <c r="K92" s="123"/>
      <c r="L92" s="46">
        <f>IF((K92-$J$6)&lt;0,0,IF(K92&gt;$M$6,"снят",(K92-$J$6)))</f>
        <v>0</v>
      </c>
      <c r="M92" s="125">
        <f>IF(OR(J92="снят",L92="снят"),100,J92+L92)</f>
        <v>100</v>
      </c>
      <c r="N92" s="126">
        <f>I92+M92</f>
        <v>200</v>
      </c>
      <c r="O92" s="92">
        <f>IF(N92&lt;100,J92+F92,"")</f>
      </c>
      <c r="P92" s="92">
        <f>IF(N92&lt;100,G92+K92,"")</f>
      </c>
      <c r="Q92" s="129"/>
      <c r="R92" s="94" t="s">
        <v>501</v>
      </c>
    </row>
    <row r="93" spans="1:18" ht="12.75">
      <c r="A93" s="121"/>
      <c r="B93" s="89">
        <v>27</v>
      </c>
      <c r="C93" s="90" t="s">
        <v>224</v>
      </c>
      <c r="D93" s="69" t="s">
        <v>225</v>
      </c>
      <c r="E93" s="70" t="s">
        <v>485</v>
      </c>
      <c r="F93" s="122" t="s">
        <v>49</v>
      </c>
      <c r="G93" s="123"/>
      <c r="H93" s="46">
        <f>IF((G93-$F$6)&lt;0,0,IF(G93&gt;$I$6,"снят",(G93-$F$6)))</f>
        <v>0</v>
      </c>
      <c r="I93" s="64">
        <f>IF(OR(F93="снят",H93="снят"),100,F93+H93)</f>
        <v>100</v>
      </c>
      <c r="J93" s="124" t="s">
        <v>49</v>
      </c>
      <c r="K93" s="123"/>
      <c r="L93" s="46">
        <f>IF((K93-$J$6)&lt;0,0,IF(K93&gt;$M$6,"снят",(K93-$J$6)))</f>
        <v>0</v>
      </c>
      <c r="M93" s="125">
        <f>IF(OR(J93="снят",L93="снят"),100,J93+L93)</f>
        <v>100</v>
      </c>
      <c r="N93" s="126">
        <f>I93+M93</f>
        <v>200</v>
      </c>
      <c r="O93" s="92">
        <f>IF(N93&lt;100,J93+F93,"")</f>
      </c>
      <c r="P93" s="92">
        <f>IF(N93&lt;100,G93+K93,"")</f>
      </c>
      <c r="Q93" s="129"/>
      <c r="R93" s="94" t="s">
        <v>501</v>
      </c>
    </row>
    <row r="94" spans="1:17" ht="12.75">
      <c r="A94" s="121"/>
      <c r="B94" s="89">
        <v>32</v>
      </c>
      <c r="C94" s="90" t="s">
        <v>229</v>
      </c>
      <c r="D94" s="69" t="s">
        <v>516</v>
      </c>
      <c r="E94" s="70" t="s">
        <v>481</v>
      </c>
      <c r="F94" s="122" t="s">
        <v>49</v>
      </c>
      <c r="G94" s="123"/>
      <c r="H94" s="46">
        <f>IF((G94-$F$6)&lt;0,0,IF(G94&gt;$I$6,"снят",(G94-$F$6)))</f>
        <v>0</v>
      </c>
      <c r="I94" s="64">
        <f>IF(OR(F94="снят",H94="снят"),100,F94+H94)</f>
        <v>100</v>
      </c>
      <c r="J94" s="124" t="s">
        <v>49</v>
      </c>
      <c r="K94" s="123"/>
      <c r="L94" s="46">
        <f>IF((K94-$J$6)&lt;0,0,IF(K94&gt;$M$6,"снят",(K94-$J$6)))</f>
        <v>0</v>
      </c>
      <c r="M94" s="125">
        <f>IF(OR(J94="снят",L94="снят"),100,J94+L94)</f>
        <v>100</v>
      </c>
      <c r="N94" s="126">
        <f>I94+M94</f>
        <v>200</v>
      </c>
      <c r="O94" s="92">
        <f>IF(N94&lt;100,J94+F94,"")</f>
      </c>
      <c r="P94" s="92">
        <f>IF(N94&lt;100,G94+K94,"")</f>
      </c>
      <c r="Q94" s="129"/>
    </row>
    <row r="95" spans="1:17" ht="12.75">
      <c r="A95" s="121"/>
      <c r="B95" s="89">
        <v>40</v>
      </c>
      <c r="C95" s="90" t="s">
        <v>40</v>
      </c>
      <c r="D95" s="69" t="s">
        <v>76</v>
      </c>
      <c r="E95" s="70" t="s">
        <v>482</v>
      </c>
      <c r="F95" s="122" t="s">
        <v>49</v>
      </c>
      <c r="G95" s="123"/>
      <c r="H95" s="46">
        <f>IF((G95-$F$6)&lt;0,0,IF(G95&gt;$I$6,"снят",(G95-$F$6)))</f>
        <v>0</v>
      </c>
      <c r="I95" s="64">
        <f>IF(OR(F95="снят",H95="снят"),100,F95+H95)</f>
        <v>100</v>
      </c>
      <c r="J95" s="124" t="s">
        <v>49</v>
      </c>
      <c r="K95" s="123"/>
      <c r="L95" s="46">
        <f>IF((K95-$J$6)&lt;0,0,IF(K95&gt;$M$6,"снят",(K95-$J$6)))</f>
        <v>0</v>
      </c>
      <c r="M95" s="125">
        <f>IF(OR(J95="снят",L95="снят"),100,J95+L95)</f>
        <v>100</v>
      </c>
      <c r="N95" s="126">
        <f>I95+M95</f>
        <v>200</v>
      </c>
      <c r="O95" s="92">
        <f>IF(N95&lt;100,J95+F95,"")</f>
      </c>
      <c r="P95" s="92">
        <f>IF(N95&lt;100,G95+K95,"")</f>
      </c>
      <c r="Q95" s="129"/>
    </row>
    <row r="96" spans="1:17" ht="12.75">
      <c r="A96" s="121"/>
      <c r="B96" s="89">
        <v>42</v>
      </c>
      <c r="C96" s="90" t="s">
        <v>213</v>
      </c>
      <c r="D96" s="69" t="s">
        <v>214</v>
      </c>
      <c r="E96" s="70" t="s">
        <v>517</v>
      </c>
      <c r="F96" s="122">
        <v>100</v>
      </c>
      <c r="G96" s="123"/>
      <c r="H96" s="46">
        <f>IF((G96-$F$6)&lt;0,0,IF(G96&gt;$I$6,"снят",(G96-$F$6)))</f>
        <v>0</v>
      </c>
      <c r="I96" s="64">
        <f>IF(OR(F96="снят",H96="снят"),100,F96+H96)</f>
        <v>100</v>
      </c>
      <c r="J96" s="124" t="s">
        <v>49</v>
      </c>
      <c r="K96" s="123"/>
      <c r="L96" s="46">
        <f>IF((K96-$J$6)&lt;0,0,IF(K96&gt;$M$6,"снят",(K96-$J$6)))</f>
        <v>0</v>
      </c>
      <c r="M96" s="125">
        <f>IF(OR(J96="снят",L96="снят"),100,J96+L96)</f>
        <v>100</v>
      </c>
      <c r="N96" s="126">
        <f>I96+M96</f>
        <v>200</v>
      </c>
      <c r="O96" s="92">
        <f>IF(N96&lt;100,J96+F96,"")</f>
      </c>
      <c r="P96" s="92">
        <f>IF(N96&lt;100,G96+K96,"")</f>
      </c>
      <c r="Q96" s="129"/>
    </row>
    <row r="97" spans="1:17" ht="12.75">
      <c r="A97" s="121"/>
      <c r="B97" s="89">
        <v>46</v>
      </c>
      <c r="C97" s="90" t="s">
        <v>99</v>
      </c>
      <c r="D97" s="69" t="s">
        <v>100</v>
      </c>
      <c r="E97" s="70" t="s">
        <v>498</v>
      </c>
      <c r="F97" s="122" t="s">
        <v>49</v>
      </c>
      <c r="G97" s="123"/>
      <c r="H97" s="46">
        <f>IF((G97-$F$6)&lt;0,0,IF(G97&gt;$I$6,"снят",(G97-$F$6)))</f>
        <v>0</v>
      </c>
      <c r="I97" s="64">
        <f>IF(OR(F97="снят",H97="снят"),100,F97+H97)</f>
        <v>100</v>
      </c>
      <c r="J97" s="124" t="s">
        <v>49</v>
      </c>
      <c r="K97" s="123"/>
      <c r="L97" s="46">
        <f>IF((K97-$J$6)&lt;0,0,IF(K97&gt;$M$6,"снят",(K97-$J$6)))</f>
        <v>0</v>
      </c>
      <c r="M97" s="125">
        <f>IF(OR(J97="снят",L97="снят"),100,J97+L97)</f>
        <v>100</v>
      </c>
      <c r="N97" s="126">
        <f>I97+M97</f>
        <v>200</v>
      </c>
      <c r="O97" s="92">
        <f>IF(N97&lt;100,J97+F97,"")</f>
      </c>
      <c r="P97" s="92">
        <f>IF(N97&lt;100,G97+K97,"")</f>
      </c>
      <c r="Q97" s="129"/>
    </row>
    <row r="98" spans="1:17" ht="12.75">
      <c r="A98" s="121"/>
      <c r="B98" s="89">
        <v>47</v>
      </c>
      <c r="C98" s="90" t="s">
        <v>208</v>
      </c>
      <c r="D98" s="69" t="s">
        <v>212</v>
      </c>
      <c r="E98" s="70" t="s">
        <v>504</v>
      </c>
      <c r="F98" s="122" t="s">
        <v>49</v>
      </c>
      <c r="G98" s="123"/>
      <c r="H98" s="46">
        <f>IF((G98-$F$6)&lt;0,0,IF(G98&gt;$I$6,"снят",(G98-$F$6)))</f>
        <v>0</v>
      </c>
      <c r="I98" s="64">
        <f>IF(OR(F98="снят",H98="снят"),100,F98+H98)</f>
        <v>100</v>
      </c>
      <c r="J98" s="124" t="s">
        <v>49</v>
      </c>
      <c r="K98" s="123"/>
      <c r="L98" s="46">
        <f>IF((K98-$J$6)&lt;0,0,IF(K98&gt;$M$6,"снят",(K98-$J$6)))</f>
        <v>0</v>
      </c>
      <c r="M98" s="125">
        <f>IF(OR(J98="снят",L98="снят"),100,J98+L98)</f>
        <v>100</v>
      </c>
      <c r="N98" s="126">
        <f>I98+M98</f>
        <v>200</v>
      </c>
      <c r="O98" s="92">
        <f>IF(N98&lt;100,J98+F98,"")</f>
      </c>
      <c r="P98" s="92">
        <f>IF(N98&lt;100,G98+K98,"")</f>
      </c>
      <c r="Q98" s="129"/>
    </row>
    <row r="99" spans="1:17" ht="12.75">
      <c r="A99" s="121"/>
      <c r="B99" s="89">
        <v>48</v>
      </c>
      <c r="C99" s="90" t="s">
        <v>177</v>
      </c>
      <c r="D99" s="69" t="s">
        <v>178</v>
      </c>
      <c r="E99" s="70" t="s">
        <v>498</v>
      </c>
      <c r="F99" s="122" t="s">
        <v>49</v>
      </c>
      <c r="G99" s="123"/>
      <c r="H99" s="46">
        <f>IF((G99-$F$6)&lt;0,0,IF(G99&gt;$I$6,"снят",(G99-$F$6)))</f>
        <v>0</v>
      </c>
      <c r="I99" s="64">
        <f>IF(OR(F99="снят",H99="снят"),100,F99+H99)</f>
        <v>100</v>
      </c>
      <c r="J99" s="124" t="s">
        <v>49</v>
      </c>
      <c r="K99" s="123"/>
      <c r="L99" s="46">
        <f>IF((K99-$J$6)&lt;0,0,IF(K99&gt;$M$6,"снят",(K99-$J$6)))</f>
        <v>0</v>
      </c>
      <c r="M99" s="125">
        <f>IF(OR(J99="снят",L99="снят"),100,J99+L99)</f>
        <v>100</v>
      </c>
      <c r="N99" s="126">
        <f>I99+M99</f>
        <v>200</v>
      </c>
      <c r="O99" s="92">
        <f>IF(N99&lt;100,J99+F99,"")</f>
      </c>
      <c r="P99" s="92">
        <f>IF(N99&lt;100,G99+K99,"")</f>
      </c>
      <c r="Q99" s="129"/>
    </row>
    <row r="100" spans="1:17" ht="12.75">
      <c r="A100" s="121"/>
      <c r="B100" s="89">
        <v>51</v>
      </c>
      <c r="C100" s="90" t="s">
        <v>124</v>
      </c>
      <c r="D100" s="69" t="s">
        <v>125</v>
      </c>
      <c r="E100" s="70" t="s">
        <v>507</v>
      </c>
      <c r="F100" s="122" t="s">
        <v>49</v>
      </c>
      <c r="G100" s="123"/>
      <c r="H100" s="46">
        <f>IF((G100-$F$6)&lt;0,0,IF(G100&gt;$I$6,"снят",(G100-$F$6)))</f>
        <v>0</v>
      </c>
      <c r="I100" s="64">
        <f>IF(OR(F100="снят",H100="снят"),100,F100+H100)</f>
        <v>100</v>
      </c>
      <c r="J100" s="124">
        <v>10</v>
      </c>
      <c r="K100" s="123">
        <v>89.26</v>
      </c>
      <c r="L100" s="46" t="str">
        <f>IF((K100-$J$6)&lt;0,0,IF(K100&gt;$M$6,"снят",(K100-$J$6)))</f>
        <v>снят</v>
      </c>
      <c r="M100" s="125">
        <f>IF(OR(J100="снят",L100="снят"),100,J100+L100)</f>
        <v>100</v>
      </c>
      <c r="N100" s="126">
        <f>I100+M100</f>
        <v>200</v>
      </c>
      <c r="O100" s="92">
        <f>IF(N100&lt;100,J100+F100,"")</f>
      </c>
      <c r="P100" s="92">
        <f>IF(N100&lt;100,G100+K100,"")</f>
      </c>
      <c r="Q100" s="129"/>
    </row>
    <row r="101" spans="1:17" ht="12.75">
      <c r="A101" s="121"/>
      <c r="B101" s="89">
        <v>55</v>
      </c>
      <c r="C101" s="90" t="s">
        <v>101</v>
      </c>
      <c r="D101" s="69" t="s">
        <v>102</v>
      </c>
      <c r="E101" s="70" t="s">
        <v>498</v>
      </c>
      <c r="F101" s="122" t="s">
        <v>49</v>
      </c>
      <c r="G101" s="123"/>
      <c r="H101" s="46">
        <f>IF((G101-$F$6)&lt;0,0,IF(G101&gt;$I$6,"снят",(G101-$F$6)))</f>
        <v>0</v>
      </c>
      <c r="I101" s="64">
        <f>IF(OR(F101="снят",H101="снят"),100,F101+H101)</f>
        <v>100</v>
      </c>
      <c r="J101" s="124" t="s">
        <v>49</v>
      </c>
      <c r="K101" s="123"/>
      <c r="L101" s="46">
        <f>IF((K101-$J$6)&lt;0,0,IF(K101&gt;$M$6,"снят",(K101-$J$6)))</f>
        <v>0</v>
      </c>
      <c r="M101" s="125">
        <f>IF(OR(J101="снят",L101="снят"),100,J101+L101)</f>
        <v>100</v>
      </c>
      <c r="N101" s="126">
        <f>I101+M101</f>
        <v>200</v>
      </c>
      <c r="O101" s="92">
        <f>IF(N101&lt;100,J101+F101,"")</f>
      </c>
      <c r="P101" s="92">
        <f>IF(N101&lt;100,G101+K101,"")</f>
      </c>
      <c r="Q101" s="129"/>
    </row>
    <row r="102" spans="1:17" ht="12.75">
      <c r="A102" s="121"/>
      <c r="B102" s="89">
        <v>68</v>
      </c>
      <c r="C102" s="90" t="s">
        <v>232</v>
      </c>
      <c r="D102" s="69" t="s">
        <v>233</v>
      </c>
      <c r="E102" s="70" t="s">
        <v>518</v>
      </c>
      <c r="F102" s="122" t="s">
        <v>49</v>
      </c>
      <c r="G102" s="123"/>
      <c r="H102" s="46">
        <f>IF((G102-$F$6)&lt;0,0,IF(G102&gt;$I$6,"снят",(G102-$F$6)))</f>
        <v>0</v>
      </c>
      <c r="I102" s="64">
        <f>IF(OR(F102="снят",H102="снят"),100,F102+H102)</f>
        <v>100</v>
      </c>
      <c r="J102" s="124" t="s">
        <v>49</v>
      </c>
      <c r="K102" s="123"/>
      <c r="L102" s="46">
        <f>IF((K102-$J$6)&lt;0,0,IF(K102&gt;$M$6,"снят",(K102-$J$6)))</f>
        <v>0</v>
      </c>
      <c r="M102" s="125">
        <f>IF(OR(J102="снят",L102="снят"),100,J102+L102)</f>
        <v>100</v>
      </c>
      <c r="N102" s="126">
        <f>I102+M102</f>
        <v>200</v>
      </c>
      <c r="O102" s="92">
        <f>IF(N102&lt;100,J102+F102,"")</f>
      </c>
      <c r="P102" s="92">
        <f>IF(N102&lt;100,G102+K102,"")</f>
      </c>
      <c r="Q102" s="129"/>
    </row>
    <row r="103" spans="1:17" ht="12.75">
      <c r="A103" s="121"/>
      <c r="B103" s="89">
        <v>70</v>
      </c>
      <c r="C103" s="90" t="s">
        <v>229</v>
      </c>
      <c r="D103" s="69" t="s">
        <v>519</v>
      </c>
      <c r="E103" s="70" t="s">
        <v>481</v>
      </c>
      <c r="F103" s="122" t="s">
        <v>49</v>
      </c>
      <c r="G103" s="123"/>
      <c r="H103" s="46">
        <f>IF((G103-$F$6)&lt;0,0,IF(G103&gt;$I$6,"снят",(G103-$F$6)))</f>
        <v>0</v>
      </c>
      <c r="I103" s="64">
        <f>IF(OR(F103="снят",H103="снят"),100,F103+H103)</f>
        <v>100</v>
      </c>
      <c r="J103" s="124" t="s">
        <v>49</v>
      </c>
      <c r="K103" s="123"/>
      <c r="L103" s="46">
        <f>IF((K103-$J$6)&lt;0,0,IF(K103&gt;$M$6,"снят",(K103-$J$6)))</f>
        <v>0</v>
      </c>
      <c r="M103" s="125">
        <f>IF(OR(J103="снят",L103="снят"),100,J103+L103)</f>
        <v>100</v>
      </c>
      <c r="N103" s="126">
        <f>I103+M103</f>
        <v>200</v>
      </c>
      <c r="O103" s="92">
        <f>IF(N103&lt;100,J103+F103,"")</f>
      </c>
      <c r="P103" s="92">
        <f>IF(N103&lt;100,G103+K103,"")</f>
      </c>
      <c r="Q103" s="129"/>
    </row>
    <row r="104" spans="1:17" ht="12.75">
      <c r="A104" s="121" t="s">
        <v>503</v>
      </c>
      <c r="B104" s="89">
        <v>79</v>
      </c>
      <c r="C104" s="90" t="s">
        <v>88</v>
      </c>
      <c r="D104" s="69" t="s">
        <v>173</v>
      </c>
      <c r="E104" s="70" t="s">
        <v>480</v>
      </c>
      <c r="F104" s="122" t="s">
        <v>49</v>
      </c>
      <c r="G104" s="123"/>
      <c r="H104" s="46">
        <f>IF((G104-$F$6)&lt;0,0,IF(G104&gt;$I$6,"снят",(G104-$F$6)))</f>
        <v>0</v>
      </c>
      <c r="I104" s="64">
        <f>IF(OR(F104="снят",H104="снят"),100,F104+H104)</f>
        <v>100</v>
      </c>
      <c r="J104" s="124" t="s">
        <v>49</v>
      </c>
      <c r="K104" s="123"/>
      <c r="L104" s="46">
        <f>IF((K104-$J$6)&lt;0,0,IF(K104&gt;$M$6,"снят",(K104-$J$6)))</f>
        <v>0</v>
      </c>
      <c r="M104" s="125">
        <f>IF(OR(J104="снят",L104="снят"),100,J104+L104)</f>
        <v>100</v>
      </c>
      <c r="N104" s="126">
        <f>I104+M104</f>
        <v>200</v>
      </c>
      <c r="O104" s="92">
        <f>IF(N104&lt;100,J104+F104,"")</f>
      </c>
      <c r="P104" s="92">
        <f>IF(N104&lt;100,G104+K104,"")</f>
      </c>
      <c r="Q104" s="129"/>
    </row>
    <row r="105" spans="1:17" ht="12.75">
      <c r="A105" s="121" t="s">
        <v>503</v>
      </c>
      <c r="B105" s="89">
        <v>80</v>
      </c>
      <c r="C105" s="90" t="s">
        <v>103</v>
      </c>
      <c r="D105" s="69" t="s">
        <v>104</v>
      </c>
      <c r="E105" s="70" t="s">
        <v>498</v>
      </c>
      <c r="F105" s="122" t="s">
        <v>49</v>
      </c>
      <c r="G105" s="123"/>
      <c r="H105" s="46">
        <f>IF((G105-$F$6)&lt;0,0,IF(G105&gt;$I$6,"снят",(G105-$F$6)))</f>
        <v>0</v>
      </c>
      <c r="I105" s="64">
        <f>IF(OR(F105="снят",H105="снят"),100,F105+H105)</f>
        <v>100</v>
      </c>
      <c r="J105" s="124" t="s">
        <v>49</v>
      </c>
      <c r="K105" s="123"/>
      <c r="L105" s="46">
        <f>IF((K105-$J$6)&lt;0,0,IF(K105&gt;$M$6,"снят",(K105-$J$6)))</f>
        <v>0</v>
      </c>
      <c r="M105" s="125">
        <f>IF(OR(J105="снят",L105="снят"),100,J105+L105)</f>
        <v>100</v>
      </c>
      <c r="N105" s="126">
        <f>I105+M105</f>
        <v>200</v>
      </c>
      <c r="O105" s="92">
        <f>IF(N105&lt;100,J105+F105,"")</f>
      </c>
      <c r="P105" s="92">
        <f>IF(N105&lt;100,G105+K105,"")</f>
      </c>
      <c r="Q105" s="129"/>
    </row>
    <row r="106" spans="1:17" ht="12.75">
      <c r="A106" s="121"/>
      <c r="B106" s="89">
        <v>88</v>
      </c>
      <c r="C106" s="90" t="s">
        <v>203</v>
      </c>
      <c r="D106" s="69" t="s">
        <v>204</v>
      </c>
      <c r="E106" s="70" t="s">
        <v>498</v>
      </c>
      <c r="F106" s="122" t="s">
        <v>49</v>
      </c>
      <c r="G106" s="123"/>
      <c r="H106" s="46">
        <f>IF((G106-$F$6)&lt;0,0,IF(G106&gt;$I$6,"снят",(G106-$F$6)))</f>
        <v>0</v>
      </c>
      <c r="I106" s="64">
        <f>IF(OR(F106="снят",H106="снят"),100,F106+H106)</f>
        <v>100</v>
      </c>
      <c r="J106" s="124" t="s">
        <v>49</v>
      </c>
      <c r="K106" s="123"/>
      <c r="L106" s="46">
        <f>IF((K106-$J$6)&lt;0,0,IF(K106&gt;$M$6,"снят",(K106-$J$6)))</f>
        <v>0</v>
      </c>
      <c r="M106" s="125">
        <f>IF(OR(J106="снят",L106="снят"),100,J106+L106)</f>
        <v>100</v>
      </c>
      <c r="N106" s="126">
        <f>I106+M106</f>
        <v>200</v>
      </c>
      <c r="O106" s="92">
        <f>IF(N106&lt;100,J106+F106,"")</f>
      </c>
      <c r="P106" s="92">
        <f>IF(N106&lt;100,G106+K106,"")</f>
      </c>
      <c r="Q106" s="129"/>
    </row>
    <row r="107" spans="1:17" ht="12.75">
      <c r="A107" s="121"/>
      <c r="B107" s="92">
        <v>95</v>
      </c>
      <c r="C107" s="93" t="s">
        <v>205</v>
      </c>
      <c r="D107" s="93" t="s">
        <v>206</v>
      </c>
      <c r="E107" s="128" t="s">
        <v>498</v>
      </c>
      <c r="F107" s="122" t="s">
        <v>49</v>
      </c>
      <c r="G107" s="123"/>
      <c r="H107" s="46">
        <f>IF((G107-$F$6)&lt;0,0,IF(G107&gt;$I$6,"снят",(G107-$F$6)))</f>
        <v>0</v>
      </c>
      <c r="I107" s="64">
        <f>IF(OR(F107="снят",H107="снят"),100,F107+H107)</f>
        <v>100</v>
      </c>
      <c r="J107" s="124" t="s">
        <v>49</v>
      </c>
      <c r="K107" s="123"/>
      <c r="L107" s="46">
        <f>IF((K107-$J$6)&lt;0,0,IF(K107&gt;$M$6,"снят",(K107-$J$6)))</f>
        <v>0</v>
      </c>
      <c r="M107" s="125">
        <f>IF(OR(J107="снят",L107="снят"),100,J107+L107)</f>
        <v>100</v>
      </c>
      <c r="N107" s="126">
        <f>I107+M107</f>
        <v>200</v>
      </c>
      <c r="O107" s="92">
        <f>IF(N107&lt;100,J107+F107,"")</f>
      </c>
      <c r="P107" s="92">
        <f>IF(N107&lt;100,G107+K107,"")</f>
      </c>
      <c r="Q107" s="129"/>
    </row>
    <row r="108" spans="1:17" ht="12.75">
      <c r="A108" s="121"/>
      <c r="B108" s="92">
        <v>99</v>
      </c>
      <c r="C108" s="93" t="s">
        <v>110</v>
      </c>
      <c r="D108" s="93" t="s">
        <v>111</v>
      </c>
      <c r="E108" s="128" t="s">
        <v>508</v>
      </c>
      <c r="F108" s="122" t="s">
        <v>49</v>
      </c>
      <c r="G108" s="123"/>
      <c r="H108" s="46">
        <f>IF((G108-$F$6)&lt;0,0,IF(G108&gt;$I$6,"снят",(G108-$F$6)))</f>
        <v>0</v>
      </c>
      <c r="I108" s="64">
        <f>IF(OR(F108="снят",H108="снят"),100,F108+H108)</f>
        <v>100</v>
      </c>
      <c r="J108" s="124" t="s">
        <v>49</v>
      </c>
      <c r="K108" s="123"/>
      <c r="L108" s="46">
        <f>IF((K108-$J$6)&lt;0,0,IF(K108&gt;$M$6,"снят",(K108-$J$6)))</f>
        <v>0</v>
      </c>
      <c r="M108" s="125">
        <f>IF(OR(J108="снят",L108="снят"),100,J108+L108)</f>
        <v>100</v>
      </c>
      <c r="N108" s="126">
        <f>I108+M108</f>
        <v>200</v>
      </c>
      <c r="O108" s="92">
        <f>IF(N108&lt;100,J108+F108,"")</f>
      </c>
      <c r="P108" s="92">
        <f>IF(N108&lt;100,G108+K108,"")</f>
      </c>
      <c r="Q108" s="129"/>
    </row>
    <row r="109" spans="1:17" ht="12.75">
      <c r="A109" s="121" t="s">
        <v>491</v>
      </c>
      <c r="B109" s="92">
        <v>103</v>
      </c>
      <c r="C109" s="132" t="s">
        <v>80</v>
      </c>
      <c r="D109" s="93" t="s">
        <v>156</v>
      </c>
      <c r="E109" s="128" t="s">
        <v>485</v>
      </c>
      <c r="F109" s="122" t="s">
        <v>49</v>
      </c>
      <c r="G109" s="123"/>
      <c r="H109" s="46">
        <f>IF((G109-$F$6)&lt;0,0,IF(G109&gt;$I$6,"снят",(G109-$F$6)))</f>
        <v>0</v>
      </c>
      <c r="I109" s="64">
        <f>IF(OR(F109="снят",H109="снят"),100,F109+H109)</f>
        <v>100</v>
      </c>
      <c r="J109" s="124" t="s">
        <v>49</v>
      </c>
      <c r="K109" s="123"/>
      <c r="L109" s="46">
        <f>IF((K109-$J$6)&lt;0,0,IF(K109&gt;$M$6,"снят",(K109-$J$6)))</f>
        <v>0</v>
      </c>
      <c r="M109" s="125">
        <f>IF(OR(J109="снят",L109="снят"),100,J109+L109)</f>
        <v>100</v>
      </c>
      <c r="N109" s="126">
        <f>I109+M109</f>
        <v>200</v>
      </c>
      <c r="O109" s="92">
        <f>IF(N109&lt;100,J109+F109,"")</f>
      </c>
      <c r="P109" s="92">
        <f>IF(N109&lt;100,G109+K109,"")</f>
      </c>
      <c r="Q109" s="129"/>
    </row>
    <row r="110" spans="1:17" ht="12.75">
      <c r="A110" s="121" t="s">
        <v>506</v>
      </c>
      <c r="B110" s="92">
        <v>104</v>
      </c>
      <c r="C110" s="132" t="s">
        <v>112</v>
      </c>
      <c r="D110" s="93" t="s">
        <v>113</v>
      </c>
      <c r="E110" s="128" t="s">
        <v>508</v>
      </c>
      <c r="F110" s="122" t="s">
        <v>49</v>
      </c>
      <c r="G110" s="123"/>
      <c r="H110" s="46">
        <f>IF((G110-$F$6)&lt;0,0,IF(G110&gt;$I$6,"снят",(G110-$F$6)))</f>
        <v>0</v>
      </c>
      <c r="I110" s="64">
        <f>IF(OR(F110="снят",H110="снят"),100,F110+H110)</f>
        <v>100</v>
      </c>
      <c r="J110" s="124" t="s">
        <v>49</v>
      </c>
      <c r="K110" s="123"/>
      <c r="L110" s="46">
        <f>IF((K110-$J$6)&lt;0,0,IF(K110&gt;$M$6,"снят",(K110-$J$6)))</f>
        <v>0</v>
      </c>
      <c r="M110" s="125">
        <f>IF(OR(J110="снят",L110="снят"),100,J110+L110)</f>
        <v>100</v>
      </c>
      <c r="N110" s="126">
        <f>I110+M110</f>
        <v>200</v>
      </c>
      <c r="O110" s="92">
        <f>IF(N110&lt;100,J110+F110,"")</f>
      </c>
      <c r="P110" s="92">
        <f>IF(N110&lt;100,G110+K110,"")</f>
      </c>
      <c r="Q110" s="129"/>
    </row>
    <row r="111" spans="1:17" ht="12.75">
      <c r="A111" s="121" t="s">
        <v>491</v>
      </c>
      <c r="B111" s="92">
        <v>105</v>
      </c>
      <c r="C111" s="132" t="s">
        <v>234</v>
      </c>
      <c r="D111" s="93" t="s">
        <v>235</v>
      </c>
      <c r="E111" s="128" t="s">
        <v>518</v>
      </c>
      <c r="F111" s="122" t="s">
        <v>49</v>
      </c>
      <c r="G111" s="123"/>
      <c r="H111" s="46">
        <f>IF((G111-$F$6)&lt;0,0,IF(G111&gt;$I$6,"снят",(G111-$F$6)))</f>
        <v>0</v>
      </c>
      <c r="I111" s="64">
        <f>IF(OR(F111="снят",H111="снят"),100,F111+H111)</f>
        <v>100</v>
      </c>
      <c r="J111" s="124" t="s">
        <v>49</v>
      </c>
      <c r="K111" s="123"/>
      <c r="L111" s="46">
        <f>IF((K111-$J$6)&lt;0,0,IF(K111&gt;$M$6,"снят",(K111-$J$6)))</f>
        <v>0</v>
      </c>
      <c r="M111" s="125">
        <f>IF(OR(J111="снят",L111="снят"),100,J111+L111)</f>
        <v>100</v>
      </c>
      <c r="N111" s="126">
        <f>I111+M111</f>
        <v>200</v>
      </c>
      <c r="O111" s="92">
        <f>IF(N111&lt;100,J111+F111,"")</f>
      </c>
      <c r="P111" s="92">
        <f>IF(N111&lt;100,G111+K111,"")</f>
      </c>
      <c r="Q111" s="129"/>
    </row>
  </sheetData>
  <sheetProtection selectLockedCells="1" selectUnlockedCells="1"/>
  <printOptions/>
  <pageMargins left="0.1875" right="0.23402777777777778" top="0.25277777777777777" bottom="0.40069444444444446" header="0.5118055555555555" footer="0.13541666666666666"/>
  <pageSetup horizontalDpi="300" verticalDpi="300" orientation="landscape" paperSize="9" scale="74"/>
  <headerFooter alignWithMargins="0">
    <oddFooter>&amp;C&amp;"Times New Roman,Обычный"&amp;12&amp;A</oddFooter>
  </headerFooter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S76"/>
  <sheetViews>
    <sheetView zoomScale="90" zoomScaleNormal="90" workbookViewId="0" topLeftCell="A1">
      <pane xSplit="4" topLeftCell="E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25.57421875" style="0" customWidth="1"/>
    <col min="4" max="4" width="21.28125" style="0" customWidth="1"/>
    <col min="5" max="5" width="20.28125" style="0" customWidth="1"/>
    <col min="6" max="6" width="8.7109375" style="0" customWidth="1"/>
    <col min="7" max="7" width="7.28125" style="0" customWidth="1"/>
    <col min="8" max="8" width="8.28125" style="0" customWidth="1"/>
    <col min="9" max="9" width="10.57421875" style="0" customWidth="1"/>
    <col min="14" max="14" width="9.421875" style="0" customWidth="1"/>
    <col min="17" max="17" width="4.421875" style="0" customWidth="1"/>
    <col min="18" max="18" width="5.421875" style="94" customWidth="1"/>
  </cols>
  <sheetData>
    <row r="1" spans="2:11" ht="12.75">
      <c r="B1" s="95" t="s">
        <v>0</v>
      </c>
      <c r="E1" s="96" t="s">
        <v>1</v>
      </c>
      <c r="F1" s="96"/>
      <c r="G1" s="97"/>
      <c r="H1" s="98"/>
      <c r="I1" s="97"/>
      <c r="J1" s="97"/>
      <c r="K1" s="97"/>
    </row>
    <row r="2" spans="3:13" ht="12.75">
      <c r="C2" s="99" t="s">
        <v>2</v>
      </c>
      <c r="D2" s="97" t="s">
        <v>3</v>
      </c>
      <c r="E2" s="97"/>
      <c r="F2" s="100"/>
      <c r="G2" s="101" t="s">
        <v>5</v>
      </c>
      <c r="H2" s="100"/>
      <c r="I2" s="102"/>
      <c r="J2" s="100"/>
      <c r="K2" s="101" t="s">
        <v>4</v>
      </c>
      <c r="L2" s="100"/>
      <c r="M2" s="102"/>
    </row>
    <row r="3" spans="6:13" ht="12.75">
      <c r="F3" s="103"/>
      <c r="G3" s="99" t="s">
        <v>6</v>
      </c>
      <c r="H3" s="104">
        <v>169</v>
      </c>
      <c r="I3" t="s">
        <v>7</v>
      </c>
      <c r="J3" s="103"/>
      <c r="K3" s="99" t="s">
        <v>6</v>
      </c>
      <c r="L3" s="104">
        <v>182</v>
      </c>
      <c r="M3" t="s">
        <v>7</v>
      </c>
    </row>
    <row r="4" spans="3:13" ht="12.75">
      <c r="C4" s="99" t="s">
        <v>472</v>
      </c>
      <c r="D4" s="105">
        <f>COUNT(B8:B79)</f>
        <v>69</v>
      </c>
      <c r="E4" s="105"/>
      <c r="F4" s="100"/>
      <c r="G4" s="99" t="s">
        <v>9</v>
      </c>
      <c r="H4" s="106">
        <f>H3/F6</f>
        <v>4.447368421052632</v>
      </c>
      <c r="I4" s="100" t="s">
        <v>10</v>
      </c>
      <c r="J4" s="100"/>
      <c r="K4" s="99" t="s">
        <v>9</v>
      </c>
      <c r="L4" s="106">
        <f>L3/J6</f>
        <v>4.232558139534884</v>
      </c>
      <c r="M4" s="100" t="s">
        <v>10</v>
      </c>
    </row>
    <row r="5" spans="6:13" ht="12.75">
      <c r="F5" s="100" t="s">
        <v>11</v>
      </c>
      <c r="G5" s="107"/>
      <c r="H5" s="100"/>
      <c r="I5" s="100" t="s">
        <v>12</v>
      </c>
      <c r="J5" s="100" t="s">
        <v>11</v>
      </c>
      <c r="K5" s="107"/>
      <c r="L5" s="100"/>
      <c r="M5" s="100" t="s">
        <v>12</v>
      </c>
    </row>
    <row r="6" spans="2:17" ht="12.75">
      <c r="B6" s="108" t="s">
        <v>473</v>
      </c>
      <c r="C6" s="97"/>
      <c r="D6" s="109" t="s">
        <v>520</v>
      </c>
      <c r="E6" s="97"/>
      <c r="F6" s="110">
        <v>38</v>
      </c>
      <c r="G6" s="107"/>
      <c r="H6" s="111"/>
      <c r="I6" s="110">
        <v>70</v>
      </c>
      <c r="J6" s="110">
        <v>43</v>
      </c>
      <c r="K6" s="107"/>
      <c r="L6" s="111"/>
      <c r="M6" s="110">
        <v>80</v>
      </c>
      <c r="N6" s="97"/>
      <c r="O6" s="97"/>
      <c r="P6" s="97"/>
      <c r="Q6" s="97"/>
    </row>
    <row r="7" spans="1:19" s="120" customFormat="1" ht="39.75" customHeight="1">
      <c r="A7" s="112" t="s">
        <v>475</v>
      </c>
      <c r="B7" s="113" t="s">
        <v>16</v>
      </c>
      <c r="C7" s="114" t="s">
        <v>476</v>
      </c>
      <c r="D7" s="114" t="s">
        <v>18</v>
      </c>
      <c r="E7" s="114" t="s">
        <v>477</v>
      </c>
      <c r="F7" s="115" t="s">
        <v>19</v>
      </c>
      <c r="G7" s="114" t="s">
        <v>20</v>
      </c>
      <c r="H7" s="114" t="s">
        <v>21</v>
      </c>
      <c r="I7" s="116" t="s">
        <v>22</v>
      </c>
      <c r="J7" s="114" t="s">
        <v>19</v>
      </c>
      <c r="K7" s="114" t="s">
        <v>20</v>
      </c>
      <c r="L7" s="114" t="s">
        <v>21</v>
      </c>
      <c r="M7" s="114" t="s">
        <v>22</v>
      </c>
      <c r="N7" s="115" t="s">
        <v>23</v>
      </c>
      <c r="O7" s="114" t="s">
        <v>478</v>
      </c>
      <c r="P7" s="114" t="s">
        <v>479</v>
      </c>
      <c r="Q7" s="117" t="s">
        <v>25</v>
      </c>
      <c r="R7" s="118"/>
      <c r="S7" s="119"/>
    </row>
    <row r="8" spans="1:17" ht="12.75">
      <c r="A8" s="121"/>
      <c r="B8" s="92">
        <v>140</v>
      </c>
      <c r="C8" s="93" t="s">
        <v>94</v>
      </c>
      <c r="D8" s="93" t="s">
        <v>263</v>
      </c>
      <c r="E8" s="128" t="s">
        <v>480</v>
      </c>
      <c r="F8" s="134">
        <v>0</v>
      </c>
      <c r="G8" s="131">
        <v>34.03</v>
      </c>
      <c r="H8" s="46">
        <f>IF((G8-$F$6)&lt;0,0,IF(G8&gt;$I$6,"снят",(G8-$F$6)))</f>
        <v>0</v>
      </c>
      <c r="I8" s="64">
        <f>IF(OR(F8="снят",H8="снят"),100,F8+H8)</f>
        <v>0</v>
      </c>
      <c r="J8" s="124">
        <v>0</v>
      </c>
      <c r="K8" s="123">
        <v>40.66</v>
      </c>
      <c r="L8" s="46">
        <f>IF((K8-$J$6)&lt;0,0,IF(K8&gt;$M$6,"снят",(K8-$J$6)))</f>
        <v>0</v>
      </c>
      <c r="M8" s="125">
        <f>IF(OR(J8="снят",L8="снят"),100,J8+L8)</f>
        <v>0</v>
      </c>
      <c r="N8" s="126">
        <f>I8+M8</f>
        <v>0</v>
      </c>
      <c r="O8" s="92">
        <f>IF(N8&lt;100,J8+F8,"")</f>
        <v>0</v>
      </c>
      <c r="P8" s="92">
        <f>IF(N8&lt;100,G8+K8,"")</f>
        <v>74.69</v>
      </c>
      <c r="Q8" s="127">
        <v>1</v>
      </c>
    </row>
    <row r="9" spans="1:17" ht="12.75">
      <c r="A9" s="121" t="s">
        <v>506</v>
      </c>
      <c r="B9" s="92">
        <v>158</v>
      </c>
      <c r="C9" s="132" t="s">
        <v>30</v>
      </c>
      <c r="D9" s="93" t="s">
        <v>258</v>
      </c>
      <c r="E9" s="128" t="s">
        <v>480</v>
      </c>
      <c r="F9" s="134">
        <v>0</v>
      </c>
      <c r="G9" s="131">
        <v>34.94</v>
      </c>
      <c r="H9" s="46">
        <f>IF((G9-$F$6)&lt;0,0,IF(G9&gt;$I$6,"снят",(G9-$F$6)))</f>
        <v>0</v>
      </c>
      <c r="I9" s="64">
        <f>IF(OR(F9="снят",H9="снят"),100,F9+H9)</f>
        <v>0</v>
      </c>
      <c r="J9" s="124">
        <v>0</v>
      </c>
      <c r="K9" s="123">
        <v>40.1</v>
      </c>
      <c r="L9" s="46">
        <f>IF((K9-$J$6)&lt;0,0,IF(K9&gt;$M$6,"снят",(K9-$J$6)))</f>
        <v>0</v>
      </c>
      <c r="M9" s="125">
        <f>IF(OR(J9="снят",L9="снят"),100,J9+L9)</f>
        <v>0</v>
      </c>
      <c r="N9" s="126">
        <f>I9+M9</f>
        <v>0</v>
      </c>
      <c r="O9" s="92">
        <f>IF(N9&lt;100,J9+F9,"")</f>
        <v>0</v>
      </c>
      <c r="P9" s="92">
        <f>IF(N9&lt;100,G9+K9,"")</f>
        <v>75.03999999999999</v>
      </c>
      <c r="Q9" s="127">
        <v>2</v>
      </c>
    </row>
    <row r="10" spans="1:17" ht="12.75">
      <c r="A10" s="121" t="s">
        <v>496</v>
      </c>
      <c r="B10" s="89">
        <v>143</v>
      </c>
      <c r="C10" s="90" t="s">
        <v>101</v>
      </c>
      <c r="D10" s="69" t="s">
        <v>293</v>
      </c>
      <c r="E10" s="70" t="s">
        <v>498</v>
      </c>
      <c r="F10" s="134">
        <v>0</v>
      </c>
      <c r="G10" s="131">
        <v>36.38</v>
      </c>
      <c r="H10" s="46">
        <f>IF((G10-$F$6)&lt;0,0,IF(G10&gt;$I$6,"снят",(G10-$F$6)))</f>
        <v>0</v>
      </c>
      <c r="I10" s="64">
        <f>IF(OR(F10="снят",H10="снят"),100,F10+H10)</f>
        <v>0</v>
      </c>
      <c r="J10" s="124">
        <v>0</v>
      </c>
      <c r="K10" s="123">
        <v>42.72</v>
      </c>
      <c r="L10" s="46">
        <f>IF((K10-$J$6)&lt;0,0,IF(K10&gt;$M$6,"снят",(K10-$J$6)))</f>
        <v>0</v>
      </c>
      <c r="M10" s="125">
        <f>IF(OR(J10="снят",L10="снят"),100,J10+L10)</f>
        <v>0</v>
      </c>
      <c r="N10" s="126">
        <f>I10+M10</f>
        <v>0</v>
      </c>
      <c r="O10" s="92">
        <f>IF(N10&lt;100,J10+F10,"")</f>
        <v>0</v>
      </c>
      <c r="P10" s="92">
        <f>IF(N10&lt;100,G10+K10,"")</f>
        <v>79.1</v>
      </c>
      <c r="Q10" s="127">
        <v>3</v>
      </c>
    </row>
    <row r="11" spans="1:17" ht="12.75">
      <c r="A11" s="121" t="s">
        <v>487</v>
      </c>
      <c r="B11" s="89">
        <v>146</v>
      </c>
      <c r="C11" s="90" t="s">
        <v>261</v>
      </c>
      <c r="D11" s="69" t="s">
        <v>262</v>
      </c>
      <c r="E11" s="70" t="s">
        <v>480</v>
      </c>
      <c r="F11" s="134">
        <v>0</v>
      </c>
      <c r="G11" s="131">
        <v>36.87</v>
      </c>
      <c r="H11" s="46">
        <f>IF((G11-$F$6)&lt;0,0,IF(G11&gt;$I$6,"снят",(G11-$F$6)))</f>
        <v>0</v>
      </c>
      <c r="I11" s="64">
        <f>IF(OR(F11="снят",H11="снят"),100,F11+H11)</f>
        <v>0</v>
      </c>
      <c r="J11" s="124">
        <v>0</v>
      </c>
      <c r="K11" s="123">
        <v>44.38</v>
      </c>
      <c r="L11" s="46">
        <f>IF((K11-$J$6)&lt;0,0,IF(K11&gt;$M$6,"снят",(K11-$J$6)))</f>
        <v>1.3800000000000026</v>
      </c>
      <c r="M11" s="125">
        <f>IF(OR(J11="снят",L11="снят"),100,J11+L11)</f>
        <v>1.3800000000000026</v>
      </c>
      <c r="N11" s="126">
        <f>I11+M11</f>
        <v>1.3800000000000026</v>
      </c>
      <c r="O11" s="92">
        <f>IF(N11&lt;100,J11+F11,"")</f>
        <v>0</v>
      </c>
      <c r="P11" s="92">
        <f>IF(N11&lt;100,G11+K11,"")</f>
        <v>81.25</v>
      </c>
      <c r="Q11" s="129">
        <v>4</v>
      </c>
    </row>
    <row r="12" spans="1:17" ht="12.75">
      <c r="A12" s="121" t="s">
        <v>144</v>
      </c>
      <c r="B12" s="92">
        <v>174</v>
      </c>
      <c r="C12" s="90" t="s">
        <v>45</v>
      </c>
      <c r="D12" s="69" t="s">
        <v>244</v>
      </c>
      <c r="E12" s="70" t="s">
        <v>481</v>
      </c>
      <c r="F12" s="134">
        <v>0</v>
      </c>
      <c r="G12" s="131">
        <v>39.93</v>
      </c>
      <c r="H12" s="46">
        <f>IF((G12-$F$6)&lt;0,0,IF(G12&gt;$I$6,"снят",(G12-$F$6)))</f>
        <v>1.9299999999999997</v>
      </c>
      <c r="I12" s="64">
        <f>IF(OR(F12="снят",H12="снят"),100,F12+H12)</f>
        <v>1.9299999999999997</v>
      </c>
      <c r="J12" s="124">
        <v>0</v>
      </c>
      <c r="K12" s="123">
        <v>45.09</v>
      </c>
      <c r="L12" s="46">
        <f>IF((K12-$J$6)&lt;0,0,IF(K12&gt;$M$6,"снят",(K12-$J$6)))</f>
        <v>2.0900000000000034</v>
      </c>
      <c r="M12" s="125">
        <f>IF(OR(J12="снят",L12="снят"),100,J12+L12)</f>
        <v>2.0900000000000034</v>
      </c>
      <c r="N12" s="126">
        <f>I12+M12</f>
        <v>4.020000000000003</v>
      </c>
      <c r="O12" s="92">
        <f>IF(N12&lt;100,J12+F12,"")</f>
        <v>0</v>
      </c>
      <c r="P12" s="92">
        <f>IF(N12&lt;100,G12+K12,"")</f>
        <v>85.02000000000001</v>
      </c>
      <c r="Q12" s="129">
        <v>5</v>
      </c>
    </row>
    <row r="13" spans="1:17" ht="12.75">
      <c r="A13" s="121" t="s">
        <v>496</v>
      </c>
      <c r="B13" s="92">
        <v>113</v>
      </c>
      <c r="C13" s="93" t="s">
        <v>238</v>
      </c>
      <c r="D13" s="93" t="s">
        <v>298</v>
      </c>
      <c r="E13" s="128" t="s">
        <v>481</v>
      </c>
      <c r="F13" s="134">
        <v>0</v>
      </c>
      <c r="G13" s="131">
        <v>39.25</v>
      </c>
      <c r="H13" s="46">
        <f>IF((G13-$F$6)&lt;0,0,IF(G13&gt;$I$6,"снят",(G13-$F$6)))</f>
        <v>1.25</v>
      </c>
      <c r="I13" s="64">
        <f>IF(OR(F13="снят",H13="снят"),100,F13+H13)</f>
        <v>1.25</v>
      </c>
      <c r="J13" s="122">
        <v>0</v>
      </c>
      <c r="K13" s="123">
        <v>46.06</v>
      </c>
      <c r="L13" s="46">
        <f>IF((K13-$J$6)&lt;0,0,IF(K13&gt;$M$6,"снят",(K13-$J$6)))</f>
        <v>3.0600000000000023</v>
      </c>
      <c r="M13" s="125">
        <f>IF(OR(J13="снят",L13="снят"),100,J13+L13)</f>
        <v>3.0600000000000023</v>
      </c>
      <c r="N13" s="126">
        <f>I13+M13</f>
        <v>4.310000000000002</v>
      </c>
      <c r="O13" s="92">
        <f>IF(N13&lt;100,J13+F13,"")</f>
        <v>0</v>
      </c>
      <c r="P13" s="92">
        <f>IF(N13&lt;100,G13+K13,"")</f>
        <v>85.31</v>
      </c>
      <c r="Q13" s="129">
        <v>6</v>
      </c>
    </row>
    <row r="14" spans="1:17" ht="21.75" customHeight="1">
      <c r="A14" s="121" t="s">
        <v>503</v>
      </c>
      <c r="B14" s="89">
        <v>148</v>
      </c>
      <c r="C14" s="90" t="s">
        <v>59</v>
      </c>
      <c r="D14" s="69" t="s">
        <v>271</v>
      </c>
      <c r="E14" s="141" t="s">
        <v>521</v>
      </c>
      <c r="F14" s="134">
        <v>0</v>
      </c>
      <c r="G14" s="131">
        <v>38.84</v>
      </c>
      <c r="H14" s="46">
        <f>IF((G14-$F$6)&lt;0,0,IF(G14&gt;$I$6,"снят",(G14-$F$6)))</f>
        <v>0.8400000000000034</v>
      </c>
      <c r="I14" s="64">
        <f>IF(OR(F14="снят",H14="снят"),100,F14+H14)</f>
        <v>0.8400000000000034</v>
      </c>
      <c r="J14" s="124">
        <v>0</v>
      </c>
      <c r="K14" s="123">
        <v>47.06</v>
      </c>
      <c r="L14" s="46">
        <f>IF((K14-$J$6)&lt;0,0,IF(K14&gt;$M$6,"снят",(K14-$J$6)))</f>
        <v>4.060000000000002</v>
      </c>
      <c r="M14" s="125">
        <f>IF(OR(J14="снят",L14="снят"),100,J14+L14)</f>
        <v>4.060000000000002</v>
      </c>
      <c r="N14" s="126">
        <f>I14+M14</f>
        <v>4.900000000000006</v>
      </c>
      <c r="O14" s="92">
        <f>IF(N14&lt;100,J14+F14,"")</f>
        <v>0</v>
      </c>
      <c r="P14" s="92">
        <f>IF(N14&lt;100,G14+K14,"")</f>
        <v>85.9</v>
      </c>
      <c r="Q14" s="129">
        <v>7</v>
      </c>
    </row>
    <row r="15" spans="1:17" ht="12.75">
      <c r="A15" s="121" t="s">
        <v>44</v>
      </c>
      <c r="B15" s="89">
        <v>165</v>
      </c>
      <c r="C15" s="90" t="s">
        <v>259</v>
      </c>
      <c r="D15" s="69" t="s">
        <v>260</v>
      </c>
      <c r="E15" s="70" t="s">
        <v>480</v>
      </c>
      <c r="F15" s="134">
        <v>0</v>
      </c>
      <c r="G15" s="131">
        <v>35.63</v>
      </c>
      <c r="H15" s="46">
        <f>IF((G15-$F$6)&lt;0,0,IF(G15&gt;$I$6,"снят",(G15-$F$6)))</f>
        <v>0</v>
      </c>
      <c r="I15" s="64">
        <f>IF(OR(F15="снят",H15="снят"),100,F15+H15)</f>
        <v>0</v>
      </c>
      <c r="J15" s="124">
        <v>5</v>
      </c>
      <c r="K15" s="123">
        <v>41.47</v>
      </c>
      <c r="L15" s="46">
        <f>IF((K15-$J$6)&lt;0,0,IF(K15&gt;$M$6,"снят",(K15-$J$6)))</f>
        <v>0</v>
      </c>
      <c r="M15" s="125">
        <f>IF(OR(J15="снят",L15="снят"),100,J15+L15)</f>
        <v>5</v>
      </c>
      <c r="N15" s="126">
        <f>I15+M15</f>
        <v>5</v>
      </c>
      <c r="O15" s="92">
        <f>IF(N15&lt;100,J15+F15,"")</f>
        <v>5</v>
      </c>
      <c r="P15" s="92">
        <f>IF(N15&lt;100,G15+K15,"")</f>
        <v>77.1</v>
      </c>
      <c r="Q15" s="129">
        <v>8</v>
      </c>
    </row>
    <row r="16" spans="1:18" ht="12.75">
      <c r="A16" s="121" t="s">
        <v>491</v>
      </c>
      <c r="B16" s="89">
        <v>117</v>
      </c>
      <c r="C16" s="90" t="s">
        <v>323</v>
      </c>
      <c r="D16" s="69" t="s">
        <v>324</v>
      </c>
      <c r="E16" s="70" t="s">
        <v>480</v>
      </c>
      <c r="F16" s="122">
        <v>0</v>
      </c>
      <c r="G16" s="123">
        <v>39.94</v>
      </c>
      <c r="H16" s="46">
        <f>IF((G16-$F$6)&lt;0,0,IF(G16&gt;$I$6,"снят",(G16-$F$6)))</f>
        <v>1.9399999999999977</v>
      </c>
      <c r="I16" s="64">
        <f>IF(OR(F16="снят",H16="снят"),100,F16+H16)</f>
        <v>1.9399999999999977</v>
      </c>
      <c r="J16" s="134">
        <v>0</v>
      </c>
      <c r="K16" s="131">
        <v>46.25</v>
      </c>
      <c r="L16" s="46">
        <f>IF((K16-$J$6)&lt;0,0,IF(K16&gt;$M$6,"снят",(K16-$J$6)))</f>
        <v>3.25</v>
      </c>
      <c r="M16" s="125">
        <f>IF(OR(J16="снят",L16="снят"),100,J16+L16)</f>
        <v>3.25</v>
      </c>
      <c r="N16" s="126">
        <f>I16+M16</f>
        <v>5.189999999999998</v>
      </c>
      <c r="O16" s="92">
        <f>IF(N16&lt;100,J16+F16,"")</f>
        <v>0</v>
      </c>
      <c r="P16" s="92">
        <f>IF(N16&lt;100,G16+K16,"")</f>
        <v>86.19</v>
      </c>
      <c r="Q16" s="129">
        <v>9</v>
      </c>
      <c r="R16" s="133" t="s">
        <v>492</v>
      </c>
    </row>
    <row r="17" spans="1:18" ht="12.75">
      <c r="A17" s="121" t="s">
        <v>144</v>
      </c>
      <c r="B17" s="92">
        <v>168</v>
      </c>
      <c r="C17" s="90" t="s">
        <v>106</v>
      </c>
      <c r="D17" s="69" t="s">
        <v>246</v>
      </c>
      <c r="E17" s="70" t="s">
        <v>508</v>
      </c>
      <c r="F17" s="134">
        <v>0</v>
      </c>
      <c r="G17" s="131">
        <v>40.03</v>
      </c>
      <c r="H17" s="46">
        <f>IF((G17-$F$6)&lt;0,0,IF(G17&gt;$I$6,"снят",(G17-$F$6)))</f>
        <v>2.030000000000001</v>
      </c>
      <c r="I17" s="64">
        <f>IF(OR(F17="снят",H17="снят"),100,F17+H17)</f>
        <v>2.030000000000001</v>
      </c>
      <c r="J17" s="124">
        <v>0</v>
      </c>
      <c r="K17" s="123">
        <v>47.07</v>
      </c>
      <c r="L17" s="46">
        <f>IF((K17-$J$6)&lt;0,0,IF(K17&gt;$M$6,"снят",(K17-$J$6)))</f>
        <v>4.07</v>
      </c>
      <c r="M17" s="125">
        <f>IF(OR(J17="снят",L17="снят"),100,J17+L17)</f>
        <v>4.07</v>
      </c>
      <c r="N17" s="126">
        <f>I17+M17</f>
        <v>6.100000000000001</v>
      </c>
      <c r="O17" s="92">
        <f>IF(N17&lt;100,J17+F17,"")</f>
        <v>0</v>
      </c>
      <c r="P17" s="92">
        <f>IF(N17&lt;100,G17+K17,"")</f>
        <v>87.1</v>
      </c>
      <c r="Q17" s="129">
        <v>10</v>
      </c>
      <c r="R17" s="133"/>
    </row>
    <row r="18" spans="1:18" ht="12.75">
      <c r="A18" s="121" t="s">
        <v>497</v>
      </c>
      <c r="B18" s="92">
        <v>172</v>
      </c>
      <c r="C18" s="93" t="s">
        <v>247</v>
      </c>
      <c r="D18" s="93" t="s">
        <v>248</v>
      </c>
      <c r="E18" s="128" t="s">
        <v>508</v>
      </c>
      <c r="F18" s="134">
        <v>0</v>
      </c>
      <c r="G18" s="131">
        <v>39.88</v>
      </c>
      <c r="H18" s="46">
        <f>IF((G18-$F$6)&lt;0,0,IF(G18&gt;$I$6,"снят",(G18-$F$6)))</f>
        <v>1.8800000000000026</v>
      </c>
      <c r="I18" s="64">
        <f>IF(OR(F18="снят",H18="снят"),100,F18+H18)</f>
        <v>1.8800000000000026</v>
      </c>
      <c r="J18" s="124">
        <v>0</v>
      </c>
      <c r="K18" s="123">
        <v>48.44</v>
      </c>
      <c r="L18" s="46">
        <f>IF((K18-$J$6)&lt;0,0,IF(K18&gt;$M$6,"снят",(K18-$J$6)))</f>
        <v>5.439999999999998</v>
      </c>
      <c r="M18" s="125">
        <f>IF(OR(J18="снят",L18="снят"),100,J18+L18)</f>
        <v>5.439999999999998</v>
      </c>
      <c r="N18" s="126">
        <f>I18+M18</f>
        <v>7.32</v>
      </c>
      <c r="O18" s="92">
        <f>IF(N18&lt;100,J18+F18,"")</f>
        <v>0</v>
      </c>
      <c r="P18" s="92">
        <f>IF(N18&lt;100,G18+K18,"")</f>
        <v>88.32</v>
      </c>
      <c r="Q18" s="129">
        <v>11</v>
      </c>
      <c r="R18" s="133"/>
    </row>
    <row r="19" spans="1:18" ht="12.75">
      <c r="A19" s="121" t="s">
        <v>129</v>
      </c>
      <c r="B19" s="89">
        <v>125</v>
      </c>
      <c r="C19" s="90" t="s">
        <v>274</v>
      </c>
      <c r="D19" s="69" t="s">
        <v>275</v>
      </c>
      <c r="E19" s="70" t="s">
        <v>488</v>
      </c>
      <c r="F19" s="122">
        <v>0</v>
      </c>
      <c r="G19" s="123">
        <v>41.75</v>
      </c>
      <c r="H19" s="46">
        <f>IF((G19-$F$6)&lt;0,0,IF(G19&gt;$I$6,"снят",(G19-$F$6)))</f>
        <v>3.75</v>
      </c>
      <c r="I19" s="64">
        <f>IF(OR(F19="снят",H19="снят"),100,F19+H19)</f>
        <v>3.75</v>
      </c>
      <c r="J19" s="124">
        <v>0</v>
      </c>
      <c r="K19" s="123">
        <v>49.13</v>
      </c>
      <c r="L19" s="46">
        <f>IF((K19-$J$6)&lt;0,0,IF(K19&gt;$M$6,"снят",(K19-$J$6)))</f>
        <v>6.130000000000003</v>
      </c>
      <c r="M19" s="125">
        <f>IF(OR(J19="снят",L19="снят"),100,J19+L19)</f>
        <v>6.130000000000003</v>
      </c>
      <c r="N19" s="126">
        <f>I19+M19</f>
        <v>9.880000000000003</v>
      </c>
      <c r="O19" s="92">
        <f>IF(N19&lt;100,J19+F19,"")</f>
        <v>0</v>
      </c>
      <c r="P19" s="92">
        <f>IF(N19&lt;100,G19+K19,"")</f>
        <v>90.88</v>
      </c>
      <c r="Q19" s="129">
        <v>12</v>
      </c>
      <c r="R19" s="133" t="s">
        <v>493</v>
      </c>
    </row>
    <row r="20" spans="1:18" ht="12.75">
      <c r="A20" s="121" t="s">
        <v>515</v>
      </c>
      <c r="B20" s="89">
        <v>134</v>
      </c>
      <c r="C20" s="90" t="s">
        <v>158</v>
      </c>
      <c r="D20" s="69" t="s">
        <v>256</v>
      </c>
      <c r="E20" s="70" t="s">
        <v>488</v>
      </c>
      <c r="F20" s="122">
        <v>0</v>
      </c>
      <c r="G20" s="123">
        <v>41.3</v>
      </c>
      <c r="H20" s="46">
        <f>IF((G20-$F$6)&lt;0,0,IF(G20&gt;$I$6,"снят",(G20-$F$6)))</f>
        <v>3.299999999999997</v>
      </c>
      <c r="I20" s="64">
        <f>IF(OR(F20="снят",H20="снят"),100,F20+H20)</f>
        <v>3.299999999999997</v>
      </c>
      <c r="J20" s="124">
        <v>0</v>
      </c>
      <c r="K20" s="123">
        <v>50.09</v>
      </c>
      <c r="L20" s="46">
        <f>IF((K20-$J$6)&lt;0,0,IF(K20&gt;$M$6,"снят",(K20-$J$6)))</f>
        <v>7.090000000000003</v>
      </c>
      <c r="M20" s="125">
        <f>IF(OR(J20="снят",L20="снят"),100,J20+L20)</f>
        <v>7.090000000000003</v>
      </c>
      <c r="N20" s="126">
        <f>I20+M20</f>
        <v>10.39</v>
      </c>
      <c r="O20" s="92">
        <f>IF(N20&lt;100,J20+F20,"")</f>
        <v>0</v>
      </c>
      <c r="P20" s="92">
        <f>IF(N20&lt;100,G20+K20,"")</f>
        <v>91.39</v>
      </c>
      <c r="Q20" s="129">
        <v>13</v>
      </c>
      <c r="R20" s="133"/>
    </row>
    <row r="21" spans="1:18" ht="12.75">
      <c r="A21" s="121" t="s">
        <v>497</v>
      </c>
      <c r="B21" s="92">
        <v>122</v>
      </c>
      <c r="C21" s="93" t="s">
        <v>61</v>
      </c>
      <c r="D21" s="93" t="s">
        <v>253</v>
      </c>
      <c r="E21" s="128" t="s">
        <v>480</v>
      </c>
      <c r="F21" s="134">
        <v>5</v>
      </c>
      <c r="G21" s="131">
        <v>40.31</v>
      </c>
      <c r="H21" s="46">
        <f>IF((G21-$F$6)&lt;0,0,IF(G21&gt;$I$6,"снят",(G21-$F$6)))</f>
        <v>2.3100000000000023</v>
      </c>
      <c r="I21" s="64">
        <f>IF(OR(F21="снят",H21="снят"),100,F21+H21)</f>
        <v>7.310000000000002</v>
      </c>
      <c r="J21" s="134">
        <v>0</v>
      </c>
      <c r="K21" s="131">
        <v>46.47</v>
      </c>
      <c r="L21" s="46">
        <f>IF((K21-$J$6)&lt;0,0,IF(K21&gt;$M$6,"снят",(K21-$J$6)))</f>
        <v>3.469999999999999</v>
      </c>
      <c r="M21" s="125">
        <f>IF(OR(J21="снят",L21="снят"),100,J21+L21)</f>
        <v>3.469999999999999</v>
      </c>
      <c r="N21" s="126">
        <f>I21+M21</f>
        <v>10.780000000000001</v>
      </c>
      <c r="O21" s="92">
        <f>IF(N21&lt;100,J21+F21,"")</f>
        <v>5</v>
      </c>
      <c r="P21" s="92">
        <f>IF(N21&lt;100,G21+K21,"")</f>
        <v>86.78</v>
      </c>
      <c r="Q21" s="129">
        <v>14</v>
      </c>
      <c r="R21" s="133" t="s">
        <v>495</v>
      </c>
    </row>
    <row r="22" spans="1:17" ht="12.75">
      <c r="A22" s="121" t="s">
        <v>487</v>
      </c>
      <c r="B22" s="89">
        <v>147</v>
      </c>
      <c r="C22" s="90" t="s">
        <v>147</v>
      </c>
      <c r="D22" s="69" t="s">
        <v>299</v>
      </c>
      <c r="E22" s="70" t="s">
        <v>481</v>
      </c>
      <c r="F22" s="134">
        <v>0</v>
      </c>
      <c r="G22" s="131">
        <v>32.75</v>
      </c>
      <c r="H22" s="46">
        <f>IF((G22-$F$6)&lt;0,0,IF(G22&gt;$I$6,"снят",(G22-$F$6)))</f>
        <v>0</v>
      </c>
      <c r="I22" s="64">
        <f>IF(OR(F22="снят",H22="снят"),100,F22+H22)</f>
        <v>0</v>
      </c>
      <c r="J22" s="124">
        <v>10</v>
      </c>
      <c r="K22" s="123">
        <v>44.57</v>
      </c>
      <c r="L22" s="46">
        <f>IF((K22-$J$6)&lt;0,0,IF(K22&gt;$M$6,"снят",(K22-$J$6)))</f>
        <v>1.5700000000000003</v>
      </c>
      <c r="M22" s="125">
        <f>IF(OR(J22="снят",L22="снят"),100,J22+L22)</f>
        <v>11.57</v>
      </c>
      <c r="N22" s="126">
        <f>I22+M22</f>
        <v>11.57</v>
      </c>
      <c r="O22" s="92">
        <f>IF(N22&lt;100,J22+F22,"")</f>
        <v>10</v>
      </c>
      <c r="P22" s="92">
        <f>IF(N22&lt;100,G22+K22,"")</f>
        <v>77.32</v>
      </c>
      <c r="Q22" s="129">
        <v>15</v>
      </c>
    </row>
    <row r="23" spans="1:17" ht="12.75">
      <c r="A23" s="121" t="s">
        <v>483</v>
      </c>
      <c r="B23" s="89">
        <v>151</v>
      </c>
      <c r="C23" s="90" t="s">
        <v>279</v>
      </c>
      <c r="D23" s="69" t="s">
        <v>280</v>
      </c>
      <c r="E23" s="70" t="s">
        <v>490</v>
      </c>
      <c r="F23" s="134">
        <v>0</v>
      </c>
      <c r="G23" s="131">
        <v>40.82</v>
      </c>
      <c r="H23" s="46">
        <f>IF((G23-$F$6)&lt;0,0,IF(G23&gt;$I$6,"снят",(G23-$F$6)))</f>
        <v>2.8200000000000003</v>
      </c>
      <c r="I23" s="64">
        <f>IF(OR(F23="снят",H23="снят"),100,F23+H23)</f>
        <v>2.8200000000000003</v>
      </c>
      <c r="J23" s="124">
        <v>5</v>
      </c>
      <c r="K23" s="123">
        <v>50.16</v>
      </c>
      <c r="L23" s="46">
        <f>IF((K23-$J$6)&lt;0,0,IF(K23&gt;$M$6,"снят",(K23-$J$6)))</f>
        <v>7.159999999999997</v>
      </c>
      <c r="M23" s="125">
        <f>IF(OR(J23="снят",L23="снят"),100,J23+L23)</f>
        <v>12.159999999999997</v>
      </c>
      <c r="N23" s="126">
        <f>I23+M23</f>
        <v>14.979999999999997</v>
      </c>
      <c r="O23" s="92">
        <f>IF(N23&lt;100,J23+F23,"")</f>
        <v>5</v>
      </c>
      <c r="P23" s="92">
        <f>IF(N23&lt;100,G23+K23,"")</f>
        <v>90.97999999999999</v>
      </c>
      <c r="Q23" s="129">
        <v>16</v>
      </c>
    </row>
    <row r="24" spans="1:17" ht="12.75">
      <c r="A24" s="121" t="s">
        <v>496</v>
      </c>
      <c r="B24" s="89">
        <v>144</v>
      </c>
      <c r="C24" s="90" t="s">
        <v>240</v>
      </c>
      <c r="D24" s="69" t="s">
        <v>241</v>
      </c>
      <c r="E24" s="70" t="s">
        <v>481</v>
      </c>
      <c r="F24" s="134">
        <v>5</v>
      </c>
      <c r="G24" s="131">
        <v>42.31</v>
      </c>
      <c r="H24" s="46">
        <f>IF((G24-$F$6)&lt;0,0,IF(G24&gt;$I$6,"снят",(G24-$F$6)))</f>
        <v>4.310000000000002</v>
      </c>
      <c r="I24" s="64">
        <f>IF(OR(F24="снят",H24="снят"),100,F24+H24)</f>
        <v>9.310000000000002</v>
      </c>
      <c r="J24" s="124">
        <v>5</v>
      </c>
      <c r="K24" s="123">
        <v>46.44</v>
      </c>
      <c r="L24" s="46">
        <f>IF((K24-$J$6)&lt;0,0,IF(K24&gt;$M$6,"снят",(K24-$J$6)))</f>
        <v>3.4399999999999977</v>
      </c>
      <c r="M24" s="125">
        <f>IF(OR(J24="снят",L24="снят"),100,J24+L24)</f>
        <v>8.439999999999998</v>
      </c>
      <c r="N24" s="126">
        <f>I24+M24</f>
        <v>17.75</v>
      </c>
      <c r="O24" s="92">
        <f>IF(N24&lt;100,J24+F24,"")</f>
        <v>10</v>
      </c>
      <c r="P24" s="92">
        <f>IF(N24&lt;100,G24+K24,"")</f>
        <v>88.75</v>
      </c>
      <c r="Q24" s="129">
        <v>17</v>
      </c>
    </row>
    <row r="25" spans="1:17" ht="12.75">
      <c r="A25" s="121" t="s">
        <v>491</v>
      </c>
      <c r="B25" s="92">
        <v>179</v>
      </c>
      <c r="C25" s="132" t="s">
        <v>110</v>
      </c>
      <c r="D25" s="93" t="s">
        <v>251</v>
      </c>
      <c r="E25" s="128" t="s">
        <v>508</v>
      </c>
      <c r="F25" s="134">
        <v>10</v>
      </c>
      <c r="G25" s="131">
        <v>41.62</v>
      </c>
      <c r="H25" s="46">
        <f>IF((G25-$F$6)&lt;0,0,IF(G25&gt;$I$6,"снят",(G25-$F$6)))</f>
        <v>3.6199999999999974</v>
      </c>
      <c r="I25" s="64">
        <f>IF(OR(F25="снят",H25="снят"),100,F25+H25)</f>
        <v>13.619999999999997</v>
      </c>
      <c r="J25" s="124">
        <v>0</v>
      </c>
      <c r="K25" s="123">
        <v>48.07</v>
      </c>
      <c r="L25" s="46">
        <f>IF((K25-$J$6)&lt;0,0,IF(K25&gt;$M$6,"снят",(K25-$J$6)))</f>
        <v>5.07</v>
      </c>
      <c r="M25" s="125">
        <f>IF(OR(J25="снят",L25="снят"),100,J25+L25)</f>
        <v>5.07</v>
      </c>
      <c r="N25" s="126">
        <f>I25+M25</f>
        <v>18.689999999999998</v>
      </c>
      <c r="O25" s="92">
        <f>IF(N25&lt;100,J25+F25,"")</f>
        <v>10</v>
      </c>
      <c r="P25" s="92">
        <f>IF(N25&lt;100,G25+K25,"")</f>
        <v>89.69</v>
      </c>
      <c r="Q25" s="129">
        <v>18</v>
      </c>
    </row>
    <row r="26" spans="1:18" ht="12.75">
      <c r="A26" s="121" t="s">
        <v>35</v>
      </c>
      <c r="B26" s="92">
        <v>130</v>
      </c>
      <c r="C26" s="132" t="s">
        <v>296</v>
      </c>
      <c r="D26" s="93" t="s">
        <v>297</v>
      </c>
      <c r="E26" s="128"/>
      <c r="F26" s="135">
        <v>0</v>
      </c>
      <c r="G26" s="123">
        <v>38.63</v>
      </c>
      <c r="H26" s="46">
        <f>IF((G26-$F$6)&lt;0,0,IF(G26&gt;$I$6,"снят",(G26-$F$6)))</f>
        <v>0.6300000000000026</v>
      </c>
      <c r="I26" s="64">
        <f>IF(OR(F26="снят",H26="снят"),100,F26+H26)</f>
        <v>0.6300000000000026</v>
      </c>
      <c r="J26" s="124">
        <v>15</v>
      </c>
      <c r="K26" s="123">
        <v>46.65</v>
      </c>
      <c r="L26" s="46">
        <f>IF((K26-$J$6)&lt;0,0,IF(K26&gt;$M$6,"снят",(K26-$J$6)))</f>
        <v>3.6499999999999986</v>
      </c>
      <c r="M26" s="125">
        <f>IF(OR(J26="снят",L26="снят"),100,J26+L26)</f>
        <v>18.65</v>
      </c>
      <c r="N26" s="126">
        <f>I26+M26</f>
        <v>19.28</v>
      </c>
      <c r="O26" s="92">
        <f>IF(N26&lt;100,J26+F26,"")</f>
        <v>15</v>
      </c>
      <c r="P26" s="92">
        <f>IF(N26&lt;100,G26+K26,"")</f>
        <v>85.28</v>
      </c>
      <c r="Q26" s="129">
        <v>19</v>
      </c>
      <c r="R26" s="94" t="s">
        <v>501</v>
      </c>
    </row>
    <row r="27" spans="1:18" ht="12.75">
      <c r="A27" s="121"/>
      <c r="B27" s="92">
        <v>128</v>
      </c>
      <c r="C27" s="93" t="s">
        <v>329</v>
      </c>
      <c r="D27" s="93" t="s">
        <v>330</v>
      </c>
      <c r="E27" s="128" t="s">
        <v>500</v>
      </c>
      <c r="F27" s="130">
        <v>0</v>
      </c>
      <c r="G27" s="131">
        <v>41.25</v>
      </c>
      <c r="H27" s="46">
        <f>IF((G27-$F$6)&lt;0,0,IF(G27&gt;$I$6,"снят",(G27-$F$6)))</f>
        <v>3.25</v>
      </c>
      <c r="I27" s="64">
        <f>IF(OR(F27="снят",H27="снят"),100,F27+H27)</f>
        <v>3.25</v>
      </c>
      <c r="J27" s="124">
        <v>5</v>
      </c>
      <c r="K27" s="123">
        <v>55.03</v>
      </c>
      <c r="L27" s="46">
        <f>IF((K27-$J$6)&lt;0,0,IF(K27&gt;$M$6,"снят",(K27-$J$6)))</f>
        <v>12.030000000000001</v>
      </c>
      <c r="M27" s="125">
        <f>IF(OR(J27="снят",L27="снят"),100,J27+L27)</f>
        <v>17.03</v>
      </c>
      <c r="N27" s="126">
        <f>I27+M27</f>
        <v>20.28</v>
      </c>
      <c r="O27" s="92">
        <f>IF(N27&lt;100,J27+F27,"")</f>
        <v>5</v>
      </c>
      <c r="P27" s="92">
        <f>IF(N27&lt;100,G27+K27,"")</f>
        <v>96.28</v>
      </c>
      <c r="Q27" s="129">
        <v>20</v>
      </c>
      <c r="R27" s="94" t="s">
        <v>501</v>
      </c>
    </row>
    <row r="28" spans="1:17" ht="12.75">
      <c r="A28" s="121" t="s">
        <v>497</v>
      </c>
      <c r="B28" s="92">
        <v>161</v>
      </c>
      <c r="C28" s="93" t="s">
        <v>164</v>
      </c>
      <c r="D28" s="93" t="s">
        <v>254</v>
      </c>
      <c r="E28" s="128" t="s">
        <v>488</v>
      </c>
      <c r="F28" s="134">
        <v>0</v>
      </c>
      <c r="G28" s="131">
        <v>42.47</v>
      </c>
      <c r="H28" s="46">
        <f>IF((G28-$F$6)&lt;0,0,IF(G28&gt;$I$6,"снят",(G28-$F$6)))</f>
        <v>4.469999999999999</v>
      </c>
      <c r="I28" s="64">
        <f>IF(OR(F28="снят",H28="снят"),100,F28+H28)</f>
        <v>4.469999999999999</v>
      </c>
      <c r="J28" s="124">
        <v>5</v>
      </c>
      <c r="K28" s="123">
        <v>54.69</v>
      </c>
      <c r="L28" s="46">
        <f>IF((K28-$J$6)&lt;0,0,IF(K28&gt;$M$6,"снят",(K28-$J$6)))</f>
        <v>11.689999999999998</v>
      </c>
      <c r="M28" s="125">
        <f>IF(OR(J28="снят",L28="снят"),100,J28+L28)</f>
        <v>16.689999999999998</v>
      </c>
      <c r="N28" s="126">
        <f>I28+M28</f>
        <v>21.159999999999997</v>
      </c>
      <c r="O28" s="92">
        <f>IF(N28&lt;100,J28+F28,"")</f>
        <v>5</v>
      </c>
      <c r="P28" s="92">
        <f>IF(N28&lt;100,G28+K28,"")</f>
        <v>97.16</v>
      </c>
      <c r="Q28" s="129">
        <v>21</v>
      </c>
    </row>
    <row r="29" spans="1:17" ht="12.75">
      <c r="A29" s="121" t="s">
        <v>497</v>
      </c>
      <c r="B29" s="92">
        <v>166</v>
      </c>
      <c r="C29" s="93" t="s">
        <v>341</v>
      </c>
      <c r="D29" s="93" t="s">
        <v>342</v>
      </c>
      <c r="E29" s="128" t="s">
        <v>485</v>
      </c>
      <c r="F29" s="134">
        <v>0</v>
      </c>
      <c r="G29" s="131">
        <v>46.78</v>
      </c>
      <c r="H29" s="46">
        <f>IF((G29-$F$6)&lt;0,0,IF(G29&gt;$I$6,"снят",(G29-$F$6)))</f>
        <v>8.780000000000001</v>
      </c>
      <c r="I29" s="64">
        <f>IF(OR(F29="снят",H29="снят"),100,F29+H29)</f>
        <v>8.780000000000001</v>
      </c>
      <c r="J29" s="124">
        <v>0</v>
      </c>
      <c r="K29" s="123">
        <v>57.12</v>
      </c>
      <c r="L29" s="46">
        <f>IF((K29-$J$6)&lt;0,0,IF(K29&gt;$M$6,"снят",(K29-$J$6)))</f>
        <v>14.119999999999997</v>
      </c>
      <c r="M29" s="125">
        <f>IF(OR(J29="снят",L29="снят"),100,J29+L29)</f>
        <v>14.119999999999997</v>
      </c>
      <c r="N29" s="126">
        <f>I29+M29</f>
        <v>22.9</v>
      </c>
      <c r="O29" s="92">
        <f>IF(N29&lt;100,J29+F29,"")</f>
        <v>0</v>
      </c>
      <c r="P29" s="92">
        <f>IF(N29&lt;100,G29+K29,"")</f>
        <v>103.9</v>
      </c>
      <c r="Q29" s="129">
        <v>22</v>
      </c>
    </row>
    <row r="30" spans="1:18" ht="12.75">
      <c r="A30" s="121" t="s">
        <v>35</v>
      </c>
      <c r="B30" s="92">
        <v>123</v>
      </c>
      <c r="C30" s="93" t="s">
        <v>272</v>
      </c>
      <c r="D30" s="93" t="s">
        <v>273</v>
      </c>
      <c r="E30" s="128" t="s">
        <v>488</v>
      </c>
      <c r="F30" s="134">
        <v>5</v>
      </c>
      <c r="G30" s="131">
        <v>41.19</v>
      </c>
      <c r="H30" s="46">
        <f>IF((G30-$F$6)&lt;0,0,IF(G30&gt;$I$6,"снят",(G30-$F$6)))</f>
        <v>3.1899999999999977</v>
      </c>
      <c r="I30" s="64">
        <f>IF(OR(F30="снят",H30="снят"),100,F30+H30)</f>
        <v>8.189999999999998</v>
      </c>
      <c r="J30" s="130">
        <v>5</v>
      </c>
      <c r="K30" s="131">
        <v>53.4</v>
      </c>
      <c r="L30" s="46">
        <f>IF((K30-$J$6)&lt;0,0,IF(K30&gt;$M$6,"снят",(K30-$J$6)))</f>
        <v>10.399999999999999</v>
      </c>
      <c r="M30" s="125">
        <f>IF(OR(J30="снят",L30="снят"),100,J30+L30)</f>
        <v>15.399999999999999</v>
      </c>
      <c r="N30" s="126">
        <f>I30+M30</f>
        <v>23.589999999999996</v>
      </c>
      <c r="O30" s="92">
        <f>IF(N30&lt;100,J30+F30,"")</f>
        <v>10</v>
      </c>
      <c r="P30" s="92">
        <f>IF(N30&lt;100,G30+K30,"")</f>
        <v>94.59</v>
      </c>
      <c r="Q30" s="129">
        <v>23</v>
      </c>
      <c r="R30" s="94" t="s">
        <v>501</v>
      </c>
    </row>
    <row r="31" spans="1:17" ht="12.75">
      <c r="A31" s="121" t="s">
        <v>129</v>
      </c>
      <c r="B31" s="89">
        <v>135</v>
      </c>
      <c r="C31" s="90" t="s">
        <v>290</v>
      </c>
      <c r="D31" s="69" t="s">
        <v>291</v>
      </c>
      <c r="E31" s="70" t="s">
        <v>498</v>
      </c>
      <c r="F31" s="122">
        <v>0</v>
      </c>
      <c r="G31" s="123">
        <v>45.3</v>
      </c>
      <c r="H31" s="46">
        <f>IF((G31-$F$6)&lt;0,0,IF(G31&gt;$I$6,"снят",(G31-$F$6)))</f>
        <v>7.299999999999997</v>
      </c>
      <c r="I31" s="64">
        <f>IF(OR(F31="снят",H31="снят"),100,F31+H31)</f>
        <v>7.299999999999997</v>
      </c>
      <c r="J31" s="124">
        <v>5</v>
      </c>
      <c r="K31" s="123">
        <v>56.69</v>
      </c>
      <c r="L31" s="46">
        <f>IF((K31-$J$6)&lt;0,0,IF(K31&gt;$M$6,"снят",(K31-$J$6)))</f>
        <v>13.689999999999998</v>
      </c>
      <c r="M31" s="125">
        <f>IF(OR(J31="снят",L31="снят"),100,J31+L31)</f>
        <v>18.689999999999998</v>
      </c>
      <c r="N31" s="126">
        <f>I31+M31</f>
        <v>25.989999999999995</v>
      </c>
      <c r="O31" s="92">
        <f>IF(N31&lt;100,J31+F31,"")</f>
        <v>5</v>
      </c>
      <c r="P31" s="92">
        <f>IF(N31&lt;100,G31+K31,"")</f>
        <v>101.99</v>
      </c>
      <c r="Q31" s="129">
        <v>24</v>
      </c>
    </row>
    <row r="32" spans="1:17" ht="12.75">
      <c r="A32" s="121" t="s">
        <v>35</v>
      </c>
      <c r="B32" s="92">
        <v>138</v>
      </c>
      <c r="C32" s="93" t="s">
        <v>177</v>
      </c>
      <c r="D32" s="93" t="s">
        <v>292</v>
      </c>
      <c r="E32" s="128" t="s">
        <v>498</v>
      </c>
      <c r="F32" s="134">
        <v>5</v>
      </c>
      <c r="G32" s="131">
        <v>47.91</v>
      </c>
      <c r="H32" s="46">
        <f>IF((G32-$F$6)&lt;0,0,IF(G32&gt;$I$6,"снят",(G32-$F$6)))</f>
        <v>9.909999999999997</v>
      </c>
      <c r="I32" s="64">
        <f>IF(OR(F32="снят",H32="снят"),100,F32+H32)</f>
        <v>14.909999999999997</v>
      </c>
      <c r="J32" s="124">
        <v>5</v>
      </c>
      <c r="K32" s="123">
        <v>51.85</v>
      </c>
      <c r="L32" s="46">
        <f>IF((K32-$J$6)&lt;0,0,IF(K32&gt;$M$6,"снят",(K32-$J$6)))</f>
        <v>8.850000000000001</v>
      </c>
      <c r="M32" s="125">
        <f>IF(OR(J32="снят",L32="снят"),100,J32+L32)</f>
        <v>13.850000000000001</v>
      </c>
      <c r="N32" s="126">
        <f>I32+M32</f>
        <v>28.759999999999998</v>
      </c>
      <c r="O32" s="92">
        <f>IF(N32&lt;100,J32+F32,"")</f>
        <v>10</v>
      </c>
      <c r="P32" s="92">
        <f>IF(N32&lt;100,G32+K32,"")</f>
        <v>99.75999999999999</v>
      </c>
      <c r="Q32" s="129">
        <v>25</v>
      </c>
    </row>
    <row r="33" spans="1:17" ht="12.75">
      <c r="A33" s="121" t="s">
        <v>491</v>
      </c>
      <c r="B33" s="92">
        <v>169</v>
      </c>
      <c r="C33" s="132" t="s">
        <v>122</v>
      </c>
      <c r="D33" s="93" t="s">
        <v>304</v>
      </c>
      <c r="E33" s="128" t="s">
        <v>499</v>
      </c>
      <c r="F33" s="134">
        <v>5</v>
      </c>
      <c r="G33" s="131">
        <v>40.59</v>
      </c>
      <c r="H33" s="46">
        <f>IF((G33-$F$6)&lt;0,0,IF(G33&gt;$I$6,"снят",(G33-$F$6)))</f>
        <v>2.5900000000000034</v>
      </c>
      <c r="I33" s="64">
        <f>IF(OR(F33="снят",H33="снят"),100,F33+H33)</f>
        <v>7.590000000000003</v>
      </c>
      <c r="J33" s="124">
        <v>15</v>
      </c>
      <c r="K33" s="123">
        <v>50.97</v>
      </c>
      <c r="L33" s="46">
        <f>IF((K33-$J$6)&lt;0,0,IF(K33&gt;$M$6,"снят",(K33-$J$6)))</f>
        <v>7.969999999999999</v>
      </c>
      <c r="M33" s="125">
        <f>IF(OR(J33="снят",L33="снят"),100,J33+L33)</f>
        <v>22.97</v>
      </c>
      <c r="N33" s="126">
        <f>I33+M33</f>
        <v>30.560000000000002</v>
      </c>
      <c r="O33" s="92">
        <f>IF(N33&lt;100,J33+F33,"")</f>
        <v>20</v>
      </c>
      <c r="P33" s="92">
        <f>IF(N33&lt;100,G33+K33,"")</f>
        <v>91.56</v>
      </c>
      <c r="Q33" s="129">
        <v>26</v>
      </c>
    </row>
    <row r="34" spans="1:18" ht="12.75">
      <c r="A34" s="121" t="s">
        <v>105</v>
      </c>
      <c r="B34" s="89">
        <v>118</v>
      </c>
      <c r="C34" s="90" t="s">
        <v>326</v>
      </c>
      <c r="D34" s="69" t="s">
        <v>327</v>
      </c>
      <c r="E34" s="70" t="s">
        <v>489</v>
      </c>
      <c r="F34" s="122">
        <v>0</v>
      </c>
      <c r="G34" s="123">
        <v>55.13</v>
      </c>
      <c r="H34" s="46">
        <f>IF((G34-$F$6)&lt;0,0,IF(G34&gt;$I$6,"снят",(G34-$F$6)))</f>
        <v>17.130000000000003</v>
      </c>
      <c r="I34" s="64">
        <f>IF(OR(F34="снят",H34="снят"),100,F34+H34)</f>
        <v>17.130000000000003</v>
      </c>
      <c r="J34" s="134">
        <v>0</v>
      </c>
      <c r="K34" s="131">
        <v>75.34</v>
      </c>
      <c r="L34" s="46">
        <f>IF((K34-$J$6)&lt;0,0,IF(K34&gt;$M$6,"снят",(K34-$J$6)))</f>
        <v>32.34</v>
      </c>
      <c r="M34" s="125">
        <f>IF(OR(J34="снят",L34="снят"),100,J34+L34)</f>
        <v>32.34</v>
      </c>
      <c r="N34" s="126">
        <f>I34+M34</f>
        <v>49.470000000000006</v>
      </c>
      <c r="O34" s="92">
        <f>IF(N34&lt;100,J34+F34,"")</f>
        <v>0</v>
      </c>
      <c r="P34" s="92">
        <f>IF(N34&lt;100,G34+K34,"")</f>
        <v>130.47</v>
      </c>
      <c r="Q34" s="129">
        <v>27</v>
      </c>
      <c r="R34" s="94" t="s">
        <v>501</v>
      </c>
    </row>
    <row r="35" spans="1:18" ht="12.75">
      <c r="A35" s="121" t="s">
        <v>44</v>
      </c>
      <c r="B35" s="89">
        <v>121</v>
      </c>
      <c r="C35" s="90" t="s">
        <v>64</v>
      </c>
      <c r="D35" s="69" t="s">
        <v>303</v>
      </c>
      <c r="E35" s="70" t="s">
        <v>489</v>
      </c>
      <c r="F35" s="135">
        <v>10</v>
      </c>
      <c r="G35" s="123">
        <v>65.63</v>
      </c>
      <c r="H35" s="46">
        <f>IF((G35-$F$6)&lt;0,0,IF(G35&gt;$I$6,"снят",(G35-$F$6)))</f>
        <v>27.629999999999995</v>
      </c>
      <c r="I35" s="64">
        <f>IF(OR(F35="снят",H35="снят"),100,F35+H35)</f>
        <v>37.629999999999995</v>
      </c>
      <c r="J35" s="122">
        <v>10</v>
      </c>
      <c r="K35" s="123">
        <v>67.22</v>
      </c>
      <c r="L35" s="46">
        <f>IF((K35-$J$6)&lt;0,0,IF(K35&gt;$M$6,"снят",(K35-$J$6)))</f>
        <v>24.22</v>
      </c>
      <c r="M35" s="125">
        <f>IF(OR(J35="снят",L35="снят"),100,J35+L35)</f>
        <v>34.22</v>
      </c>
      <c r="N35" s="126">
        <f>I35+M35</f>
        <v>71.85</v>
      </c>
      <c r="O35" s="92">
        <f>IF(N35&lt;100,J35+F35,"")</f>
        <v>20</v>
      </c>
      <c r="P35" s="92">
        <f>IF(N35&lt;100,G35+K35,"")</f>
        <v>132.85</v>
      </c>
      <c r="Q35" s="129">
        <v>28</v>
      </c>
      <c r="R35" s="94" t="s">
        <v>501</v>
      </c>
    </row>
    <row r="36" spans="1:17" ht="12.75">
      <c r="A36" s="121" t="s">
        <v>483</v>
      </c>
      <c r="B36" s="92">
        <v>155</v>
      </c>
      <c r="C36" s="93" t="s">
        <v>242</v>
      </c>
      <c r="D36" s="93" t="s">
        <v>243</v>
      </c>
      <c r="E36" s="128" t="s">
        <v>481</v>
      </c>
      <c r="F36" s="134" t="s">
        <v>49</v>
      </c>
      <c r="G36" s="131"/>
      <c r="H36" s="46">
        <f>IF((G36-$F$6)&lt;0,0,IF(G36&gt;$I$6,"снят",(G36-$F$6)))</f>
        <v>0</v>
      </c>
      <c r="I36" s="64">
        <f>IF(OR(F36="снят",H36="снят"),100,F36+H36)</f>
        <v>100</v>
      </c>
      <c r="J36" s="124">
        <v>0</v>
      </c>
      <c r="K36" s="123">
        <v>42.72</v>
      </c>
      <c r="L36" s="46">
        <f>IF((K36-$J$6)&lt;0,0,IF(K36&gt;$M$6,"снят",(K36-$J$6)))</f>
        <v>0</v>
      </c>
      <c r="M36" s="125">
        <f>IF(OR(J36="снят",L36="снят"),100,J36+L36)</f>
        <v>0</v>
      </c>
      <c r="N36" s="126">
        <f>I36+M36</f>
        <v>100</v>
      </c>
      <c r="O36" s="92">
        <f>IF(N36&lt;100,J36+F36,"")</f>
      </c>
      <c r="P36" s="92">
        <f>IF(N36&lt;100,G36+K36,"")</f>
      </c>
      <c r="Q36" s="129"/>
    </row>
    <row r="37" spans="1:17" ht="12.75">
      <c r="A37" s="121" t="s">
        <v>491</v>
      </c>
      <c r="B37" s="92">
        <v>176</v>
      </c>
      <c r="C37" s="132" t="s">
        <v>36</v>
      </c>
      <c r="D37" s="93" t="s">
        <v>268</v>
      </c>
      <c r="E37" s="128" t="s">
        <v>490</v>
      </c>
      <c r="F37" s="134">
        <v>0</v>
      </c>
      <c r="G37" s="131">
        <v>38.38</v>
      </c>
      <c r="H37" s="46">
        <f>IF((G37-$F$6)&lt;0,0,IF(G37&gt;$I$6,"снят",(G37-$F$6)))</f>
        <v>0.38000000000000256</v>
      </c>
      <c r="I37" s="64">
        <f>IF(OR(F37="снят",H37="снят"),100,F37+H37)</f>
        <v>0.38000000000000256</v>
      </c>
      <c r="J37" s="124" t="s">
        <v>49</v>
      </c>
      <c r="K37" s="123"/>
      <c r="L37" s="46">
        <f>IF((K37-$J$6)&lt;0,0,IF(K37&gt;$M$6,"снят",(K37-$J$6)))</f>
        <v>0</v>
      </c>
      <c r="M37" s="125">
        <f>IF(OR(J37="снят",L37="снят"),100,J37+L37)</f>
        <v>100</v>
      </c>
      <c r="N37" s="126">
        <f>I37+M37</f>
        <v>100.38</v>
      </c>
      <c r="O37" s="92">
        <f>IF(N37&lt;100,J37+F37,"")</f>
      </c>
      <c r="P37" s="92">
        <f>IF(N37&lt;100,G37+K37,"")</f>
      </c>
      <c r="Q37" s="129"/>
    </row>
    <row r="38" spans="1:17" ht="12.75">
      <c r="A38" s="121"/>
      <c r="B38" s="89">
        <v>142</v>
      </c>
      <c r="C38" s="90" t="s">
        <v>238</v>
      </c>
      <c r="D38" s="69" t="s">
        <v>239</v>
      </c>
      <c r="E38" s="70" t="s">
        <v>481</v>
      </c>
      <c r="F38" s="134">
        <v>0</v>
      </c>
      <c r="G38" s="131">
        <v>38.81</v>
      </c>
      <c r="H38" s="46">
        <f>IF((G38-$F$6)&lt;0,0,IF(G38&gt;$I$6,"снят",(G38-$F$6)))</f>
        <v>0.8100000000000023</v>
      </c>
      <c r="I38" s="64">
        <f>IF(OR(F38="снят",H38="снят"),100,F38+H38)</f>
        <v>0.8100000000000023</v>
      </c>
      <c r="J38" s="124" t="s">
        <v>49</v>
      </c>
      <c r="K38" s="123"/>
      <c r="L38" s="46">
        <f>IF((K38-$J$6)&lt;0,0,IF(K38&gt;$M$6,"снят",(K38-$J$6)))</f>
        <v>0</v>
      </c>
      <c r="M38" s="125">
        <f>IF(OR(J38="снят",L38="снят"),100,J38+L38)</f>
        <v>100</v>
      </c>
      <c r="N38" s="126">
        <f>I38+M38</f>
        <v>100.81</v>
      </c>
      <c r="O38" s="92">
        <f>IF(N38&lt;100,J38+F38,"")</f>
      </c>
      <c r="P38" s="92">
        <f>IF(N38&lt;100,G38+K38,"")</f>
      </c>
      <c r="Q38" s="129"/>
    </row>
    <row r="39" spans="1:17" ht="12.75">
      <c r="A39" s="121" t="s">
        <v>497</v>
      </c>
      <c r="B39" s="92">
        <v>167</v>
      </c>
      <c r="C39" s="93" t="s">
        <v>266</v>
      </c>
      <c r="D39" s="93" t="s">
        <v>267</v>
      </c>
      <c r="E39" s="128" t="s">
        <v>490</v>
      </c>
      <c r="F39" s="134">
        <v>0</v>
      </c>
      <c r="G39" s="131">
        <v>38.84</v>
      </c>
      <c r="H39" s="46">
        <f>IF((G39-$F$6)&lt;0,0,IF(G39&gt;$I$6,"снят",(G39-$F$6)))</f>
        <v>0.8400000000000034</v>
      </c>
      <c r="I39" s="64">
        <f>IF(OR(F39="снят",H39="снят"),100,F39+H39)</f>
        <v>0.8400000000000034</v>
      </c>
      <c r="J39" s="124" t="s">
        <v>49</v>
      </c>
      <c r="K39" s="123"/>
      <c r="L39" s="46">
        <f>IF((K39-$J$6)&lt;0,0,IF(K39&gt;$M$6,"снят",(K39-$J$6)))</f>
        <v>0</v>
      </c>
      <c r="M39" s="125">
        <f>IF(OR(J39="снят",L39="снят"),100,J39+L39)</f>
        <v>100</v>
      </c>
      <c r="N39" s="126">
        <f>I39+M39</f>
        <v>100.84</v>
      </c>
      <c r="O39" s="92">
        <f>IF(N39&lt;100,J39+F39,"")</f>
      </c>
      <c r="P39" s="92">
        <f>IF(N39&lt;100,G39+K39,"")</f>
      </c>
      <c r="Q39" s="129"/>
    </row>
    <row r="40" spans="1:17" ht="12.75">
      <c r="A40" s="121" t="s">
        <v>506</v>
      </c>
      <c r="B40" s="92">
        <v>159</v>
      </c>
      <c r="C40" s="93" t="s">
        <v>305</v>
      </c>
      <c r="D40" s="93" t="s">
        <v>306</v>
      </c>
      <c r="E40" s="128" t="s">
        <v>507</v>
      </c>
      <c r="F40" s="134">
        <v>0</v>
      </c>
      <c r="G40" s="131">
        <v>39.44</v>
      </c>
      <c r="H40" s="46">
        <f>IF((G40-$F$6)&lt;0,0,IF(G40&gt;$I$6,"снят",(G40-$F$6)))</f>
        <v>1.4399999999999977</v>
      </c>
      <c r="I40" s="64">
        <f>IF(OR(F40="снят",H40="снят"),100,F40+H40)</f>
        <v>1.4399999999999977</v>
      </c>
      <c r="J40" s="124" t="s">
        <v>49</v>
      </c>
      <c r="K40" s="123"/>
      <c r="L40" s="46">
        <f>IF((K40-$J$6)&lt;0,0,IF(K40&gt;$M$6,"снят",(K40-$J$6)))</f>
        <v>0</v>
      </c>
      <c r="M40" s="125">
        <f>IF(OR(J40="снят",L40="снят"),100,J40+L40)</f>
        <v>100</v>
      </c>
      <c r="N40" s="126">
        <f>I40+M40</f>
        <v>101.44</v>
      </c>
      <c r="O40" s="92">
        <f>IF(N40&lt;100,J40+F40,"")</f>
      </c>
      <c r="P40" s="92">
        <f>IF(N40&lt;100,G40+K40,"")</f>
      </c>
      <c r="Q40" s="129"/>
    </row>
    <row r="41" spans="1:18" ht="12.75">
      <c r="A41" s="121" t="s">
        <v>144</v>
      </c>
      <c r="B41" s="92">
        <v>116</v>
      </c>
      <c r="C41" s="93" t="s">
        <v>196</v>
      </c>
      <c r="D41" s="93" t="s">
        <v>255</v>
      </c>
      <c r="E41" s="128" t="s">
        <v>489</v>
      </c>
      <c r="F41" s="134">
        <v>0</v>
      </c>
      <c r="G41" s="131">
        <v>39.92</v>
      </c>
      <c r="H41" s="46">
        <f>IF((G41-$F$6)&lt;0,0,IF(G41&gt;$I$6,"снят",(G41-$F$6)))</f>
        <v>1.9200000000000017</v>
      </c>
      <c r="I41" s="64">
        <f>IF(OR(F41="снят",H41="снят"),100,F41+H41)</f>
        <v>1.9200000000000017</v>
      </c>
      <c r="J41" s="135" t="s">
        <v>49</v>
      </c>
      <c r="K41" s="123"/>
      <c r="L41" s="46">
        <f>IF((K41-$J$6)&lt;0,0,IF(K41&gt;$M$6,"снят",(K41-$J$6)))</f>
        <v>0</v>
      </c>
      <c r="M41" s="125">
        <f>IF(OR(J41="снят",L41="снят"),100,J41+L41)</f>
        <v>100</v>
      </c>
      <c r="N41" s="126">
        <f>I41+M41</f>
        <v>101.92</v>
      </c>
      <c r="O41" s="92">
        <f>IF(N41&lt;100,J41+F41,"")</f>
      </c>
      <c r="P41" s="92">
        <f>IF(N41&lt;100,G41+K41,"")</f>
      </c>
      <c r="Q41" s="129"/>
      <c r="R41" s="94" t="s">
        <v>501</v>
      </c>
    </row>
    <row r="42" spans="1:17" ht="12.75">
      <c r="A42" s="121" t="s">
        <v>129</v>
      </c>
      <c r="B42" s="89">
        <v>131</v>
      </c>
      <c r="C42" s="90" t="s">
        <v>84</v>
      </c>
      <c r="D42" s="69" t="s">
        <v>286</v>
      </c>
      <c r="E42" s="70" t="s">
        <v>485</v>
      </c>
      <c r="F42" s="122">
        <v>0</v>
      </c>
      <c r="G42" s="123">
        <v>39.94</v>
      </c>
      <c r="H42" s="46">
        <f>IF((G42-$F$6)&lt;0,0,IF(G42&gt;$I$6,"снят",(G42-$F$6)))</f>
        <v>1.9399999999999977</v>
      </c>
      <c r="I42" s="64">
        <f>IF(OR(F42="снят",H42="снят"),100,F42+H42)</f>
        <v>1.9399999999999977</v>
      </c>
      <c r="J42" s="124" t="s">
        <v>49</v>
      </c>
      <c r="K42" s="123"/>
      <c r="L42" s="46">
        <f>IF((K42-$J$6)&lt;0,0,IF(K42&gt;$M$6,"снят",(K42-$J$6)))</f>
        <v>0</v>
      </c>
      <c r="M42" s="125">
        <f>IF(OR(J42="снят",L42="снят"),100,J42+L42)</f>
        <v>100</v>
      </c>
      <c r="N42" s="126">
        <f>I42+M42</f>
        <v>101.94</v>
      </c>
      <c r="O42" s="92">
        <f>IF(N42&lt;100,J42+F42,"")</f>
      </c>
      <c r="P42" s="92">
        <f>IF(N42&lt;100,G42+K42,"")</f>
      </c>
      <c r="Q42" s="129"/>
    </row>
    <row r="43" spans="1:18" ht="12.75">
      <c r="A43" s="121" t="s">
        <v>129</v>
      </c>
      <c r="B43" s="92">
        <v>127</v>
      </c>
      <c r="C43" s="93" t="s">
        <v>73</v>
      </c>
      <c r="D43" s="93" t="s">
        <v>265</v>
      </c>
      <c r="E43" s="128" t="s">
        <v>490</v>
      </c>
      <c r="F43" s="134" t="s">
        <v>49</v>
      </c>
      <c r="G43" s="131"/>
      <c r="H43" s="46">
        <f>IF((G43-$F$6)&lt;0,0,IF(G43&gt;$I$6,"снят",(G43-$F$6)))</f>
        <v>0</v>
      </c>
      <c r="I43" s="64">
        <f>IF(OR(F43="снят",H43="снят"),100,F43+H43)</f>
        <v>100</v>
      </c>
      <c r="J43" s="124">
        <v>0</v>
      </c>
      <c r="K43" s="123">
        <v>45.69</v>
      </c>
      <c r="L43" s="46">
        <f>IF((K43-$J$6)&lt;0,0,IF(K43&gt;$M$6,"снят",(K43-$J$6)))</f>
        <v>2.6899999999999977</v>
      </c>
      <c r="M43" s="125">
        <f>IF(OR(J43="снят",L43="снят"),100,J43+L43)</f>
        <v>2.6899999999999977</v>
      </c>
      <c r="N43" s="126">
        <f>I43+M43</f>
        <v>102.69</v>
      </c>
      <c r="O43" s="92">
        <f>IF(N43&lt;100,J43+F43,"")</f>
      </c>
      <c r="P43" s="92">
        <f>IF(N43&lt;100,G43+K43,"")</f>
      </c>
      <c r="Q43" s="129"/>
      <c r="R43" s="94" t="s">
        <v>501</v>
      </c>
    </row>
    <row r="44" spans="1:17" ht="12.75">
      <c r="A44" s="121" t="s">
        <v>483</v>
      </c>
      <c r="B44" s="92">
        <v>154</v>
      </c>
      <c r="C44" s="93" t="s">
        <v>282</v>
      </c>
      <c r="D44" s="93" t="s">
        <v>283</v>
      </c>
      <c r="E44" s="128" t="s">
        <v>490</v>
      </c>
      <c r="F44" s="134" t="s">
        <v>49</v>
      </c>
      <c r="G44" s="131"/>
      <c r="H44" s="46">
        <f>IF((G44-$F$6)&lt;0,0,IF(G44&gt;$I$6,"снят",(G44-$F$6)))</f>
        <v>0</v>
      </c>
      <c r="I44" s="64">
        <f>IF(OR(F44="снят",H44="снят"),100,F44+H44)</f>
        <v>100</v>
      </c>
      <c r="J44" s="124">
        <v>0</v>
      </c>
      <c r="K44" s="123">
        <v>47.12</v>
      </c>
      <c r="L44" s="46">
        <f>IF((K44-$J$6)&lt;0,0,IF(K44&gt;$M$6,"снят",(K44-$J$6)))</f>
        <v>4.119999999999997</v>
      </c>
      <c r="M44" s="125">
        <f>IF(OR(J44="снят",L44="снят"),100,J44+L44)</f>
        <v>4.119999999999997</v>
      </c>
      <c r="N44" s="126">
        <f>I44+M44</f>
        <v>104.12</v>
      </c>
      <c r="O44" s="92">
        <f>IF(N44&lt;100,J44+F44,"")</f>
      </c>
      <c r="P44" s="92">
        <f>IF(N44&lt;100,G44+K44,"")</f>
      </c>
      <c r="Q44" s="129"/>
    </row>
    <row r="45" spans="1:17" ht="14.25" customHeight="1">
      <c r="A45" s="121" t="s">
        <v>491</v>
      </c>
      <c r="B45" s="92">
        <v>164</v>
      </c>
      <c r="C45" s="132" t="s">
        <v>103</v>
      </c>
      <c r="D45" s="93" t="s">
        <v>294</v>
      </c>
      <c r="E45" s="128" t="s">
        <v>498</v>
      </c>
      <c r="F45" s="134" t="s">
        <v>49</v>
      </c>
      <c r="G45" s="131"/>
      <c r="H45" s="46">
        <f>IF((G45-$F$6)&lt;0,0,IF(G45&gt;$I$6,"снят",(G45-$F$6)))</f>
        <v>0</v>
      </c>
      <c r="I45" s="64">
        <f>IF(OR(F45="снят",H45="снят"),100,F45+H45)</f>
        <v>100</v>
      </c>
      <c r="J45" s="124">
        <v>0</v>
      </c>
      <c r="K45" s="123">
        <v>48.91</v>
      </c>
      <c r="L45" s="46">
        <f>IF((K45-$J$6)&lt;0,0,IF(K45&gt;$M$6,"снят",(K45-$J$6)))</f>
        <v>5.909999999999997</v>
      </c>
      <c r="M45" s="125">
        <f>IF(OR(J45="снят",L45="снят"),100,J45+L45)</f>
        <v>5.909999999999997</v>
      </c>
      <c r="N45" s="126">
        <f>I45+M45</f>
        <v>105.91</v>
      </c>
      <c r="O45" s="92">
        <f>IF(N45&lt;100,J45+F45,"")</f>
      </c>
      <c r="P45" s="92">
        <f>IF(N45&lt;100,G45+K45,"")</f>
      </c>
      <c r="Q45" s="129"/>
    </row>
    <row r="46" spans="1:17" ht="12.75">
      <c r="A46" s="121"/>
      <c r="B46" s="92">
        <v>132</v>
      </c>
      <c r="C46" s="132" t="s">
        <v>311</v>
      </c>
      <c r="D46" s="93" t="s">
        <v>312</v>
      </c>
      <c r="E46" s="128" t="s">
        <v>498</v>
      </c>
      <c r="F46" s="122">
        <v>5</v>
      </c>
      <c r="G46" s="123">
        <v>42.03</v>
      </c>
      <c r="H46" s="46">
        <f>IF((G46-$F$6)&lt;0,0,IF(G46&gt;$I$6,"снят",(G46-$F$6)))</f>
        <v>4.030000000000001</v>
      </c>
      <c r="I46" s="64">
        <f>IF(OR(F46="снят",H46="снят"),100,F46+H46)</f>
        <v>9.030000000000001</v>
      </c>
      <c r="J46" s="124" t="s">
        <v>49</v>
      </c>
      <c r="K46" s="123"/>
      <c r="L46" s="46">
        <f>IF((K46-$J$6)&lt;0,0,IF(K46&gt;$M$6,"снят",(K46-$J$6)))</f>
        <v>0</v>
      </c>
      <c r="M46" s="125">
        <f>IF(OR(J46="снят",L46="снят"),100,J46+L46)</f>
        <v>100</v>
      </c>
      <c r="N46" s="126">
        <f>I46+M46</f>
        <v>109.03</v>
      </c>
      <c r="O46" s="92">
        <f>IF(N46&lt;100,J46+F46,"")</f>
      </c>
      <c r="P46" s="92">
        <f>IF(N46&lt;100,G46+K46,"")</f>
      </c>
      <c r="Q46" s="129"/>
    </row>
    <row r="47" spans="1:17" ht="12.75">
      <c r="A47" s="121" t="s">
        <v>491</v>
      </c>
      <c r="B47" s="92">
        <v>170</v>
      </c>
      <c r="C47" s="132" t="s">
        <v>309</v>
      </c>
      <c r="D47" s="93" t="s">
        <v>313</v>
      </c>
      <c r="E47" s="128" t="s">
        <v>498</v>
      </c>
      <c r="F47" s="134">
        <v>0</v>
      </c>
      <c r="G47" s="131">
        <v>47.34</v>
      </c>
      <c r="H47" s="46">
        <f>IF((G47-$F$6)&lt;0,0,IF(G47&gt;$I$6,"снят",(G47-$F$6)))</f>
        <v>9.340000000000003</v>
      </c>
      <c r="I47" s="64">
        <f>IF(OR(F47="снят",H47="снят"),100,F47+H47)</f>
        <v>9.340000000000003</v>
      </c>
      <c r="J47" s="124" t="s">
        <v>49</v>
      </c>
      <c r="K47" s="123"/>
      <c r="L47" s="46">
        <f>IF((K47-$J$6)&lt;0,0,IF(K47&gt;$M$6,"снят",(K47-$J$6)))</f>
        <v>0</v>
      </c>
      <c r="M47" s="125">
        <f>IF(OR(J47="снят",L47="снят"),100,J47+L47)</f>
        <v>100</v>
      </c>
      <c r="N47" s="126">
        <f>I47+M47</f>
        <v>109.34</v>
      </c>
      <c r="O47" s="92">
        <f>IF(N47&lt;100,J47+F47,"")</f>
      </c>
      <c r="P47" s="92">
        <f>IF(N47&lt;100,G47+K47,"")</f>
      </c>
      <c r="Q47" s="129"/>
    </row>
    <row r="48" spans="1:17" ht="12.75">
      <c r="A48" s="121" t="s">
        <v>491</v>
      </c>
      <c r="B48" s="92">
        <v>178</v>
      </c>
      <c r="C48" s="132" t="s">
        <v>40</v>
      </c>
      <c r="D48" s="93" t="s">
        <v>269</v>
      </c>
      <c r="E48" s="128" t="s">
        <v>482</v>
      </c>
      <c r="F48" s="134" t="s">
        <v>49</v>
      </c>
      <c r="G48" s="131"/>
      <c r="H48" s="46">
        <f>IF((G48-$F$6)&lt;0,0,IF(G48&gt;$I$6,"снят",(G48-$F$6)))</f>
        <v>0</v>
      </c>
      <c r="I48" s="64">
        <f>IF(OR(F48="снят",H48="снят"),100,F48+H48)</f>
        <v>100</v>
      </c>
      <c r="J48" s="124">
        <v>10</v>
      </c>
      <c r="K48" s="123">
        <v>39.88</v>
      </c>
      <c r="L48" s="46">
        <f>IF((K48-$J$6)&lt;0,0,IF(K48&gt;$M$6,"снят",(K48-$J$6)))</f>
        <v>0</v>
      </c>
      <c r="M48" s="125">
        <f>IF(OR(J48="снят",L48="снят"),100,J48+L48)</f>
        <v>10</v>
      </c>
      <c r="N48" s="126">
        <f>I48+M48</f>
        <v>110</v>
      </c>
      <c r="O48" s="92">
        <f>IF(N48&lt;100,J48+F48,"")</f>
      </c>
      <c r="P48" s="92">
        <f>IF(N48&lt;100,G48+K48,"")</f>
      </c>
      <c r="Q48" s="129"/>
    </row>
    <row r="49" spans="1:17" ht="12.75">
      <c r="A49" s="121" t="s">
        <v>44</v>
      </c>
      <c r="B49" s="89">
        <v>177</v>
      </c>
      <c r="C49" s="90" t="s">
        <v>249</v>
      </c>
      <c r="D49" s="69" t="s">
        <v>250</v>
      </c>
      <c r="E49" s="70" t="s">
        <v>522</v>
      </c>
      <c r="F49" s="134" t="s">
        <v>49</v>
      </c>
      <c r="G49" s="131"/>
      <c r="H49" s="46">
        <f>IF((G49-$F$6)&lt;0,0,IF(G49&gt;$I$6,"снят",(G49-$F$6)))</f>
        <v>0</v>
      </c>
      <c r="I49" s="64">
        <f>IF(OR(F49="снят",H49="снят"),100,F49+H49)</f>
        <v>100</v>
      </c>
      <c r="J49" s="124">
        <v>5</v>
      </c>
      <c r="K49" s="123">
        <v>49.25</v>
      </c>
      <c r="L49" s="46">
        <f>IF((K49-$J$6)&lt;0,0,IF(K49&gt;$M$6,"снят",(K49-$J$6)))</f>
        <v>6.25</v>
      </c>
      <c r="M49" s="125">
        <f>IF(OR(J49="снят",L49="снят"),100,J49+L49)</f>
        <v>11.25</v>
      </c>
      <c r="N49" s="126">
        <f>I49+M49</f>
        <v>111.25</v>
      </c>
      <c r="O49" s="92">
        <f>IF(N49&lt;100,J49+F49,"")</f>
      </c>
      <c r="P49" s="92">
        <f>IF(N49&lt;100,G49+K49,"")</f>
      </c>
      <c r="Q49" s="129"/>
    </row>
    <row r="50" spans="1:17" ht="12.75">
      <c r="A50" s="121" t="s">
        <v>264</v>
      </c>
      <c r="B50" s="92">
        <v>156</v>
      </c>
      <c r="C50" s="132" t="s">
        <v>171</v>
      </c>
      <c r="D50" s="69" t="s">
        <v>325</v>
      </c>
      <c r="E50" s="70" t="s">
        <v>500</v>
      </c>
      <c r="F50" s="134">
        <v>10</v>
      </c>
      <c r="G50" s="131">
        <v>40.45</v>
      </c>
      <c r="H50" s="46">
        <f>IF((G50-$F$6)&lt;0,0,IF(G50&gt;$I$6,"снят",(G50-$F$6)))</f>
        <v>2.450000000000003</v>
      </c>
      <c r="I50" s="64">
        <f>IF(OR(F50="снят",H50="снят"),100,F50+H50)</f>
        <v>12.450000000000003</v>
      </c>
      <c r="J50" s="124" t="s">
        <v>49</v>
      </c>
      <c r="K50" s="123"/>
      <c r="L50" s="46">
        <f>IF((K50-$J$6)&lt;0,0,IF(K50&gt;$M$6,"снят",(K50-$J$6)))</f>
        <v>0</v>
      </c>
      <c r="M50" s="125">
        <f>IF(OR(J50="снят",L50="снят"),100,J50+L50)</f>
        <v>100</v>
      </c>
      <c r="N50" s="126">
        <f>I50+M50</f>
        <v>112.45</v>
      </c>
      <c r="O50" s="92">
        <f>IF(N50&lt;100,J50+F50,"")</f>
      </c>
      <c r="P50" s="92">
        <f>IF(N50&lt;100,G50+K50,"")</f>
      </c>
      <c r="Q50" s="129"/>
    </row>
    <row r="51" spans="1:17" ht="12.75">
      <c r="A51" s="121" t="s">
        <v>44</v>
      </c>
      <c r="B51" s="89">
        <v>171</v>
      </c>
      <c r="C51" s="90" t="s">
        <v>82</v>
      </c>
      <c r="D51" s="69" t="s">
        <v>288</v>
      </c>
      <c r="E51" s="70" t="s">
        <v>485</v>
      </c>
      <c r="F51" s="134">
        <v>10</v>
      </c>
      <c r="G51" s="131">
        <v>40.56</v>
      </c>
      <c r="H51" s="46">
        <f>IF((G51-$F$6)&lt;0,0,IF(G51&gt;$I$6,"снят",(G51-$F$6)))</f>
        <v>2.5600000000000023</v>
      </c>
      <c r="I51" s="64">
        <f>IF(OR(F51="снят",H51="снят"),100,F51+H51)</f>
        <v>12.560000000000002</v>
      </c>
      <c r="J51" s="124" t="s">
        <v>49</v>
      </c>
      <c r="K51" s="123"/>
      <c r="L51" s="46">
        <f>IF((K51-$J$6)&lt;0,0,IF(K51&gt;$M$6,"снят",(K51-$J$6)))</f>
        <v>0</v>
      </c>
      <c r="M51" s="125">
        <f>IF(OR(J51="снят",L51="снят"),100,J51+L51)</f>
        <v>100</v>
      </c>
      <c r="N51" s="126">
        <f>I51+M51</f>
        <v>112.56</v>
      </c>
      <c r="O51" s="92">
        <f>IF(N51&lt;100,J51+F51,"")</f>
      </c>
      <c r="P51" s="92">
        <f>IF(N51&lt;100,G51+K51,"")</f>
      </c>
      <c r="Q51" s="129"/>
    </row>
    <row r="52" spans="1:17" ht="12.75">
      <c r="A52" s="137" t="s">
        <v>105</v>
      </c>
      <c r="B52" s="138">
        <v>112</v>
      </c>
      <c r="C52" s="139" t="s">
        <v>84</v>
      </c>
      <c r="D52" s="140" t="s">
        <v>285</v>
      </c>
      <c r="E52" s="70" t="s">
        <v>485</v>
      </c>
      <c r="F52" s="122" t="s">
        <v>49</v>
      </c>
      <c r="G52" s="123"/>
      <c r="H52" s="46">
        <f>IF((G52-$F$6)&lt;0,0,IF(G52&gt;$I$6,"снят",(G52-$F$6)))</f>
        <v>0</v>
      </c>
      <c r="I52" s="64">
        <f>IF(OR(F52="снят",H52="снят"),100,F52+H52)</f>
        <v>100</v>
      </c>
      <c r="J52" s="122">
        <v>5</v>
      </c>
      <c r="K52" s="123">
        <v>51.55</v>
      </c>
      <c r="L52" s="46">
        <f>IF((K52-$J$6)&lt;0,0,IF(K52&gt;$M$6,"снят",(K52-$J$6)))</f>
        <v>8.549999999999997</v>
      </c>
      <c r="M52" s="125">
        <f>IF(OR(J52="снят",L52="снят"),100,J52+L52)</f>
        <v>13.549999999999997</v>
      </c>
      <c r="N52" s="126">
        <f>I52+M52</f>
        <v>113.55</v>
      </c>
      <c r="O52" s="92">
        <f>IF(N52&lt;100,J52+F52,"")</f>
      </c>
      <c r="P52" s="92">
        <f>IF(N52&lt;100,G52+K52,"")</f>
      </c>
      <c r="Q52" s="127"/>
    </row>
    <row r="53" spans="1:17" ht="12.75">
      <c r="A53" s="121" t="s">
        <v>44</v>
      </c>
      <c r="B53" s="89">
        <v>180</v>
      </c>
      <c r="C53" s="90" t="s">
        <v>343</v>
      </c>
      <c r="D53" s="69" t="s">
        <v>344</v>
      </c>
      <c r="E53" s="70" t="s">
        <v>485</v>
      </c>
      <c r="F53" s="134" t="s">
        <v>49</v>
      </c>
      <c r="G53" s="131"/>
      <c r="H53" s="46">
        <f>IF((G53-$F$6)&lt;0,0,IF(G53&gt;$I$6,"снят",(G53-$F$6)))</f>
        <v>0</v>
      </c>
      <c r="I53" s="64">
        <f>IF(OR(F53="снят",H53="снят"),100,F53+H53)</f>
        <v>100</v>
      </c>
      <c r="J53" s="124">
        <v>5</v>
      </c>
      <c r="K53" s="123">
        <v>52.12</v>
      </c>
      <c r="L53" s="46">
        <f>IF((K53-$J$6)&lt;0,0,IF(K53&gt;$M$6,"снят",(K53-$J$6)))</f>
        <v>9.119999999999997</v>
      </c>
      <c r="M53" s="125">
        <f>IF(OR(J53="снят",L53="снят"),100,J53+L53)</f>
        <v>14.119999999999997</v>
      </c>
      <c r="N53" s="126">
        <f>I53+M53</f>
        <v>114.12</v>
      </c>
      <c r="O53" s="92">
        <f>IF(N53&lt;100,J53+F53,"")</f>
      </c>
      <c r="P53" s="92">
        <f>IF(N53&lt;100,G53+K53,"")</f>
      </c>
      <c r="Q53" s="129"/>
    </row>
    <row r="54" spans="1:17" ht="12.75">
      <c r="A54" s="121" t="s">
        <v>497</v>
      </c>
      <c r="B54" s="92">
        <v>160</v>
      </c>
      <c r="C54" s="93" t="s">
        <v>153</v>
      </c>
      <c r="D54" s="93" t="s">
        <v>287</v>
      </c>
      <c r="E54" s="128" t="s">
        <v>485</v>
      </c>
      <c r="F54" s="134" t="s">
        <v>49</v>
      </c>
      <c r="G54" s="131"/>
      <c r="H54" s="46">
        <f>IF((G54-$F$6)&lt;0,0,IF(G54&gt;$I$6,"снят",(G54-$F$6)))</f>
        <v>0</v>
      </c>
      <c r="I54" s="64">
        <f>IF(OR(F54="снят",H54="снят"),100,F54+H54)</f>
        <v>100</v>
      </c>
      <c r="J54" s="124">
        <v>5</v>
      </c>
      <c r="K54" s="123">
        <v>52.88</v>
      </c>
      <c r="L54" s="46">
        <f>IF((K54-$J$6)&lt;0,0,IF(K54&gt;$M$6,"снят",(K54-$J$6)))</f>
        <v>9.880000000000003</v>
      </c>
      <c r="M54" s="125">
        <f>IF(OR(J54="снят",L54="снят"),100,J54+L54)</f>
        <v>14.880000000000003</v>
      </c>
      <c r="N54" s="126">
        <f>I54+M54</f>
        <v>114.88</v>
      </c>
      <c r="O54" s="92">
        <f>IF(N54&lt;100,J54+F54,"")</f>
      </c>
      <c r="P54" s="92">
        <f>IF(N54&lt;100,G54+K54,"")</f>
      </c>
      <c r="Q54" s="129"/>
    </row>
    <row r="55" spans="1:18" ht="12.75">
      <c r="A55" s="121" t="s">
        <v>491</v>
      </c>
      <c r="B55" s="92">
        <v>163</v>
      </c>
      <c r="C55" s="132" t="s">
        <v>296</v>
      </c>
      <c r="D55" s="93" t="s">
        <v>315</v>
      </c>
      <c r="E55" s="128"/>
      <c r="F55" s="134" t="s">
        <v>49</v>
      </c>
      <c r="G55" s="131"/>
      <c r="H55" s="46">
        <f>IF((G55-$F$6)&lt;0,0,IF(G55&gt;$I$6,"снят",(G55-$F$6)))</f>
        <v>0</v>
      </c>
      <c r="I55" s="64">
        <f>IF(OR(F55="снят",H55="снят"),100,F55+H55)</f>
        <v>100</v>
      </c>
      <c r="J55" s="124">
        <v>5</v>
      </c>
      <c r="K55" s="123">
        <v>54.56</v>
      </c>
      <c r="L55" s="46">
        <f>IF((K55-$J$6)&lt;0,0,IF(K55&gt;$M$6,"снят",(K55-$J$6)))</f>
        <v>11.560000000000002</v>
      </c>
      <c r="M55" s="125">
        <f>IF(OR(J55="снят",L55="снят"),100,J55+L55)</f>
        <v>16.560000000000002</v>
      </c>
      <c r="N55" s="126">
        <f>I55+M55</f>
        <v>116.56</v>
      </c>
      <c r="O55" s="92">
        <f>IF(N55&lt;100,J55+F55,"")</f>
      </c>
      <c r="P55" s="92">
        <f>IF(N55&lt;100,G55+K55,"")</f>
      </c>
      <c r="Q55" s="129"/>
      <c r="R55" s="94" t="s">
        <v>501</v>
      </c>
    </row>
    <row r="56" spans="1:17" ht="12.75">
      <c r="A56" s="121" t="s">
        <v>497</v>
      </c>
      <c r="B56" s="92">
        <v>137</v>
      </c>
      <c r="C56" s="93" t="s">
        <v>300</v>
      </c>
      <c r="D56" s="93" t="s">
        <v>523</v>
      </c>
      <c r="E56" s="128" t="s">
        <v>481</v>
      </c>
      <c r="F56" s="134" t="s">
        <v>49</v>
      </c>
      <c r="G56" s="131"/>
      <c r="H56" s="46">
        <f>IF((G56-$F$6)&lt;0,0,IF(G56&gt;$I$6,"снят",(G56-$F$6)))</f>
        <v>0</v>
      </c>
      <c r="I56" s="64">
        <f>IF(OR(F56="снят",H56="снят"),100,F56+H56)</f>
        <v>100</v>
      </c>
      <c r="J56" s="124">
        <v>10</v>
      </c>
      <c r="K56" s="123">
        <v>51.4</v>
      </c>
      <c r="L56" s="46">
        <f>IF((K56-$J$6)&lt;0,0,IF(K56&gt;$M$6,"снят",(K56-$J$6)))</f>
        <v>8.399999999999999</v>
      </c>
      <c r="M56" s="125">
        <f>IF(OR(J56="снят",L56="снят"),100,J56+L56)</f>
        <v>18.4</v>
      </c>
      <c r="N56" s="126">
        <f>I56+M56</f>
        <v>118.4</v>
      </c>
      <c r="O56" s="92">
        <f>IF(N56&lt;100,J56+F56,"")</f>
      </c>
      <c r="P56" s="92">
        <f>IF(N56&lt;100,G56+K56,"")</f>
      </c>
      <c r="Q56" s="129"/>
    </row>
    <row r="57" spans="1:18" ht="12.75">
      <c r="A57" s="121" t="s">
        <v>483</v>
      </c>
      <c r="B57" s="92">
        <v>124</v>
      </c>
      <c r="C57" s="93" t="s">
        <v>338</v>
      </c>
      <c r="D57" s="93" t="s">
        <v>524</v>
      </c>
      <c r="E57" s="128" t="s">
        <v>485</v>
      </c>
      <c r="F57" s="130" t="s">
        <v>49</v>
      </c>
      <c r="G57" s="131"/>
      <c r="H57" s="46">
        <f>IF((G57-$F$6)&lt;0,0,IF(G57&gt;$I$6,"снят",(G57-$F$6)))</f>
        <v>0</v>
      </c>
      <c r="I57" s="64">
        <f>IF(OR(F57="снят",H57="снят"),100,F57+H57)</f>
        <v>100</v>
      </c>
      <c r="J57" s="124">
        <v>0</v>
      </c>
      <c r="K57" s="123">
        <v>63.16</v>
      </c>
      <c r="L57" s="46">
        <f>IF((K57-$J$6)&lt;0,0,IF(K57&gt;$M$6,"снят",(K57-$J$6)))</f>
        <v>20.159999999999997</v>
      </c>
      <c r="M57" s="125">
        <f>IF(OR(J57="снят",L57="снят"),100,J57+L57)</f>
        <v>20.159999999999997</v>
      </c>
      <c r="N57" s="126">
        <f>I57+M57</f>
        <v>120.16</v>
      </c>
      <c r="O57" s="92">
        <f>IF(N57&lt;100,J57+F57,"")</f>
      </c>
      <c r="P57" s="92">
        <f>IF(N57&lt;100,G57+K57,"")</f>
      </c>
      <c r="Q57" s="129"/>
      <c r="R57" s="94" t="s">
        <v>501</v>
      </c>
    </row>
    <row r="58" spans="1:17" ht="12.75">
      <c r="A58" s="121" t="s">
        <v>144</v>
      </c>
      <c r="B58" s="92">
        <v>110</v>
      </c>
      <c r="C58" s="93" t="s">
        <v>130</v>
      </c>
      <c r="D58" s="93" t="s">
        <v>316</v>
      </c>
      <c r="E58" s="128" t="s">
        <v>481</v>
      </c>
      <c r="F58" s="130">
        <v>5</v>
      </c>
      <c r="G58" s="131">
        <v>54.66</v>
      </c>
      <c r="H58" s="46">
        <f>IF((G58-$F$6)&lt;0,0,IF(G58&gt;$I$6,"снят",(G58-$F$6)))</f>
        <v>16.659999999999997</v>
      </c>
      <c r="I58" s="64">
        <f>IF(OR(F58="снят",H58="снят"),100,F58+H58)</f>
        <v>21.659999999999997</v>
      </c>
      <c r="J58" s="122" t="s">
        <v>49</v>
      </c>
      <c r="K58" s="123"/>
      <c r="L58" s="46">
        <f>IF((K58-$J$6)&lt;0,0,IF(K58&gt;$M$6,"снят",(K58-$J$6)))</f>
        <v>0</v>
      </c>
      <c r="M58" s="125">
        <f>IF(OR(J58="снят",L58="снят"),100,J58+L58)</f>
        <v>100</v>
      </c>
      <c r="N58" s="126">
        <f>I58+M58</f>
        <v>121.66</v>
      </c>
      <c r="O58" s="92">
        <f>IF(N58&lt;100,J58+F58,"")</f>
      </c>
      <c r="P58" s="92">
        <f>IF(N58&lt;100,G58+K58,"")</f>
      </c>
      <c r="Q58" s="127"/>
    </row>
    <row r="59" spans="1:18" ht="12.75">
      <c r="A59" s="121" t="s">
        <v>264</v>
      </c>
      <c r="B59" s="92">
        <v>136</v>
      </c>
      <c r="C59" s="132" t="s">
        <v>338</v>
      </c>
      <c r="D59" s="93" t="s">
        <v>339</v>
      </c>
      <c r="E59" s="128" t="s">
        <v>485</v>
      </c>
      <c r="F59" s="135">
        <v>5</v>
      </c>
      <c r="G59" s="123">
        <v>55.94</v>
      </c>
      <c r="H59" s="46">
        <f>IF((G59-$F$6)&lt;0,0,IF(G59&gt;$I$6,"снят",(G59-$F$6)))</f>
        <v>17.939999999999998</v>
      </c>
      <c r="I59" s="64">
        <f>IF(OR(F59="снят",H59="снят"),100,F59+H59)</f>
        <v>22.939999999999998</v>
      </c>
      <c r="J59" s="124" t="s">
        <v>49</v>
      </c>
      <c r="K59" s="123"/>
      <c r="L59" s="46">
        <f>IF((K59-$J$6)&lt;0,0,IF(K59&gt;$M$6,"снят",(K59-$J$6)))</f>
        <v>0</v>
      </c>
      <c r="M59" s="125">
        <f>IF(OR(J59="снят",L59="снят"),100,J59+L59)</f>
        <v>100</v>
      </c>
      <c r="N59" s="126">
        <f>I59+M59</f>
        <v>122.94</v>
      </c>
      <c r="O59" s="92">
        <f>IF(N59&lt;100,J59+F59,"")</f>
      </c>
      <c r="P59" s="92">
        <f>IF(N59&lt;100,G59+K59,"")</f>
      </c>
      <c r="Q59" s="129"/>
      <c r="R59" s="94" t="s">
        <v>501</v>
      </c>
    </row>
    <row r="60" spans="1:17" ht="12.75">
      <c r="A60" s="121" t="s">
        <v>44</v>
      </c>
      <c r="B60" s="89">
        <v>115</v>
      </c>
      <c r="C60" s="90" t="s">
        <v>309</v>
      </c>
      <c r="D60" s="69" t="s">
        <v>310</v>
      </c>
      <c r="E60" s="70" t="s">
        <v>498</v>
      </c>
      <c r="F60" s="122">
        <v>0</v>
      </c>
      <c r="G60" s="123">
        <v>61.25</v>
      </c>
      <c r="H60" s="46">
        <f>IF((G60-$F$6)&lt;0,0,IF(G60&gt;$I$6,"снят",(G60-$F$6)))</f>
        <v>23.25</v>
      </c>
      <c r="I60" s="64">
        <f>IF(OR(F60="снят",H60="снят"),100,F60+H60)</f>
        <v>23.25</v>
      </c>
      <c r="J60" s="122" t="s">
        <v>49</v>
      </c>
      <c r="K60" s="123"/>
      <c r="L60" s="46">
        <f>IF((K60-$J$6)&lt;0,0,IF(K60&gt;$M$6,"снят",(K60-$J$6)))</f>
        <v>0</v>
      </c>
      <c r="M60" s="125">
        <f>IF(OR(J60="снят",L60="снят"),100,J60+L60)</f>
        <v>100</v>
      </c>
      <c r="N60" s="126">
        <f>I60+M60</f>
        <v>123.25</v>
      </c>
      <c r="O60" s="92">
        <f>IF(N60&lt;100,J60+F60,"")</f>
      </c>
      <c r="P60" s="92">
        <f>IF(N60&lt;100,G60+K60,"")</f>
      </c>
      <c r="Q60" s="129"/>
    </row>
    <row r="61" spans="1:17" ht="12.75">
      <c r="A61" s="121" t="s">
        <v>506</v>
      </c>
      <c r="B61" s="92">
        <v>139</v>
      </c>
      <c r="C61" s="93" t="s">
        <v>348</v>
      </c>
      <c r="D61" s="93" t="s">
        <v>349</v>
      </c>
      <c r="E61" s="128" t="s">
        <v>490</v>
      </c>
      <c r="F61" s="134" t="s">
        <v>49</v>
      </c>
      <c r="G61" s="131"/>
      <c r="H61" s="46">
        <f>IF((G61-$F$6)&lt;0,0,IF(G61&gt;$I$6,"снят",(G61-$F$6)))</f>
        <v>0</v>
      </c>
      <c r="I61" s="64">
        <f>IF(OR(F61="снят",H61="снят"),100,F61+H61)</f>
        <v>100</v>
      </c>
      <c r="J61" s="124">
        <v>20</v>
      </c>
      <c r="K61" s="123">
        <v>51.57</v>
      </c>
      <c r="L61" s="46">
        <f>IF((K61-$J$6)&lt;0,0,IF(K61&gt;$M$6,"снят",(K61-$J$6)))</f>
        <v>8.57</v>
      </c>
      <c r="M61" s="125">
        <f>IF(OR(J61="снят",L61="снят"),100,J61+L61)</f>
        <v>28.57</v>
      </c>
      <c r="N61" s="126">
        <f>I61+M61</f>
        <v>128.57</v>
      </c>
      <c r="O61" s="92">
        <f>IF(N61&lt;100,J61+F61,"")</f>
      </c>
      <c r="P61" s="92">
        <f>IF(N61&lt;100,G61+K61,"")</f>
      </c>
      <c r="Q61" s="129"/>
    </row>
    <row r="62" spans="1:17" ht="12.75">
      <c r="A62" s="121" t="s">
        <v>503</v>
      </c>
      <c r="B62" s="89">
        <v>150</v>
      </c>
      <c r="C62" s="90" t="s">
        <v>307</v>
      </c>
      <c r="D62" s="69" t="s">
        <v>308</v>
      </c>
      <c r="E62" s="70" t="s">
        <v>507</v>
      </c>
      <c r="F62" s="134" t="s">
        <v>49</v>
      </c>
      <c r="G62" s="131"/>
      <c r="H62" s="46">
        <f>IF((G62-$F$6)&lt;0,0,IF(G62&gt;$I$6,"снят",(G62-$F$6)))</f>
        <v>0</v>
      </c>
      <c r="I62" s="64">
        <f>IF(OR(F62="снят",H62="снят"),100,F62+H62)</f>
        <v>100</v>
      </c>
      <c r="J62" s="124">
        <v>15</v>
      </c>
      <c r="K62" s="123">
        <v>61.53</v>
      </c>
      <c r="L62" s="46">
        <f>IF((K62-$J$6)&lt;0,0,IF(K62&gt;$M$6,"снят",(K62-$J$6)))</f>
        <v>18.53</v>
      </c>
      <c r="M62" s="125">
        <f>IF(OR(J62="снят",L62="снят"),100,J62+L62)</f>
        <v>33.53</v>
      </c>
      <c r="N62" s="126">
        <f>I62+M62</f>
        <v>133.53</v>
      </c>
      <c r="O62" s="92">
        <f>IF(N62&lt;100,J62+F62,"")</f>
      </c>
      <c r="P62" s="92">
        <f>IF(N62&lt;100,G62+K62,"")</f>
      </c>
      <c r="Q62" s="129"/>
    </row>
    <row r="63" spans="1:18" ht="12.75">
      <c r="A63" s="121" t="s">
        <v>44</v>
      </c>
      <c r="B63" s="92">
        <v>152</v>
      </c>
      <c r="C63" s="93" t="s">
        <v>442</v>
      </c>
      <c r="D63" s="93" t="s">
        <v>525</v>
      </c>
      <c r="E63" s="128" t="s">
        <v>502</v>
      </c>
      <c r="F63" s="134">
        <v>5</v>
      </c>
      <c r="G63" s="131">
        <v>69.28</v>
      </c>
      <c r="H63" s="46">
        <f>IF((G63-$F$6)&lt;0,0,IF(G63&gt;$I$6,"снят",(G63-$F$6)))</f>
        <v>31.28</v>
      </c>
      <c r="I63" s="64">
        <f>IF(OR(F63="снят",H63="снят"),100,F63+H63)</f>
        <v>36.28</v>
      </c>
      <c r="J63" s="124" t="s">
        <v>49</v>
      </c>
      <c r="K63" s="123"/>
      <c r="L63" s="46">
        <f>IF((K63-$J$6)&lt;0,0,IF(K63&gt;$M$6,"снят",(K63-$J$6)))</f>
        <v>0</v>
      </c>
      <c r="M63" s="125">
        <f>IF(OR(J63="снят",L63="снят"),100,J63+L63)</f>
        <v>100</v>
      </c>
      <c r="N63" s="126">
        <f>I63+M63</f>
        <v>136.28</v>
      </c>
      <c r="O63" s="92">
        <f>IF(N63&lt;100,J63+F63,"")</f>
      </c>
      <c r="P63" s="92">
        <f>IF(N63&lt;100,G63+K63,"")</f>
      </c>
      <c r="Q63" s="129"/>
      <c r="R63" s="136" t="s">
        <v>501</v>
      </c>
    </row>
    <row r="64" spans="1:17" ht="12.75">
      <c r="A64" s="121" t="s">
        <v>35</v>
      </c>
      <c r="B64" s="92">
        <v>111</v>
      </c>
      <c r="C64" s="132" t="s">
        <v>311</v>
      </c>
      <c r="D64" s="93" t="s">
        <v>526</v>
      </c>
      <c r="E64" s="128" t="s">
        <v>498</v>
      </c>
      <c r="F64" s="135" t="s">
        <v>49</v>
      </c>
      <c r="G64" s="123"/>
      <c r="H64" s="46">
        <f>IF((G64-$F$6)&lt;0,0,IF(G64&gt;$I$6,"снят",(G64-$F$6)))</f>
        <v>0</v>
      </c>
      <c r="I64" s="64">
        <f>IF(OR(F64="снят",H64="снят"),100,F64+H64)</f>
        <v>100</v>
      </c>
      <c r="J64" s="134" t="s">
        <v>49</v>
      </c>
      <c r="K64" s="131"/>
      <c r="L64" s="46">
        <f>IF((K64-$J$6)&lt;0,0,IF(K64&gt;$M$6,"снят",(K64-$J$6)))</f>
        <v>0</v>
      </c>
      <c r="M64" s="125">
        <f>IF(OR(J64="снят",L64="снят"),100,J64+L64)</f>
        <v>100</v>
      </c>
      <c r="N64" s="126">
        <f>I64+M64</f>
        <v>200</v>
      </c>
      <c r="O64" s="92">
        <f>IF(N64&lt;100,J64+F64,"")</f>
      </c>
      <c r="P64" s="92">
        <f>IF(N64&lt;100,G64+K64,"")</f>
      </c>
      <c r="Q64" s="127"/>
    </row>
    <row r="65" spans="1:17" ht="12.75">
      <c r="A65" s="121" t="s">
        <v>105</v>
      </c>
      <c r="B65" s="89">
        <v>114</v>
      </c>
      <c r="C65" s="90" t="s">
        <v>282</v>
      </c>
      <c r="D65" s="69" t="s">
        <v>347</v>
      </c>
      <c r="E65" s="70" t="s">
        <v>490</v>
      </c>
      <c r="F65" s="122" t="s">
        <v>49</v>
      </c>
      <c r="G65" s="123"/>
      <c r="H65" s="46">
        <f>IF((G65-$F$6)&lt;0,0,IF(G65&gt;$I$6,"снят",(G65-$F$6)))</f>
        <v>0</v>
      </c>
      <c r="I65" s="64">
        <f>IF(OR(F65="снят",H65="снят"),100,F65+H65)</f>
        <v>100</v>
      </c>
      <c r="J65" s="130" t="s">
        <v>49</v>
      </c>
      <c r="K65" s="131"/>
      <c r="L65" s="46">
        <f>IF((K65-$J$6)&lt;0,0,IF(K65&gt;$M$6,"снят",(K65-$J$6)))</f>
        <v>0</v>
      </c>
      <c r="M65" s="125">
        <f>IF(OR(J65="снят",L65="снят"),100,J65+L65)</f>
        <v>100</v>
      </c>
      <c r="N65" s="126">
        <f>I65+M65</f>
        <v>200</v>
      </c>
      <c r="O65" s="92">
        <f>IF(N65&lt;100,J65+F65,"")</f>
      </c>
      <c r="P65" s="92">
        <f>IF(N65&lt;100,G65+K65,"")</f>
      </c>
      <c r="Q65" s="129"/>
    </row>
    <row r="66" spans="1:18" ht="12.75">
      <c r="A66" s="121" t="s">
        <v>506</v>
      </c>
      <c r="B66" s="92">
        <v>119</v>
      </c>
      <c r="C66" s="93" t="s">
        <v>90</v>
      </c>
      <c r="D66" s="93" t="s">
        <v>276</v>
      </c>
      <c r="E66" s="128" t="s">
        <v>488</v>
      </c>
      <c r="F66" s="130" t="s">
        <v>49</v>
      </c>
      <c r="G66" s="131"/>
      <c r="H66" s="46">
        <f>IF((G66-$F$6)&lt;0,0,IF(G66&gt;$I$6,"снят",(G66-$F$6)))</f>
        <v>0</v>
      </c>
      <c r="I66" s="64">
        <f>IF(OR(F66="снят",H66="снят"),100,F66+H66)</f>
        <v>100</v>
      </c>
      <c r="J66" s="130" t="s">
        <v>49</v>
      </c>
      <c r="K66" s="131"/>
      <c r="L66" s="46">
        <f>IF((K66-$J$6)&lt;0,0,IF(K66&gt;$M$6,"снят",(K66-$J$6)))</f>
        <v>0</v>
      </c>
      <c r="M66" s="125">
        <f>IF(OR(J66="снят",L66="снят"),100,J66+L66)</f>
        <v>100</v>
      </c>
      <c r="N66" s="126">
        <f>I66+M66</f>
        <v>200</v>
      </c>
      <c r="O66" s="92">
        <f>IF(N66&lt;100,J66+F66,"")</f>
      </c>
      <c r="P66" s="92">
        <f>IF(N66&lt;100,G66+K66,"")</f>
      </c>
      <c r="Q66" s="129"/>
      <c r="R66" s="94" t="s">
        <v>501</v>
      </c>
    </row>
    <row r="67" spans="1:18" ht="12.75">
      <c r="A67" s="121" t="s">
        <v>491</v>
      </c>
      <c r="B67" s="92">
        <v>120</v>
      </c>
      <c r="C67" s="132" t="s">
        <v>139</v>
      </c>
      <c r="D67" s="93" t="s">
        <v>346</v>
      </c>
      <c r="E67" s="128" t="s">
        <v>490</v>
      </c>
      <c r="F67" s="122" t="s">
        <v>49</v>
      </c>
      <c r="G67" s="123"/>
      <c r="H67" s="46">
        <f>IF((G67-$F$6)&lt;0,0,IF(G67&gt;$I$6,"снят",(G67-$F$6)))</f>
        <v>0</v>
      </c>
      <c r="I67" s="64">
        <f>IF(OR(F67="снят",H67="снят"),100,F67+H67)</f>
        <v>100</v>
      </c>
      <c r="J67" s="122" t="s">
        <v>49</v>
      </c>
      <c r="K67" s="123"/>
      <c r="L67" s="46">
        <f>IF((K67-$J$6)&lt;0,0,IF(K67&gt;$M$6,"снят",(K67-$J$6)))</f>
        <v>0</v>
      </c>
      <c r="M67" s="125">
        <f>IF(OR(J67="снят",L67="снят"),100,J67+L67)</f>
        <v>100</v>
      </c>
      <c r="N67" s="126">
        <f>I67+M67</f>
        <v>200</v>
      </c>
      <c r="O67" s="92">
        <f>IF(N67&lt;100,J67+F67,"")</f>
      </c>
      <c r="P67" s="92">
        <f>IF(N67&lt;100,G67+K67,"")</f>
      </c>
      <c r="Q67" s="129"/>
      <c r="R67" s="94" t="s">
        <v>501</v>
      </c>
    </row>
    <row r="68" spans="1:18" ht="12.75">
      <c r="A68" s="121" t="s">
        <v>487</v>
      </c>
      <c r="B68" s="89">
        <v>126</v>
      </c>
      <c r="C68" s="90" t="s">
        <v>321</v>
      </c>
      <c r="D68" s="69" t="s">
        <v>322</v>
      </c>
      <c r="E68" s="70" t="s">
        <v>488</v>
      </c>
      <c r="F68" s="122" t="s">
        <v>49</v>
      </c>
      <c r="G68" s="123"/>
      <c r="H68" s="46">
        <f>IF((G68-$F$6)&lt;0,0,IF(G68&gt;$I$6,"снят",(G68-$F$6)))</f>
        <v>0</v>
      </c>
      <c r="I68" s="64">
        <f>IF(OR(F68="снят",H68="снят"),100,F68+H68)</f>
        <v>100</v>
      </c>
      <c r="J68" s="124" t="s">
        <v>49</v>
      </c>
      <c r="K68" s="123"/>
      <c r="L68" s="46">
        <f>IF((K68-$J$6)&lt;0,0,IF(K68&gt;$M$6,"снят",(K68-$J$6)))</f>
        <v>0</v>
      </c>
      <c r="M68" s="125">
        <f>IF(OR(J68="снят",L68="снят"),100,J68+L68)</f>
        <v>100</v>
      </c>
      <c r="N68" s="126">
        <f>I68+M68</f>
        <v>200</v>
      </c>
      <c r="O68" s="92">
        <f>IF(N68&lt;100,J68+F68,"")</f>
      </c>
      <c r="P68" s="92">
        <f>IF(N68&lt;100,G68+K68,"")</f>
      </c>
      <c r="Q68" s="129"/>
      <c r="R68" s="94" t="s">
        <v>501</v>
      </c>
    </row>
    <row r="69" spans="1:17" ht="12.75">
      <c r="A69" s="121" t="s">
        <v>487</v>
      </c>
      <c r="B69" s="89">
        <v>145</v>
      </c>
      <c r="C69" s="90" t="s">
        <v>38</v>
      </c>
      <c r="D69" s="69" t="s">
        <v>278</v>
      </c>
      <c r="E69" s="70" t="s">
        <v>490</v>
      </c>
      <c r="F69" s="134" t="s">
        <v>49</v>
      </c>
      <c r="G69" s="131"/>
      <c r="H69" s="46">
        <f>IF((G69-$F$6)&lt;0,0,IF(G69&gt;$I$6,"снят",(G69-$F$6)))</f>
        <v>0</v>
      </c>
      <c r="I69" s="64">
        <f>IF(OR(F69="снят",H69="снят"),100,F69+H69)</f>
        <v>100</v>
      </c>
      <c r="J69" s="124" t="s">
        <v>49</v>
      </c>
      <c r="K69" s="123"/>
      <c r="L69" s="46">
        <f>IF((K69-$J$6)&lt;0,0,IF(K69&gt;$M$6,"снят",(K69-$J$6)))</f>
        <v>0</v>
      </c>
      <c r="M69" s="125">
        <f>IF(OR(J69="снят",L69="снят"),100,J69+L69)</f>
        <v>100</v>
      </c>
      <c r="N69" s="126">
        <f>I69+M69</f>
        <v>200</v>
      </c>
      <c r="O69" s="92">
        <f>IF(N69&lt;100,J69+F69,"")</f>
      </c>
      <c r="P69" s="92">
        <f>IF(N69&lt;100,G69+K69,"")</f>
      </c>
      <c r="Q69" s="129"/>
    </row>
    <row r="70" spans="1:17" ht="12.75">
      <c r="A70" s="121" t="s">
        <v>503</v>
      </c>
      <c r="B70" s="89">
        <v>149</v>
      </c>
      <c r="C70" s="90" t="s">
        <v>317</v>
      </c>
      <c r="D70" s="69" t="s">
        <v>318</v>
      </c>
      <c r="E70" s="70" t="s">
        <v>481</v>
      </c>
      <c r="F70" s="134" t="s">
        <v>49</v>
      </c>
      <c r="G70" s="131"/>
      <c r="H70" s="46">
        <f>IF((G70-$F$6)&lt;0,0,IF(G70&gt;$I$6,"снят",(G70-$F$6)))</f>
        <v>0</v>
      </c>
      <c r="I70" s="64">
        <f>IF(OR(F70="снят",H70="снят"),100,F70+H70)</f>
        <v>100</v>
      </c>
      <c r="J70" s="124" t="s">
        <v>49</v>
      </c>
      <c r="K70" s="123"/>
      <c r="L70" s="46">
        <f>IF((K70-$J$6)&lt;0,0,IF(K70&gt;$M$6,"снят",(K70-$J$6)))</f>
        <v>0</v>
      </c>
      <c r="M70" s="125">
        <f>IF(OR(J70="снят",L70="снят"),100,J70+L70)</f>
        <v>100</v>
      </c>
      <c r="N70" s="126">
        <f>I70+M70</f>
        <v>200</v>
      </c>
      <c r="O70" s="92">
        <f>IF(N70&lt;100,J70+F70,"")</f>
      </c>
      <c r="P70" s="92">
        <f>IF(N70&lt;100,G70+K70,"")</f>
      </c>
      <c r="Q70" s="129"/>
    </row>
    <row r="71" spans="1:17" ht="12.75">
      <c r="A71" s="121" t="s">
        <v>105</v>
      </c>
      <c r="B71" s="89">
        <v>153</v>
      </c>
      <c r="C71" s="90" t="s">
        <v>152</v>
      </c>
      <c r="D71" s="69" t="s">
        <v>340</v>
      </c>
      <c r="E71" s="70" t="s">
        <v>485</v>
      </c>
      <c r="F71" s="134" t="s">
        <v>49</v>
      </c>
      <c r="G71" s="131"/>
      <c r="H71" s="46">
        <f>IF((G71-$F$6)&lt;0,0,IF(G71&gt;$I$6,"снят",(G71-$F$6)))</f>
        <v>0</v>
      </c>
      <c r="I71" s="64">
        <f>IF(OR(F71="снят",H71="снят"),100,F71+H71)</f>
        <v>100</v>
      </c>
      <c r="J71" s="124" t="s">
        <v>49</v>
      </c>
      <c r="K71" s="123"/>
      <c r="L71" s="46">
        <f>IF((K71-$J$6)&lt;0,0,IF(K71&gt;$M$6,"снят",(K71-$J$6)))</f>
        <v>0</v>
      </c>
      <c r="M71" s="125">
        <f>IF(OR(J71="снят",L71="снят"),100,J71+L71)</f>
        <v>100</v>
      </c>
      <c r="N71" s="126">
        <f>I71+M71</f>
        <v>200</v>
      </c>
      <c r="O71" s="92">
        <f>IF(N71&lt;100,J71+F71,"")</f>
      </c>
      <c r="P71" s="92">
        <f>IF(N71&lt;100,G71+K71,"")</f>
      </c>
      <c r="Q71" s="129"/>
    </row>
    <row r="72" spans="1:18" ht="12.75">
      <c r="A72" s="121" t="s">
        <v>144</v>
      </c>
      <c r="B72" s="92">
        <v>162</v>
      </c>
      <c r="C72" s="90" t="s">
        <v>331</v>
      </c>
      <c r="D72" s="69" t="s">
        <v>332</v>
      </c>
      <c r="E72" s="70" t="s">
        <v>498</v>
      </c>
      <c r="F72" s="134" t="s">
        <v>49</v>
      </c>
      <c r="G72" s="131"/>
      <c r="H72" s="46">
        <f>IF((G72-$F$6)&lt;0,0,IF(G72&gt;$I$6,"снят",(G72-$F$6)))</f>
        <v>0</v>
      </c>
      <c r="I72" s="64">
        <f>IF(OR(F72="снят",H72="снят"),100,F72+H72)</f>
        <v>100</v>
      </c>
      <c r="J72" s="124" t="s">
        <v>49</v>
      </c>
      <c r="K72" s="123"/>
      <c r="L72" s="46">
        <f>IF((K72-$J$6)&lt;0,0,IF(K72&gt;$M$6,"снят",(K72-$J$6)))</f>
        <v>0</v>
      </c>
      <c r="M72" s="125">
        <f>IF(OR(J72="снят",L72="снят"),100,J72+L72)</f>
        <v>100</v>
      </c>
      <c r="N72" s="126">
        <f>I72+M72</f>
        <v>200</v>
      </c>
      <c r="O72" s="92">
        <f>IF(N72&lt;100,J72+F72,"")</f>
      </c>
      <c r="P72" s="92">
        <f>IF(N72&lt;100,G72+K72,"")</f>
      </c>
      <c r="Q72" s="129"/>
      <c r="R72" s="94" t="s">
        <v>501</v>
      </c>
    </row>
    <row r="73" spans="1:17" ht="12.75">
      <c r="A73" s="121" t="s">
        <v>497</v>
      </c>
      <c r="B73" s="92">
        <v>173</v>
      </c>
      <c r="C73" s="93" t="s">
        <v>350</v>
      </c>
      <c r="D73" s="93" t="s">
        <v>351</v>
      </c>
      <c r="E73" s="128" t="s">
        <v>527</v>
      </c>
      <c r="F73" s="134" t="s">
        <v>49</v>
      </c>
      <c r="G73" s="131"/>
      <c r="H73" s="46">
        <f>IF((G73-$F$6)&lt;0,0,IF(G73&gt;$I$6,"снят",(G73-$F$6)))</f>
        <v>0</v>
      </c>
      <c r="I73" s="64">
        <f>IF(OR(F73="снят",H73="снят"),100,F73+H73)</f>
        <v>100</v>
      </c>
      <c r="J73" s="124" t="s">
        <v>49</v>
      </c>
      <c r="K73" s="123"/>
      <c r="L73" s="46">
        <f>IF((K73-$J$6)&lt;0,0,IF(K73&gt;$M$6,"снят",(K73-$J$6)))</f>
        <v>0</v>
      </c>
      <c r="M73" s="125">
        <f>IF(OR(J73="снят",L73="снят"),100,J73+L73)</f>
        <v>100</v>
      </c>
      <c r="N73" s="126">
        <f>I73+M73</f>
        <v>200</v>
      </c>
      <c r="O73" s="92">
        <f>IF(N73&lt;100,J73+F73,"")</f>
      </c>
      <c r="P73" s="92">
        <f>IF(N73&lt;100,G73+K73,"")</f>
      </c>
      <c r="Q73" s="129"/>
    </row>
    <row r="74" spans="1:17" ht="12.75">
      <c r="A74" s="121" t="s">
        <v>491</v>
      </c>
      <c r="B74" s="92">
        <v>175</v>
      </c>
      <c r="C74" s="132" t="s">
        <v>205</v>
      </c>
      <c r="D74" s="93" t="s">
        <v>314</v>
      </c>
      <c r="E74" s="128" t="s">
        <v>498</v>
      </c>
      <c r="F74" s="134" t="s">
        <v>49</v>
      </c>
      <c r="G74" s="131"/>
      <c r="H74" s="46">
        <f>IF((G74-$F$6)&lt;0,0,IF(G74&gt;$I$6,"снят",(G74-$F$6)))</f>
        <v>0</v>
      </c>
      <c r="I74" s="64">
        <f>IF(OR(F74="снят",H74="снят"),100,F74+H74)</f>
        <v>100</v>
      </c>
      <c r="J74" s="124" t="s">
        <v>49</v>
      </c>
      <c r="K74" s="123"/>
      <c r="L74" s="46">
        <f>IF((K74-$J$6)&lt;0,0,IF(K74&gt;$M$6,"снят",(K74-$J$6)))</f>
        <v>0</v>
      </c>
      <c r="M74" s="125">
        <f>IF(OR(J74="снят",L74="снят"),100,J74+L74)</f>
        <v>100</v>
      </c>
      <c r="N74" s="126">
        <f>I74+M74</f>
        <v>200</v>
      </c>
      <c r="O74" s="92">
        <f>IF(N74&lt;100,J74+F74,"")</f>
      </c>
      <c r="P74" s="92">
        <f>IF(N74&lt;100,G74+K74,"")</f>
      </c>
      <c r="Q74" s="129"/>
    </row>
    <row r="75" spans="1:17" ht="12.75">
      <c r="A75" s="121" t="s">
        <v>497</v>
      </c>
      <c r="B75" s="92">
        <v>181</v>
      </c>
      <c r="C75" s="93" t="s">
        <v>226</v>
      </c>
      <c r="D75" s="93" t="s">
        <v>319</v>
      </c>
      <c r="E75" s="128" t="s">
        <v>481</v>
      </c>
      <c r="F75" s="134" t="s">
        <v>49</v>
      </c>
      <c r="G75" s="131"/>
      <c r="H75" s="46">
        <f>IF((G75-$F$6)&lt;0,0,IF(G75&gt;$I$6,"снят",(G75-$F$6)))</f>
        <v>0</v>
      </c>
      <c r="I75" s="64">
        <f>IF(OR(F75="снят",H75="снят"),100,F75+H75)</f>
        <v>100</v>
      </c>
      <c r="J75" s="124">
        <v>100</v>
      </c>
      <c r="K75" s="123"/>
      <c r="L75" s="46">
        <f>IF((K75-$J$6)&lt;0,0,IF(K75&gt;$M$6,"снят",(K75-$J$6)))</f>
        <v>0</v>
      </c>
      <c r="M75" s="125">
        <f>IF(OR(J75="снят",L75="снят"),100,J75+L75)</f>
        <v>100</v>
      </c>
      <c r="N75" s="126">
        <f>I75+M75</f>
        <v>200</v>
      </c>
      <c r="O75" s="92">
        <f>IF(N75&lt;100,J75+F75,"")</f>
      </c>
      <c r="P75" s="92">
        <f>IF(N75&lt;100,G75+K75,"")</f>
      </c>
      <c r="Q75" s="129"/>
    </row>
    <row r="76" spans="1:17" ht="12.75">
      <c r="A76" s="121" t="s">
        <v>497</v>
      </c>
      <c r="B76" s="89">
        <v>182</v>
      </c>
      <c r="C76" s="90" t="s">
        <v>279</v>
      </c>
      <c r="D76" s="69" t="s">
        <v>281</v>
      </c>
      <c r="E76" s="70" t="s">
        <v>490</v>
      </c>
      <c r="F76" s="134" t="s">
        <v>49</v>
      </c>
      <c r="G76" s="131"/>
      <c r="H76" s="46">
        <f>IF((G76-$F$6)&lt;0,0,IF(G76&gt;$I$6,"снят",(G76-$F$6)))</f>
        <v>0</v>
      </c>
      <c r="I76" s="64">
        <f>IF(OR(F76="снят",H76="снят"),100,F76+H76)</f>
        <v>100</v>
      </c>
      <c r="J76" s="124" t="s">
        <v>49</v>
      </c>
      <c r="K76" s="123"/>
      <c r="L76" s="46">
        <f>IF((K76-$J$6)&lt;0,0,IF(K76&gt;$M$6,"снят",(K76-$J$6)))</f>
        <v>0</v>
      </c>
      <c r="M76" s="125">
        <f>IF(OR(J76="снят",L76="снят"),100,J76+L76)</f>
        <v>100</v>
      </c>
      <c r="N76" s="126">
        <f>I76+M76</f>
        <v>200</v>
      </c>
      <c r="O76" s="92">
        <f>IF(N76&lt;100,J76+F76,"")</f>
      </c>
      <c r="P76" s="92">
        <f>IF(N76&lt;100,G76+K76,"")</f>
      </c>
      <c r="Q76" s="129"/>
    </row>
  </sheetData>
  <sheetProtection selectLockedCells="1" selectUnlockedCells="1"/>
  <printOptions/>
  <pageMargins left="0.20347222222222222" right="0.23402777777777778" top="0.25277777777777777" bottom="0.4305555555555556" header="0.5118055555555555" footer="0.16527777777777777"/>
  <pageSetup horizontalDpi="300" verticalDpi="300" orientation="landscape" paperSize="9" scale="80"/>
  <headerFooter alignWithMargins="0">
    <oddFooter>&amp;C&amp;"Times New Roman,Обычный"&amp;12&amp;A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80"/>
  <sheetViews>
    <sheetView zoomScale="90" zoomScaleNormal="90" workbookViewId="0" topLeftCell="A1">
      <pane xSplit="4" topLeftCell="E1" activePane="topRight" state="frozen"/>
      <selection pane="topLeft" activeCell="A1" sqref="A1"/>
      <selection pane="topRight" activeCell="K8" sqref="K8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24.28125" style="0" customWidth="1"/>
    <col min="4" max="4" width="25.00390625" style="0" customWidth="1"/>
    <col min="5" max="5" width="17.00390625" style="0" customWidth="1"/>
    <col min="6" max="6" width="8.7109375" style="0" customWidth="1"/>
    <col min="7" max="7" width="7.28125" style="0" customWidth="1"/>
    <col min="8" max="8" width="8.28125" style="0" customWidth="1"/>
    <col min="9" max="9" width="10.57421875" style="0" customWidth="1"/>
    <col min="14" max="14" width="9.421875" style="0" customWidth="1"/>
    <col min="17" max="17" width="4.421875" style="0" customWidth="1"/>
    <col min="18" max="18" width="5.421875" style="94" customWidth="1"/>
  </cols>
  <sheetData>
    <row r="1" spans="2:11" ht="12.75">
      <c r="B1" s="95" t="s">
        <v>0</v>
      </c>
      <c r="E1" s="96" t="s">
        <v>1</v>
      </c>
      <c r="F1" s="96"/>
      <c r="G1" s="97"/>
      <c r="H1" s="98"/>
      <c r="I1" s="97"/>
      <c r="J1" s="97"/>
      <c r="K1" s="97"/>
    </row>
    <row r="2" spans="3:13" ht="12.75">
      <c r="C2" s="99" t="s">
        <v>2</v>
      </c>
      <c r="D2" s="97" t="s">
        <v>3</v>
      </c>
      <c r="E2" s="97"/>
      <c r="F2" s="100"/>
      <c r="G2" s="101" t="s">
        <v>5</v>
      </c>
      <c r="H2" s="100"/>
      <c r="I2" s="102"/>
      <c r="J2" s="100"/>
      <c r="K2" s="101" t="s">
        <v>4</v>
      </c>
      <c r="L2" s="100"/>
      <c r="M2" s="102"/>
    </row>
    <row r="3" spans="6:13" ht="12.75">
      <c r="F3" s="103"/>
      <c r="G3" s="99" t="s">
        <v>6</v>
      </c>
      <c r="H3" s="104">
        <v>160</v>
      </c>
      <c r="I3" t="s">
        <v>7</v>
      </c>
      <c r="J3" s="103"/>
      <c r="K3" s="99" t="s">
        <v>6</v>
      </c>
      <c r="L3" s="104">
        <v>183</v>
      </c>
      <c r="M3" t="s">
        <v>7</v>
      </c>
    </row>
    <row r="4" spans="3:13" ht="12.75">
      <c r="C4" s="99" t="s">
        <v>472</v>
      </c>
      <c r="D4" s="105">
        <f>COUNT(B8:B80)</f>
        <v>73</v>
      </c>
      <c r="E4" s="105"/>
      <c r="F4" s="100"/>
      <c r="G4" s="99" t="s">
        <v>9</v>
      </c>
      <c r="H4" s="106">
        <f>H3/F6</f>
        <v>4.444444444444445</v>
      </c>
      <c r="I4" s="100" t="s">
        <v>10</v>
      </c>
      <c r="J4" s="100"/>
      <c r="K4" s="99" t="s">
        <v>9</v>
      </c>
      <c r="L4" s="106">
        <f>L3/J6</f>
        <v>4.255813953488372</v>
      </c>
      <c r="M4" s="100" t="s">
        <v>10</v>
      </c>
    </row>
    <row r="5" spans="6:13" ht="12.75">
      <c r="F5" s="100" t="s">
        <v>11</v>
      </c>
      <c r="G5" s="107"/>
      <c r="H5" s="100"/>
      <c r="I5" s="100" t="s">
        <v>12</v>
      </c>
      <c r="J5" s="100" t="s">
        <v>11</v>
      </c>
      <c r="K5" s="107"/>
      <c r="L5" s="100"/>
      <c r="M5" s="100" t="s">
        <v>12</v>
      </c>
    </row>
    <row r="6" spans="2:17" ht="12.75">
      <c r="B6" s="108" t="s">
        <v>473</v>
      </c>
      <c r="C6" s="97"/>
      <c r="D6" s="109" t="s">
        <v>528</v>
      </c>
      <c r="E6" s="97"/>
      <c r="F6" s="110">
        <v>36</v>
      </c>
      <c r="G6" s="107"/>
      <c r="H6" s="111"/>
      <c r="I6" s="110">
        <v>70</v>
      </c>
      <c r="J6" s="110">
        <v>43</v>
      </c>
      <c r="K6" s="107"/>
      <c r="L6" s="111"/>
      <c r="M6" s="110">
        <v>80</v>
      </c>
      <c r="N6" s="97"/>
      <c r="O6" s="97"/>
      <c r="P6" s="97"/>
      <c r="Q6" s="97"/>
    </row>
    <row r="7" spans="1:19" s="120" customFormat="1" ht="39.75" customHeight="1">
      <c r="A7" s="112" t="s">
        <v>475</v>
      </c>
      <c r="B7" s="113" t="s">
        <v>16</v>
      </c>
      <c r="C7" s="114" t="s">
        <v>476</v>
      </c>
      <c r="D7" s="114" t="s">
        <v>18</v>
      </c>
      <c r="E7" s="114" t="s">
        <v>477</v>
      </c>
      <c r="F7" s="115" t="s">
        <v>19</v>
      </c>
      <c r="G7" s="114" t="s">
        <v>20</v>
      </c>
      <c r="H7" s="114" t="s">
        <v>21</v>
      </c>
      <c r="I7" s="116" t="s">
        <v>22</v>
      </c>
      <c r="J7" s="114" t="s">
        <v>19</v>
      </c>
      <c r="K7" s="114" t="s">
        <v>20</v>
      </c>
      <c r="L7" s="114" t="s">
        <v>21</v>
      </c>
      <c r="M7" s="114" t="s">
        <v>22</v>
      </c>
      <c r="N7" s="115" t="s">
        <v>23</v>
      </c>
      <c r="O7" s="114" t="s">
        <v>478</v>
      </c>
      <c r="P7" s="114" t="s">
        <v>479</v>
      </c>
      <c r="Q7" s="117" t="s">
        <v>25</v>
      </c>
      <c r="R7" s="118"/>
      <c r="S7" s="119"/>
    </row>
    <row r="8" spans="1:17" ht="12.75">
      <c r="A8" s="121" t="s">
        <v>503</v>
      </c>
      <c r="B8" s="89">
        <v>239</v>
      </c>
      <c r="C8" s="90" t="s">
        <v>68</v>
      </c>
      <c r="D8" s="69" t="s">
        <v>359</v>
      </c>
      <c r="E8" s="70" t="s">
        <v>489</v>
      </c>
      <c r="F8" s="122">
        <v>0</v>
      </c>
      <c r="G8" s="123">
        <v>36.12</v>
      </c>
      <c r="H8" s="46">
        <f>IF((G8-$F$6)&lt;0,0,IF(G8&gt;$I$6,"снят",(G8-$F$6)))</f>
        <v>0.11999999999999744</v>
      </c>
      <c r="I8" s="64">
        <f>IF(OR(F8="снят",H8="снят"),100,F8+H8)</f>
        <v>0.11999999999999744</v>
      </c>
      <c r="J8" s="124">
        <v>0</v>
      </c>
      <c r="K8" s="123">
        <v>47.81</v>
      </c>
      <c r="L8" s="46">
        <f>IF((K8-$J$6)&lt;0,0,IF(K8&gt;$M$6,"снят",(K8-$J$6)))</f>
        <v>4.810000000000002</v>
      </c>
      <c r="M8" s="125">
        <f>IF(OR(J8="снят",L8="снят"),100,J8+L8)</f>
        <v>4.810000000000002</v>
      </c>
      <c r="N8" s="126">
        <f>I8+M8</f>
        <v>4.93</v>
      </c>
      <c r="O8" s="92">
        <f>IF(N8&lt;100,J8+F8,"")</f>
        <v>0</v>
      </c>
      <c r="P8" s="92">
        <f>IF(N8&lt;100,G8+K8,"")</f>
        <v>83.93</v>
      </c>
      <c r="Q8" s="127">
        <v>1</v>
      </c>
    </row>
    <row r="9" spans="1:17" ht="12.75">
      <c r="A9" s="121" t="s">
        <v>129</v>
      </c>
      <c r="B9" s="89">
        <v>268</v>
      </c>
      <c r="C9" s="90" t="s">
        <v>36</v>
      </c>
      <c r="D9" s="69" t="s">
        <v>414</v>
      </c>
      <c r="E9" s="70" t="s">
        <v>490</v>
      </c>
      <c r="F9" s="122">
        <v>0</v>
      </c>
      <c r="G9" s="123">
        <v>36.12</v>
      </c>
      <c r="H9" s="46">
        <f>IF((G9-$F$6)&lt;0,0,IF(G9&gt;$I$6,"снят",(G9-$F$6)))</f>
        <v>0.11999999999999744</v>
      </c>
      <c r="I9" s="64">
        <f>IF(OR(F9="снят",H9="снят"),100,F9+H9)</f>
        <v>0.11999999999999744</v>
      </c>
      <c r="J9" s="124">
        <v>0</v>
      </c>
      <c r="K9" s="123">
        <v>47.81</v>
      </c>
      <c r="L9" s="46">
        <f>IF((K9-$J$6)&lt;0,0,IF(K9&gt;$M$6,"снят",(K9-$J$6)))</f>
        <v>4.810000000000002</v>
      </c>
      <c r="M9" s="125">
        <f>IF(OR(J9="снят",L9="снят"),100,J9+L9)</f>
        <v>4.810000000000002</v>
      </c>
      <c r="N9" s="126">
        <f>I9+M9</f>
        <v>4.93</v>
      </c>
      <c r="O9" s="92">
        <f>IF(N9&lt;100,J9+F9,"")</f>
        <v>0</v>
      </c>
      <c r="P9" s="92">
        <f>IF(N9&lt;100,G9+K9,"")</f>
        <v>83.93</v>
      </c>
      <c r="Q9" s="127">
        <v>1</v>
      </c>
    </row>
    <row r="10" spans="1:17" ht="12.75">
      <c r="A10" s="121" t="s">
        <v>44</v>
      </c>
      <c r="B10" s="89">
        <v>256</v>
      </c>
      <c r="C10" s="90" t="s">
        <v>363</v>
      </c>
      <c r="D10" s="69" t="s">
        <v>364</v>
      </c>
      <c r="E10" s="70" t="s">
        <v>511</v>
      </c>
      <c r="F10" s="135">
        <v>0</v>
      </c>
      <c r="G10" s="123">
        <v>35.25</v>
      </c>
      <c r="H10" s="46">
        <f>IF((G10-$F$6)&lt;0,0,IF(G10&gt;$I$6,"снят",(G10-$F$6)))</f>
        <v>0</v>
      </c>
      <c r="I10" s="64">
        <f>IF(OR(F10="снят",H10="снят"),100,F10+H10)</f>
        <v>0</v>
      </c>
      <c r="J10" s="124">
        <v>0</v>
      </c>
      <c r="K10" s="123">
        <v>48.44</v>
      </c>
      <c r="L10" s="46">
        <f>IF((K10-$J$6)&lt;0,0,IF(K10&gt;$M$6,"снят",(K10-$J$6)))</f>
        <v>5.439999999999998</v>
      </c>
      <c r="M10" s="125">
        <f>IF(OR(J10="снят",L10="снят"),100,J10+L10)</f>
        <v>5.439999999999998</v>
      </c>
      <c r="N10" s="126">
        <f>I10+M10</f>
        <v>5.439999999999998</v>
      </c>
      <c r="O10" s="92">
        <f>IF(N10&lt;100,J10+F10,"")</f>
        <v>0</v>
      </c>
      <c r="P10" s="92">
        <f>IF(N10&lt;100,G10+K10,"")</f>
        <v>83.69</v>
      </c>
      <c r="Q10" s="127">
        <v>3</v>
      </c>
    </row>
    <row r="11" spans="1:17" ht="12.75">
      <c r="A11" s="121" t="s">
        <v>144</v>
      </c>
      <c r="B11" s="92">
        <v>257</v>
      </c>
      <c r="C11" s="93" t="s">
        <v>445</v>
      </c>
      <c r="D11" s="93" t="s">
        <v>446</v>
      </c>
      <c r="E11" s="128" t="s">
        <v>529</v>
      </c>
      <c r="F11" s="130">
        <v>0</v>
      </c>
      <c r="G11" s="131">
        <v>37.63</v>
      </c>
      <c r="H11" s="46">
        <f>IF((G11-$F$6)&lt;0,0,IF(G11&gt;$I$6,"снят",(G11-$F$6)))</f>
        <v>1.6300000000000026</v>
      </c>
      <c r="I11" s="64">
        <f>IF(OR(F11="снят",H11="снят"),100,F11+H11)</f>
        <v>1.6300000000000026</v>
      </c>
      <c r="J11" s="124">
        <v>0</v>
      </c>
      <c r="K11" s="123">
        <v>48.03</v>
      </c>
      <c r="L11" s="46">
        <f>IF((K11-$J$6)&lt;0,0,IF(K11&gt;$M$6,"снят",(K11-$J$6)))</f>
        <v>5.030000000000001</v>
      </c>
      <c r="M11" s="125">
        <f>IF(OR(J11="снят",L11="снят"),100,J11+L11)</f>
        <v>5.030000000000001</v>
      </c>
      <c r="N11" s="126">
        <f>I11+M11</f>
        <v>6.660000000000004</v>
      </c>
      <c r="O11" s="92">
        <f>IF(N11&lt;100,J11+F11,"")</f>
        <v>0</v>
      </c>
      <c r="P11" s="92">
        <f>IF(N11&lt;100,G11+K11,"")</f>
        <v>85.66</v>
      </c>
      <c r="Q11" s="129">
        <v>4</v>
      </c>
    </row>
    <row r="12" spans="1:17" ht="12.75">
      <c r="A12" s="121" t="s">
        <v>144</v>
      </c>
      <c r="B12" s="92">
        <v>275</v>
      </c>
      <c r="C12" s="93" t="s">
        <v>50</v>
      </c>
      <c r="D12" s="93" t="s">
        <v>377</v>
      </c>
      <c r="E12" s="128" t="s">
        <v>481</v>
      </c>
      <c r="F12" s="130">
        <v>0</v>
      </c>
      <c r="G12" s="131">
        <v>36.18</v>
      </c>
      <c r="H12" s="46">
        <f>IF((G12-$F$6)&lt;0,0,IF(G12&gt;$I$6,"снят",(G12-$F$6)))</f>
        <v>0.17999999999999972</v>
      </c>
      <c r="I12" s="64">
        <f>IF(OR(F12="снят",H12="снят"),100,F12+H12)</f>
        <v>0.17999999999999972</v>
      </c>
      <c r="J12" s="124">
        <v>0</v>
      </c>
      <c r="K12" s="123">
        <v>50.81</v>
      </c>
      <c r="L12" s="46">
        <f>IF((K12-$J$6)&lt;0,0,IF(K12&gt;$M$6,"снят",(K12-$J$6)))</f>
        <v>7.810000000000002</v>
      </c>
      <c r="M12" s="125">
        <f>IF(OR(J12="снят",L12="снят"),100,J12+L12)</f>
        <v>7.810000000000002</v>
      </c>
      <c r="N12" s="126">
        <f>I12+M12</f>
        <v>7.990000000000002</v>
      </c>
      <c r="O12" s="92">
        <f>IF(N12&lt;100,J12+F12,"")</f>
        <v>0</v>
      </c>
      <c r="P12" s="92">
        <f>IF(N12&lt;100,G12+K12,"")</f>
        <v>86.99000000000001</v>
      </c>
      <c r="Q12" s="129">
        <v>5</v>
      </c>
    </row>
    <row r="13" spans="1:17" ht="12.75">
      <c r="A13" s="121"/>
      <c r="B13" s="92">
        <v>260</v>
      </c>
      <c r="C13" s="132" t="s">
        <v>259</v>
      </c>
      <c r="D13" s="93" t="s">
        <v>356</v>
      </c>
      <c r="E13" s="128" t="s">
        <v>480</v>
      </c>
      <c r="F13" s="122">
        <v>0</v>
      </c>
      <c r="G13" s="123">
        <v>38.4</v>
      </c>
      <c r="H13" s="46">
        <f>IF((G13-$F$6)&lt;0,0,IF(G13&gt;$I$6,"снят",(G13-$F$6)))</f>
        <v>2.3999999999999986</v>
      </c>
      <c r="I13" s="64">
        <f>IF(OR(F13="снят",H13="снят"),100,F13+H13)</f>
        <v>2.3999999999999986</v>
      </c>
      <c r="J13" s="124">
        <v>0</v>
      </c>
      <c r="K13" s="123">
        <v>48.62</v>
      </c>
      <c r="L13" s="46">
        <f>IF((K13-$J$6)&lt;0,0,IF(K13&gt;$M$6,"снят",(K13-$J$6)))</f>
        <v>5.619999999999997</v>
      </c>
      <c r="M13" s="125">
        <f>IF(OR(J13="снят",L13="снят"),100,J13+L13)</f>
        <v>5.619999999999997</v>
      </c>
      <c r="N13" s="126">
        <f>I13+M13</f>
        <v>8.019999999999996</v>
      </c>
      <c r="O13" s="92">
        <f>IF(N13&lt;100,J13+F13,"")</f>
        <v>0</v>
      </c>
      <c r="P13" s="92">
        <f>IF(N13&lt;100,G13+K13,"")</f>
        <v>87.02</v>
      </c>
      <c r="Q13" s="129">
        <v>6</v>
      </c>
    </row>
    <row r="14" spans="1:18" ht="12.75">
      <c r="A14" s="121" t="s">
        <v>497</v>
      </c>
      <c r="B14" s="92">
        <v>228</v>
      </c>
      <c r="C14" s="93" t="s">
        <v>357</v>
      </c>
      <c r="D14" s="93" t="s">
        <v>362</v>
      </c>
      <c r="E14" s="128" t="s">
        <v>488</v>
      </c>
      <c r="F14" s="134">
        <v>0</v>
      </c>
      <c r="G14" s="131">
        <v>33.32</v>
      </c>
      <c r="H14" s="46">
        <f>IF((G14-$F$6)&lt;0,0,IF(G14&gt;$I$6,"снят",(G14-$F$6)))</f>
        <v>0</v>
      </c>
      <c r="I14" s="64">
        <f>IF(OR(F14="снят",H14="снят"),100,F14+H14)</f>
        <v>0</v>
      </c>
      <c r="J14" s="124">
        <v>5</v>
      </c>
      <c r="K14" s="123">
        <v>46.65</v>
      </c>
      <c r="L14" s="46">
        <f>IF((K14-$J$6)&lt;0,0,IF(K14&gt;$M$6,"снят",(K14-$J$6)))</f>
        <v>3.6499999999999986</v>
      </c>
      <c r="M14" s="125">
        <f>IF(OR(J14="снят",L14="снят"),100,J14+L14)</f>
        <v>8.649999999999999</v>
      </c>
      <c r="N14" s="126">
        <f>I14+M14</f>
        <v>8.649999999999999</v>
      </c>
      <c r="O14" s="92">
        <f>IF(N14&lt;100,J14+F14,"")</f>
        <v>5</v>
      </c>
      <c r="P14" s="92">
        <f>IF(N14&lt;100,G14+K14,"")</f>
        <v>79.97</v>
      </c>
      <c r="Q14" s="129">
        <v>7</v>
      </c>
      <c r="R14" s="133" t="s">
        <v>492</v>
      </c>
    </row>
    <row r="15" spans="1:18" ht="12.75">
      <c r="A15" s="121" t="s">
        <v>264</v>
      </c>
      <c r="B15" s="92">
        <v>247</v>
      </c>
      <c r="C15" s="132" t="s">
        <v>417</v>
      </c>
      <c r="D15" s="69" t="s">
        <v>418</v>
      </c>
      <c r="E15" s="70" t="s">
        <v>481</v>
      </c>
      <c r="F15" s="134">
        <v>0</v>
      </c>
      <c r="G15" s="123">
        <v>35.19</v>
      </c>
      <c r="H15" s="46">
        <f>IF((G15-$F$6)&lt;0,0,IF(G15&gt;$I$6,"снят",(G15-$F$6)))</f>
        <v>0</v>
      </c>
      <c r="I15" s="64">
        <f>IF(OR(F15="снят",H15="снят"),100,F15+H15)</f>
        <v>0</v>
      </c>
      <c r="J15" s="124">
        <v>5</v>
      </c>
      <c r="K15" s="123">
        <v>48.35</v>
      </c>
      <c r="L15" s="46">
        <f>IF((K15-$J$6)&lt;0,0,IF(K15&gt;$M$6,"снят",(K15-$J$6)))</f>
        <v>5.350000000000001</v>
      </c>
      <c r="M15" s="125">
        <f>IF(OR(J15="снят",L15="снят"),100,J15+L15)</f>
        <v>10.350000000000001</v>
      </c>
      <c r="N15" s="126">
        <f>I15+M15</f>
        <v>10.350000000000001</v>
      </c>
      <c r="O15" s="92">
        <f>IF(N15&lt;100,J15+F15,"")</f>
        <v>5</v>
      </c>
      <c r="P15" s="92">
        <f>IF(N15&lt;100,G15+K15,"")</f>
        <v>83.53999999999999</v>
      </c>
      <c r="Q15" s="129">
        <v>8</v>
      </c>
      <c r="R15" s="133"/>
    </row>
    <row r="16" spans="1:18" ht="12.75">
      <c r="A16" s="121" t="s">
        <v>264</v>
      </c>
      <c r="B16" s="92">
        <v>227</v>
      </c>
      <c r="C16" s="132" t="s">
        <v>188</v>
      </c>
      <c r="D16" s="93" t="s">
        <v>379</v>
      </c>
      <c r="E16" s="128" t="s">
        <v>513</v>
      </c>
      <c r="F16" s="135">
        <v>0</v>
      </c>
      <c r="G16" s="123">
        <v>38.63</v>
      </c>
      <c r="H16" s="46">
        <f>IF((G16-$F$6)&lt;0,0,IF(G16&gt;$I$6,"снят",(G16-$F$6)))</f>
        <v>2.6300000000000026</v>
      </c>
      <c r="I16" s="64">
        <f>IF(OR(F16="снят",H16="снят"),100,F16+H16)</f>
        <v>2.6300000000000026</v>
      </c>
      <c r="J16" s="124">
        <v>0</v>
      </c>
      <c r="K16" s="123">
        <v>51.31</v>
      </c>
      <c r="L16" s="46">
        <f>IF((K16-$J$6)&lt;0,0,IF(K16&gt;$M$6,"снят",(K16-$J$6)))</f>
        <v>8.310000000000002</v>
      </c>
      <c r="M16" s="125">
        <f>IF(OR(J16="снят",L16="снят"),100,J16+L16)</f>
        <v>8.310000000000002</v>
      </c>
      <c r="N16" s="126">
        <f>I16+M16</f>
        <v>10.940000000000005</v>
      </c>
      <c r="O16" s="92">
        <f>IF(N16&lt;100,J16+F16,"")</f>
        <v>0</v>
      </c>
      <c r="P16" s="92">
        <f>IF(N16&lt;100,G16+K16,"")</f>
        <v>89.94</v>
      </c>
      <c r="Q16" s="129">
        <v>9</v>
      </c>
      <c r="R16" s="133"/>
    </row>
    <row r="17" spans="1:18" ht="12.75">
      <c r="A17" s="121" t="s">
        <v>35</v>
      </c>
      <c r="B17" s="92">
        <v>221</v>
      </c>
      <c r="C17" s="132" t="s">
        <v>73</v>
      </c>
      <c r="D17" s="93" t="s">
        <v>411</v>
      </c>
      <c r="E17" s="128" t="s">
        <v>490</v>
      </c>
      <c r="F17" s="135">
        <v>0</v>
      </c>
      <c r="G17" s="123">
        <v>34.09</v>
      </c>
      <c r="H17" s="46">
        <f>IF((G17-$F$6)&lt;0,0,IF(G17&gt;$I$6,"снят",(G17-$F$6)))</f>
        <v>0</v>
      </c>
      <c r="I17" s="64">
        <f>IF(OR(F17="снят",H17="снят"),100,F17+H17)</f>
        <v>0</v>
      </c>
      <c r="J17" s="124">
        <v>5</v>
      </c>
      <c r="K17" s="123">
        <v>50.65</v>
      </c>
      <c r="L17" s="46">
        <f>IF((K17-$J$6)&lt;0,0,IF(K17&gt;$M$6,"снят",(K17-$J$6)))</f>
        <v>7.649999999999999</v>
      </c>
      <c r="M17" s="125">
        <f>IF(OR(J17="снят",L17="снят"),100,J17+L17)</f>
        <v>12.649999999999999</v>
      </c>
      <c r="N17" s="126">
        <f>I17+M17</f>
        <v>12.649999999999999</v>
      </c>
      <c r="O17" s="92">
        <f>IF(N17&lt;100,J17+F17,"")</f>
        <v>5</v>
      </c>
      <c r="P17" s="92">
        <f>IF(N17&lt;100,G17+K17,"")</f>
        <v>84.74000000000001</v>
      </c>
      <c r="Q17" s="129">
        <v>10</v>
      </c>
      <c r="R17" s="133" t="s">
        <v>493</v>
      </c>
    </row>
    <row r="18" spans="1:18" ht="12.75">
      <c r="A18" s="137" t="s">
        <v>105</v>
      </c>
      <c r="B18" s="138">
        <v>203</v>
      </c>
      <c r="C18" s="139" t="s">
        <v>47</v>
      </c>
      <c r="D18" s="140" t="s">
        <v>416</v>
      </c>
      <c r="E18" s="70" t="s">
        <v>481</v>
      </c>
      <c r="F18" s="122">
        <v>5</v>
      </c>
      <c r="G18" s="123">
        <v>35.31</v>
      </c>
      <c r="H18" s="46">
        <f>IF((G18-$F$6)&lt;0,0,IF(G18&gt;$I$6,"снят",(G18-$F$6)))</f>
        <v>0</v>
      </c>
      <c r="I18" s="64">
        <f>IF(OR(F18="снят",H18="снят"),100,F18+H18)</f>
        <v>5</v>
      </c>
      <c r="J18" s="122">
        <v>5</v>
      </c>
      <c r="K18" s="123">
        <v>46.5</v>
      </c>
      <c r="L18" s="46">
        <f>IF((K18-$J$6)&lt;0,0,IF(K18&gt;$M$6,"снят",(K18-$J$6)))</f>
        <v>3.5</v>
      </c>
      <c r="M18" s="125">
        <f>IF(OR(J18="снят",L18="снят"),100,J18+L18)</f>
        <v>8.5</v>
      </c>
      <c r="N18" s="126">
        <f>I18+M18</f>
        <v>13.5</v>
      </c>
      <c r="O18" s="92">
        <f>IF(N18&lt;100,J18+F18,"")</f>
        <v>10</v>
      </c>
      <c r="P18" s="92">
        <f>IF(N18&lt;100,G18+K18,"")</f>
        <v>81.81</v>
      </c>
      <c r="Q18" s="129">
        <v>11</v>
      </c>
      <c r="R18" s="133"/>
    </row>
    <row r="19" spans="1:18" ht="12.75">
      <c r="A19" s="121" t="s">
        <v>506</v>
      </c>
      <c r="B19" s="92">
        <v>250</v>
      </c>
      <c r="C19" s="93" t="s">
        <v>152</v>
      </c>
      <c r="D19" s="93" t="s">
        <v>429</v>
      </c>
      <c r="E19" s="128" t="s">
        <v>485</v>
      </c>
      <c r="F19" s="130">
        <v>0</v>
      </c>
      <c r="G19" s="131">
        <v>36.97</v>
      </c>
      <c r="H19" s="46">
        <f>IF((G19-$F$6)&lt;0,0,IF(G19&gt;$I$6,"снят",(G19-$F$6)))</f>
        <v>0.9699999999999989</v>
      </c>
      <c r="I19" s="64">
        <f>IF(OR(F19="снят",H19="снят"),100,F19+H19)</f>
        <v>0.9699999999999989</v>
      </c>
      <c r="J19" s="124">
        <v>5</v>
      </c>
      <c r="K19" s="123">
        <v>53.87</v>
      </c>
      <c r="L19" s="46">
        <f>IF((K19-$J$6)&lt;0,0,IF(K19&gt;$M$6,"снят",(K19-$J$6)))</f>
        <v>10.869999999999997</v>
      </c>
      <c r="M19" s="125">
        <f>IF(OR(J19="снят",L19="снят"),100,J19+L19)</f>
        <v>15.869999999999997</v>
      </c>
      <c r="N19" s="126">
        <f>I19+M19</f>
        <v>16.839999999999996</v>
      </c>
      <c r="O19" s="92">
        <f>IF(N19&lt;100,J19+F19,"")</f>
        <v>5</v>
      </c>
      <c r="P19" s="92">
        <f>IF(N19&lt;100,G19+K19,"")</f>
        <v>90.84</v>
      </c>
      <c r="Q19" s="129">
        <v>12</v>
      </c>
      <c r="R19" s="133"/>
    </row>
    <row r="20" spans="1:18" ht="12.75">
      <c r="A20" s="121" t="s">
        <v>491</v>
      </c>
      <c r="B20" s="92">
        <v>254</v>
      </c>
      <c r="C20" s="132" t="s">
        <v>153</v>
      </c>
      <c r="D20" s="93" t="s">
        <v>430</v>
      </c>
      <c r="E20" s="128" t="s">
        <v>485</v>
      </c>
      <c r="F20" s="135">
        <v>0</v>
      </c>
      <c r="G20" s="123">
        <v>40.84</v>
      </c>
      <c r="H20" s="46">
        <f>IF((G20-$F$6)&lt;0,0,IF(G20&gt;$I$6,"снят",(G20-$F$6)))</f>
        <v>4.840000000000003</v>
      </c>
      <c r="I20" s="64">
        <f>IF(OR(F20="снят",H20="снят"),100,F20+H20)</f>
        <v>4.840000000000003</v>
      </c>
      <c r="J20" s="124">
        <v>0</v>
      </c>
      <c r="K20" s="123">
        <v>55.44</v>
      </c>
      <c r="L20" s="46">
        <f>IF((K20-$J$6)&lt;0,0,IF(K20&gt;$M$6,"снят",(K20-$J$6)))</f>
        <v>12.439999999999998</v>
      </c>
      <c r="M20" s="125">
        <f>IF(OR(J20="снят",L20="снят"),100,J20+L20)</f>
        <v>12.439999999999998</v>
      </c>
      <c r="N20" s="126">
        <f>I20+M20</f>
        <v>17.28</v>
      </c>
      <c r="O20" s="92">
        <f>IF(N20&lt;100,J20+F20,"")</f>
        <v>0</v>
      </c>
      <c r="P20" s="92">
        <f>IF(N20&lt;100,G20+K20,"")</f>
        <v>96.28</v>
      </c>
      <c r="Q20" s="129">
        <v>13</v>
      </c>
      <c r="R20" s="133"/>
    </row>
    <row r="21" spans="1:18" ht="12.75">
      <c r="A21" s="121" t="s">
        <v>491</v>
      </c>
      <c r="B21" s="89">
        <v>208</v>
      </c>
      <c r="C21" s="90" t="s">
        <v>357</v>
      </c>
      <c r="D21" s="69" t="s">
        <v>358</v>
      </c>
      <c r="E21" s="70" t="s">
        <v>488</v>
      </c>
      <c r="F21" s="122">
        <v>0</v>
      </c>
      <c r="G21" s="123">
        <v>34.84</v>
      </c>
      <c r="H21" s="46">
        <f>IF((G21-$F$6)&lt;0,0,IF(G21&gt;$I$6,"снят",(G21-$F$6)))</f>
        <v>0</v>
      </c>
      <c r="I21" s="64">
        <f>IF(OR(F21="снят",H21="снят"),100,F21+H21)</f>
        <v>0</v>
      </c>
      <c r="J21" s="134">
        <v>10</v>
      </c>
      <c r="K21" s="131">
        <v>51.38</v>
      </c>
      <c r="L21" s="46">
        <f>IF((K21-$J$6)&lt;0,0,IF(K21&gt;$M$6,"снят",(K21-$J$6)))</f>
        <v>8.380000000000003</v>
      </c>
      <c r="M21" s="125">
        <f>IF(OR(J21="снят",L21="снят"),100,J21+L21)</f>
        <v>18.380000000000003</v>
      </c>
      <c r="N21" s="126">
        <f>I21+M21</f>
        <v>18.380000000000003</v>
      </c>
      <c r="O21" s="92">
        <f>IF(N21&lt;100,J21+F21,"")</f>
        <v>10</v>
      </c>
      <c r="P21" s="92">
        <f>IF(N21&lt;100,G21+K21,"")</f>
        <v>86.22</v>
      </c>
      <c r="Q21" s="129">
        <v>14</v>
      </c>
      <c r="R21" s="133" t="s">
        <v>495</v>
      </c>
    </row>
    <row r="22" spans="1:18" ht="12.75">
      <c r="A22" s="121"/>
      <c r="B22" s="92">
        <v>223</v>
      </c>
      <c r="C22" s="132" t="s">
        <v>92</v>
      </c>
      <c r="D22" s="93" t="s">
        <v>404</v>
      </c>
      <c r="E22" s="128" t="s">
        <v>488</v>
      </c>
      <c r="F22" s="122">
        <v>0</v>
      </c>
      <c r="G22" s="123">
        <v>43.81</v>
      </c>
      <c r="H22" s="46">
        <f>IF((G22-$F$6)&lt;0,0,IF(G22&gt;$I$6,"снят",(G22-$F$6)))</f>
        <v>7.810000000000002</v>
      </c>
      <c r="I22" s="64">
        <f>IF(OR(F22="снят",H22="снят"),100,F22+H22)</f>
        <v>7.810000000000002</v>
      </c>
      <c r="J22" s="124">
        <v>0</v>
      </c>
      <c r="K22" s="123">
        <v>55.66</v>
      </c>
      <c r="L22" s="46">
        <f>IF((K22-$J$6)&lt;0,0,IF(K22&gt;$M$6,"снят",(K22-$J$6)))</f>
        <v>12.659999999999997</v>
      </c>
      <c r="M22" s="125">
        <f>IF(OR(J22="снят",L22="снят"),100,J22+L22)</f>
        <v>12.659999999999997</v>
      </c>
      <c r="N22" s="126">
        <f>I22+M22</f>
        <v>20.47</v>
      </c>
      <c r="O22" s="92">
        <f>IF(N22&lt;100,J22+F22,"")</f>
        <v>0</v>
      </c>
      <c r="P22" s="92">
        <f>IF(N22&lt;100,G22+K22,"")</f>
        <v>99.47</v>
      </c>
      <c r="Q22" s="129">
        <v>15</v>
      </c>
      <c r="R22" s="94" t="s">
        <v>501</v>
      </c>
    </row>
    <row r="23" spans="1:17" ht="12.75">
      <c r="A23" s="121" t="s">
        <v>487</v>
      </c>
      <c r="B23" s="89">
        <v>238</v>
      </c>
      <c r="C23" s="90" t="s">
        <v>348</v>
      </c>
      <c r="D23" s="69" t="s">
        <v>380</v>
      </c>
      <c r="E23" s="70" t="s">
        <v>490</v>
      </c>
      <c r="F23" s="122">
        <v>0</v>
      </c>
      <c r="G23" s="123">
        <v>44.85</v>
      </c>
      <c r="H23" s="46">
        <f>IF((G23-$F$6)&lt;0,0,IF(G23&gt;$I$6,"снят",(G23-$F$6)))</f>
        <v>8.850000000000001</v>
      </c>
      <c r="I23" s="64">
        <f>IF(OR(F23="снят",H23="снят"),100,F23+H23)</f>
        <v>8.850000000000001</v>
      </c>
      <c r="J23" s="124">
        <v>0</v>
      </c>
      <c r="K23" s="123">
        <v>56.03</v>
      </c>
      <c r="L23" s="46">
        <f>IF((K23-$J$6)&lt;0,0,IF(K23&gt;$M$6,"снят",(K23-$J$6)))</f>
        <v>13.030000000000001</v>
      </c>
      <c r="M23" s="125">
        <f>IF(OR(J23="снят",L23="снят"),100,J23+L23)</f>
        <v>13.030000000000001</v>
      </c>
      <c r="N23" s="126">
        <f>I23+M23</f>
        <v>21.880000000000003</v>
      </c>
      <c r="O23" s="92">
        <f>IF(N23&lt;100,J23+F23,"")</f>
        <v>0</v>
      </c>
      <c r="P23" s="92">
        <f>IF(N23&lt;100,G23+K23,"")</f>
        <v>100.88</v>
      </c>
      <c r="Q23" s="129">
        <v>16</v>
      </c>
    </row>
    <row r="24" spans="1:18" ht="12.75">
      <c r="A24" s="121" t="s">
        <v>506</v>
      </c>
      <c r="B24" s="92">
        <v>230</v>
      </c>
      <c r="C24" s="93" t="s">
        <v>160</v>
      </c>
      <c r="D24" s="93" t="s">
        <v>406</v>
      </c>
      <c r="E24" s="128" t="s">
        <v>480</v>
      </c>
      <c r="F24" s="134">
        <v>5</v>
      </c>
      <c r="G24" s="131">
        <v>39.41</v>
      </c>
      <c r="H24" s="46">
        <f>IF((G24-$F$6)&lt;0,0,IF(G24&gt;$I$6,"снят",(G24-$F$6)))</f>
        <v>3.4099999999999966</v>
      </c>
      <c r="I24" s="64">
        <f>IF(OR(F24="снят",H24="снят"),100,F24+H24)</f>
        <v>8.409999999999997</v>
      </c>
      <c r="J24" s="124">
        <v>5</v>
      </c>
      <c r="K24" s="123">
        <v>51.77</v>
      </c>
      <c r="L24" s="46">
        <f>IF((K24-$J$6)&lt;0,0,IF(K24&gt;$M$6,"снят",(K24-$J$6)))</f>
        <v>8.770000000000003</v>
      </c>
      <c r="M24" s="125">
        <f>IF(OR(J24="снят",L24="снят"),100,J24+L24)</f>
        <v>13.770000000000003</v>
      </c>
      <c r="N24" s="126">
        <f>I24+M24</f>
        <v>22.18</v>
      </c>
      <c r="O24" s="92">
        <f>IF(N24&lt;100,J24+F24,"")</f>
        <v>10</v>
      </c>
      <c r="P24" s="92">
        <f>IF(N24&lt;100,G24+K24,"")</f>
        <v>91.18</v>
      </c>
      <c r="Q24" s="129">
        <v>17</v>
      </c>
      <c r="R24" s="94" t="s">
        <v>501</v>
      </c>
    </row>
    <row r="25" spans="1:17" ht="12.75">
      <c r="A25" s="121" t="s">
        <v>491</v>
      </c>
      <c r="B25" s="92">
        <v>255</v>
      </c>
      <c r="C25" s="132" t="s">
        <v>395</v>
      </c>
      <c r="D25" s="93" t="s">
        <v>396</v>
      </c>
      <c r="E25" s="128" t="s">
        <v>530</v>
      </c>
      <c r="F25" s="122">
        <v>5</v>
      </c>
      <c r="G25" s="123">
        <v>38.09</v>
      </c>
      <c r="H25" s="46">
        <f>IF((G25-$F$6)&lt;0,0,IF(G25&gt;$I$6,"снят",(G25-$F$6)))</f>
        <v>2.0900000000000034</v>
      </c>
      <c r="I25" s="64">
        <f>IF(OR(F25="снят",H25="снят"),100,F25+H25)</f>
        <v>7.090000000000003</v>
      </c>
      <c r="J25" s="124">
        <v>10</v>
      </c>
      <c r="K25" s="123">
        <v>48.15</v>
      </c>
      <c r="L25" s="46">
        <f>IF((K25-$J$6)&lt;0,0,IF(K25&gt;$M$6,"снят",(K25-$J$6)))</f>
        <v>5.149999999999999</v>
      </c>
      <c r="M25" s="125">
        <f>IF(OR(J25="снят",L25="снят"),100,J25+L25)</f>
        <v>15.149999999999999</v>
      </c>
      <c r="N25" s="126">
        <f>I25+M25</f>
        <v>22.240000000000002</v>
      </c>
      <c r="O25" s="92">
        <f>IF(N25&lt;100,J25+F25,"")</f>
        <v>15</v>
      </c>
      <c r="P25" s="92">
        <f>IF(N25&lt;100,G25+K25,"")</f>
        <v>86.24000000000001</v>
      </c>
      <c r="Q25" s="129">
        <v>18</v>
      </c>
    </row>
    <row r="26" spans="1:18" ht="12.75">
      <c r="A26" s="121"/>
      <c r="B26" s="92">
        <v>232</v>
      </c>
      <c r="C26" s="93" t="s">
        <v>296</v>
      </c>
      <c r="D26" s="93" t="s">
        <v>373</v>
      </c>
      <c r="E26" s="128"/>
      <c r="F26" s="130">
        <v>0</v>
      </c>
      <c r="G26" s="131">
        <v>41.5</v>
      </c>
      <c r="H26" s="46">
        <f>IF((G26-$F$6)&lt;0,0,IF(G26&gt;$I$6,"снят",(G26-$F$6)))</f>
        <v>5.5</v>
      </c>
      <c r="I26" s="64">
        <f>IF(OR(F26="снят",H26="снят"),100,F26+H26)</f>
        <v>5.5</v>
      </c>
      <c r="J26" s="124">
        <v>5</v>
      </c>
      <c r="K26" s="123">
        <v>54.88</v>
      </c>
      <c r="L26" s="46">
        <f>IF((K26-$J$6)&lt;0,0,IF(K26&gt;$M$6,"снят",(K26-$J$6)))</f>
        <v>11.880000000000003</v>
      </c>
      <c r="M26" s="125">
        <f>IF(OR(J26="снят",L26="снят"),100,J26+L26)</f>
        <v>16.880000000000003</v>
      </c>
      <c r="N26" s="126">
        <f>I26+M26</f>
        <v>22.380000000000003</v>
      </c>
      <c r="O26" s="92">
        <f>IF(N26&lt;100,J26+F26,"")</f>
        <v>5</v>
      </c>
      <c r="P26" s="92">
        <f>IF(N26&lt;100,G26+K26,"")</f>
        <v>96.38</v>
      </c>
      <c r="Q26" s="129">
        <v>19</v>
      </c>
      <c r="R26" s="94" t="s">
        <v>501</v>
      </c>
    </row>
    <row r="27" spans="1:18" ht="12.75">
      <c r="A27" s="121"/>
      <c r="B27" s="92">
        <v>219</v>
      </c>
      <c r="C27" s="93" t="s">
        <v>66</v>
      </c>
      <c r="D27" s="93" t="s">
        <v>451</v>
      </c>
      <c r="E27" s="128" t="s">
        <v>489</v>
      </c>
      <c r="F27" s="130">
        <v>0</v>
      </c>
      <c r="G27" s="131">
        <v>45.65</v>
      </c>
      <c r="H27" s="46">
        <f>IF((G27-$F$6)&lt;0,0,IF(G27&gt;$I$6,"снят",(G27-$F$6)))</f>
        <v>9.649999999999999</v>
      </c>
      <c r="I27" s="64">
        <f>IF(OR(F27="снят",H27="снят"),100,F27+H27)</f>
        <v>9.649999999999999</v>
      </c>
      <c r="J27" s="124">
        <v>0</v>
      </c>
      <c r="K27" s="123">
        <v>55.97</v>
      </c>
      <c r="L27" s="46">
        <f>IF((K27-$J$6)&lt;0,0,IF(K27&gt;$M$6,"снят",(K27-$J$6)))</f>
        <v>12.969999999999999</v>
      </c>
      <c r="M27" s="125">
        <f>IF(OR(J27="снят",L27="снят"),100,J27+L27)</f>
        <v>12.969999999999999</v>
      </c>
      <c r="N27" s="126">
        <f>I27+M27</f>
        <v>22.619999999999997</v>
      </c>
      <c r="O27" s="92">
        <f>IF(N27&lt;100,J27+F27,"")</f>
        <v>0</v>
      </c>
      <c r="P27" s="92">
        <f>IF(N27&lt;100,G27+K27,"")</f>
        <v>101.62</v>
      </c>
      <c r="Q27" s="129">
        <v>20</v>
      </c>
      <c r="R27" s="94" t="s">
        <v>501</v>
      </c>
    </row>
    <row r="28" spans="1:18" ht="12.75">
      <c r="A28" s="121" t="s">
        <v>35</v>
      </c>
      <c r="B28" s="92">
        <v>229</v>
      </c>
      <c r="C28" s="93" t="s">
        <v>61</v>
      </c>
      <c r="D28" s="93" t="s">
        <v>361</v>
      </c>
      <c r="E28" s="128" t="s">
        <v>480</v>
      </c>
      <c r="F28" s="134">
        <v>5</v>
      </c>
      <c r="G28" s="131">
        <v>42.53</v>
      </c>
      <c r="H28" s="46">
        <f>IF((G28-$F$6)&lt;0,0,IF(G28&gt;$I$6,"снят",(G28-$F$6)))</f>
        <v>6.530000000000001</v>
      </c>
      <c r="I28" s="64">
        <f>IF(OR(F28="снят",H28="снят"),100,F28+H28)</f>
        <v>11.530000000000001</v>
      </c>
      <c r="J28" s="124">
        <v>0</v>
      </c>
      <c r="K28" s="123">
        <v>54.16</v>
      </c>
      <c r="L28" s="46">
        <f>IF((K28-$J$6)&lt;0,0,IF(K28&gt;$M$6,"снят",(K28-$J$6)))</f>
        <v>11.159999999999997</v>
      </c>
      <c r="M28" s="125">
        <f>IF(OR(J28="снят",L28="снят"),100,J28+L28)</f>
        <v>11.159999999999997</v>
      </c>
      <c r="N28" s="126">
        <f>I28+M28</f>
        <v>22.689999999999998</v>
      </c>
      <c r="O28" s="92">
        <f>IF(N28&lt;100,J28+F28,"")</f>
        <v>5</v>
      </c>
      <c r="P28" s="92">
        <f>IF(N28&lt;100,G28+K28,"")</f>
        <v>96.69</v>
      </c>
      <c r="Q28" s="129">
        <v>21</v>
      </c>
      <c r="R28" s="94" t="s">
        <v>501</v>
      </c>
    </row>
    <row r="29" spans="1:18" ht="12.75">
      <c r="A29" s="121" t="s">
        <v>497</v>
      </c>
      <c r="B29" s="92">
        <v>213</v>
      </c>
      <c r="C29" s="93" t="s">
        <v>449</v>
      </c>
      <c r="D29" s="93" t="s">
        <v>450</v>
      </c>
      <c r="E29" s="128" t="s">
        <v>488</v>
      </c>
      <c r="F29" s="134">
        <v>0</v>
      </c>
      <c r="G29" s="131">
        <v>42.38</v>
      </c>
      <c r="H29" s="46">
        <f>IF((G29-$F$6)&lt;0,0,IF(G29&gt;$I$6,"снят",(G29-$F$6)))</f>
        <v>6.380000000000003</v>
      </c>
      <c r="I29" s="64">
        <f>IF(OR(F29="снят",H29="снят"),100,F29+H29)</f>
        <v>6.380000000000003</v>
      </c>
      <c r="J29" s="134">
        <v>0</v>
      </c>
      <c r="K29" s="131">
        <v>60.25</v>
      </c>
      <c r="L29" s="46">
        <f>IF((K29-$J$6)&lt;0,0,IF(K29&gt;$M$6,"снят",(K29-$J$6)))</f>
        <v>17.25</v>
      </c>
      <c r="M29" s="125">
        <f>IF(OR(J29="снят",L29="снят"),100,J29+L29)</f>
        <v>17.25</v>
      </c>
      <c r="N29" s="126">
        <f>I29+M29</f>
        <v>23.630000000000003</v>
      </c>
      <c r="O29" s="92">
        <f>IF(N29&lt;100,J29+F29,"")</f>
        <v>0</v>
      </c>
      <c r="P29" s="92">
        <f>IF(N29&lt;100,G29+K29,"")</f>
        <v>102.63</v>
      </c>
      <c r="Q29" s="129">
        <v>22</v>
      </c>
      <c r="R29" s="94" t="s">
        <v>501</v>
      </c>
    </row>
    <row r="30" spans="1:18" ht="12.75">
      <c r="A30" s="121" t="s">
        <v>129</v>
      </c>
      <c r="B30" s="89">
        <v>216</v>
      </c>
      <c r="C30" s="90" t="s">
        <v>384</v>
      </c>
      <c r="D30" s="69" t="s">
        <v>385</v>
      </c>
      <c r="E30" s="70" t="s">
        <v>508</v>
      </c>
      <c r="F30" s="122">
        <v>0</v>
      </c>
      <c r="G30" s="123">
        <v>43.57</v>
      </c>
      <c r="H30" s="46">
        <f>IF((G30-$F$6)&lt;0,0,IF(G30&gt;$I$6,"снят",(G30-$F$6)))</f>
        <v>7.57</v>
      </c>
      <c r="I30" s="64">
        <f>IF(OR(F30="снят",H30="снят"),100,F30+H30)</f>
        <v>7.57</v>
      </c>
      <c r="J30" s="124">
        <v>5</v>
      </c>
      <c r="K30" s="123">
        <v>54.09</v>
      </c>
      <c r="L30" s="46">
        <f>IF((K30-$J$6)&lt;0,0,IF(K30&gt;$M$6,"снят",(K30-$J$6)))</f>
        <v>11.090000000000003</v>
      </c>
      <c r="M30" s="125">
        <f>IF(OR(J30="снят",L30="снят"),100,J30+L30)</f>
        <v>16.090000000000003</v>
      </c>
      <c r="N30" s="126">
        <f>I30+M30</f>
        <v>23.660000000000004</v>
      </c>
      <c r="O30" s="92">
        <f>IF(N30&lt;100,J30+F30,"")</f>
        <v>5</v>
      </c>
      <c r="P30" s="92">
        <f>IF(N30&lt;100,G30+K30,"")</f>
        <v>97.66</v>
      </c>
      <c r="Q30" s="129">
        <v>23</v>
      </c>
      <c r="R30" s="94" t="s">
        <v>501</v>
      </c>
    </row>
    <row r="31" spans="1:17" ht="12.75">
      <c r="A31" s="121" t="s">
        <v>35</v>
      </c>
      <c r="B31" s="92">
        <v>276</v>
      </c>
      <c r="C31" s="132" t="s">
        <v>47</v>
      </c>
      <c r="D31" s="93" t="s">
        <v>421</v>
      </c>
      <c r="E31" s="128" t="s">
        <v>481</v>
      </c>
      <c r="F31" s="135">
        <v>5</v>
      </c>
      <c r="G31" s="123">
        <v>32.43</v>
      </c>
      <c r="H31" s="46">
        <f>IF((G31-$F$6)&lt;0,0,IF(G31&gt;$I$6,"снят",(G31-$F$6)))</f>
        <v>0</v>
      </c>
      <c r="I31" s="64">
        <f>IF(OR(F31="снят",H31="снят"),100,F31+H31)</f>
        <v>5</v>
      </c>
      <c r="J31" s="124">
        <v>10</v>
      </c>
      <c r="K31" s="123">
        <v>53.15</v>
      </c>
      <c r="L31" s="46">
        <f>IF((K31-$J$6)&lt;0,0,IF(K31&gt;$M$6,"снят",(K31-$J$6)))</f>
        <v>10.149999999999999</v>
      </c>
      <c r="M31" s="125">
        <f>IF(OR(J31="снят",L31="снят"),100,J31+L31)</f>
        <v>20.15</v>
      </c>
      <c r="N31" s="126">
        <f>I31+M31</f>
        <v>25.15</v>
      </c>
      <c r="O31" s="92">
        <f>IF(N31&lt;100,J31+F31,"")</f>
        <v>15</v>
      </c>
      <c r="P31" s="92">
        <f>IF(N31&lt;100,G31+K31,"")</f>
        <v>85.58</v>
      </c>
      <c r="Q31" s="129">
        <v>24</v>
      </c>
    </row>
    <row r="32" spans="1:17" ht="12.75">
      <c r="A32" s="121" t="s">
        <v>515</v>
      </c>
      <c r="B32" s="89">
        <v>225</v>
      </c>
      <c r="C32" s="90" t="s">
        <v>460</v>
      </c>
      <c r="D32" s="69" t="s">
        <v>461</v>
      </c>
      <c r="E32" s="70" t="s">
        <v>531</v>
      </c>
      <c r="F32" s="122">
        <v>0</v>
      </c>
      <c r="G32" s="123">
        <v>46.79</v>
      </c>
      <c r="H32" s="46">
        <f>IF((G32-$F$6)&lt;0,0,IF(G32&gt;$I$6,"снят",(G32-$F$6)))</f>
        <v>10.79</v>
      </c>
      <c r="I32" s="64">
        <f>IF(OR(F32="снят",H32="снят"),100,F32+H32)</f>
        <v>10.79</v>
      </c>
      <c r="J32" s="124">
        <v>0</v>
      </c>
      <c r="K32" s="123">
        <v>58</v>
      </c>
      <c r="L32" s="46">
        <f>IF((K32-$J$6)&lt;0,0,IF(K32&gt;$M$6,"снят",(K32-$J$6)))</f>
        <v>15</v>
      </c>
      <c r="M32" s="125">
        <f>IF(OR(J32="снят",L32="снят"),100,J32+L32)</f>
        <v>15</v>
      </c>
      <c r="N32" s="126">
        <f>I32+M32</f>
        <v>25.79</v>
      </c>
      <c r="O32" s="92">
        <f>IF(N32&lt;100,J32+F32,"")</f>
        <v>0</v>
      </c>
      <c r="P32" s="92">
        <f>IF(N32&lt;100,G32+K32,"")</f>
        <v>104.78999999999999</v>
      </c>
      <c r="Q32" s="129">
        <v>25</v>
      </c>
    </row>
    <row r="33" spans="1:17" ht="12.75">
      <c r="A33" s="121" t="s">
        <v>483</v>
      </c>
      <c r="B33" s="92">
        <v>246</v>
      </c>
      <c r="C33" s="93" t="s">
        <v>425</v>
      </c>
      <c r="D33" s="93" t="s">
        <v>426</v>
      </c>
      <c r="E33" s="128" t="s">
        <v>498</v>
      </c>
      <c r="F33" s="130">
        <v>0</v>
      </c>
      <c r="G33" s="131">
        <v>39.97</v>
      </c>
      <c r="H33" s="46">
        <f>IF((G33-$F$6)&lt;0,0,IF(G33&gt;$I$6,"снят",(G33-$F$6)))</f>
        <v>3.969999999999999</v>
      </c>
      <c r="I33" s="64">
        <f>IF(OR(F33="снят",H33="снят"),100,F33+H33)</f>
        <v>3.969999999999999</v>
      </c>
      <c r="J33" s="124">
        <v>5</v>
      </c>
      <c r="K33" s="123">
        <v>64.07</v>
      </c>
      <c r="L33" s="46">
        <f>IF((K33-$J$6)&lt;0,0,IF(K33&gt;$M$6,"снят",(K33-$J$6)))</f>
        <v>21.069999999999993</v>
      </c>
      <c r="M33" s="125">
        <f>IF(OR(J33="снят",L33="снят"),100,J33+L33)</f>
        <v>26.069999999999993</v>
      </c>
      <c r="N33" s="126">
        <f>I33+M33</f>
        <v>30.039999999999992</v>
      </c>
      <c r="O33" s="92">
        <f>IF(N33&lt;100,J33+F33,"")</f>
        <v>5</v>
      </c>
      <c r="P33" s="92">
        <f>IF(N33&lt;100,G33+K33,"")</f>
        <v>104.03999999999999</v>
      </c>
      <c r="Q33" s="129">
        <v>26</v>
      </c>
    </row>
    <row r="34" spans="1:17" ht="12.75">
      <c r="A34" s="121" t="s">
        <v>105</v>
      </c>
      <c r="B34" s="89">
        <v>244</v>
      </c>
      <c r="C34" s="90" t="s">
        <v>437</v>
      </c>
      <c r="D34" s="69" t="s">
        <v>438</v>
      </c>
      <c r="E34" s="70" t="s">
        <v>498</v>
      </c>
      <c r="F34" s="122">
        <v>0</v>
      </c>
      <c r="G34" s="123">
        <v>46.84</v>
      </c>
      <c r="H34" s="46">
        <f>IF((G34-$F$6)&lt;0,0,IF(G34&gt;$I$6,"снят",(G34-$F$6)))</f>
        <v>10.840000000000003</v>
      </c>
      <c r="I34" s="64">
        <f>IF(OR(F34="снят",H34="снят"),100,F34+H34)</f>
        <v>10.840000000000003</v>
      </c>
      <c r="J34" s="124">
        <v>0</v>
      </c>
      <c r="K34" s="123">
        <v>62.46</v>
      </c>
      <c r="L34" s="46">
        <f>IF((K34-$J$6)&lt;0,0,IF(K34&gt;$M$6,"снят",(K34-$J$6)))</f>
        <v>19.46</v>
      </c>
      <c r="M34" s="125">
        <f>IF(OR(J34="снят",L34="снят"),100,J34+L34)</f>
        <v>19.46</v>
      </c>
      <c r="N34" s="126">
        <f>I34+M34</f>
        <v>30.300000000000004</v>
      </c>
      <c r="O34" s="92">
        <f>IF(N34&lt;100,J34+F34,"")</f>
        <v>0</v>
      </c>
      <c r="P34" s="92">
        <f>IF(N34&lt;100,G34+K34,"")</f>
        <v>109.30000000000001</v>
      </c>
      <c r="Q34" s="129">
        <v>27</v>
      </c>
    </row>
    <row r="35" spans="1:17" ht="12.75">
      <c r="A35" s="121" t="s">
        <v>129</v>
      </c>
      <c r="B35" s="89">
        <v>259</v>
      </c>
      <c r="C35" s="90" t="s">
        <v>397</v>
      </c>
      <c r="D35" s="69" t="s">
        <v>398</v>
      </c>
      <c r="E35" s="70" t="s">
        <v>530</v>
      </c>
      <c r="F35" s="122">
        <v>0</v>
      </c>
      <c r="G35" s="123">
        <v>40.41</v>
      </c>
      <c r="H35" s="46">
        <f>IF((G35-$F$6)&lt;0,0,IF(G35&gt;$I$6,"снят",(G35-$F$6)))</f>
        <v>4.409999999999997</v>
      </c>
      <c r="I35" s="64">
        <f>IF(OR(F35="снят",H35="снят"),100,F35+H35)</f>
        <v>4.409999999999997</v>
      </c>
      <c r="J35" s="124">
        <v>10</v>
      </c>
      <c r="K35" s="123">
        <v>59.17</v>
      </c>
      <c r="L35" s="46">
        <f>IF((K35-$J$6)&lt;0,0,IF(K35&gt;$M$6,"снят",(K35-$J$6)))</f>
        <v>16.17</v>
      </c>
      <c r="M35" s="125">
        <f>IF(OR(J35="снят",L35="снят"),100,J35+L35)</f>
        <v>26.17</v>
      </c>
      <c r="N35" s="126">
        <f>I35+M35</f>
        <v>30.58</v>
      </c>
      <c r="O35" s="92">
        <f>IF(N35&lt;100,J35+F35,"")</f>
        <v>10</v>
      </c>
      <c r="P35" s="92">
        <f>IF(N35&lt;100,G35+K35,"")</f>
        <v>99.58</v>
      </c>
      <c r="Q35" s="129">
        <v>28</v>
      </c>
    </row>
    <row r="36" spans="1:17" ht="12.75">
      <c r="A36" s="121" t="s">
        <v>264</v>
      </c>
      <c r="B36" s="92">
        <v>261</v>
      </c>
      <c r="C36" s="93" t="s">
        <v>341</v>
      </c>
      <c r="D36" s="93" t="s">
        <v>432</v>
      </c>
      <c r="E36" s="128" t="s">
        <v>485</v>
      </c>
      <c r="F36" s="134">
        <v>5</v>
      </c>
      <c r="G36" s="131">
        <v>42.88</v>
      </c>
      <c r="H36" s="46">
        <f>IF((G36-$F$6)&lt;0,0,IF(G36&gt;$I$6,"снят",(G36-$F$6)))</f>
        <v>6.880000000000003</v>
      </c>
      <c r="I36" s="64">
        <f>IF(OR(F36="снят",H36="снят"),100,F36+H36)</f>
        <v>11.880000000000003</v>
      </c>
      <c r="J36" s="124">
        <v>15</v>
      </c>
      <c r="K36" s="123">
        <v>58.78</v>
      </c>
      <c r="L36" s="46">
        <f>IF((K36-$J$6)&lt;0,0,IF(K36&gt;$M$6,"снят",(K36-$J$6)))</f>
        <v>15.780000000000001</v>
      </c>
      <c r="M36" s="125">
        <f>IF(OR(J36="снят",L36="снят"),100,J36+L36)</f>
        <v>30.78</v>
      </c>
      <c r="N36" s="126">
        <f>I36+M36</f>
        <v>42.660000000000004</v>
      </c>
      <c r="O36" s="92">
        <f>IF(N36&lt;100,J36+F36,"")</f>
        <v>20</v>
      </c>
      <c r="P36" s="92">
        <f>IF(N36&lt;100,G36+K36,"")</f>
        <v>101.66</v>
      </c>
      <c r="Q36" s="129">
        <v>29</v>
      </c>
    </row>
    <row r="37" spans="1:17" ht="12.75">
      <c r="A37" s="121" t="s">
        <v>144</v>
      </c>
      <c r="B37" s="92">
        <v>253</v>
      </c>
      <c r="C37" s="90" t="s">
        <v>199</v>
      </c>
      <c r="D37" s="69" t="s">
        <v>471</v>
      </c>
      <c r="E37" s="70" t="s">
        <v>498</v>
      </c>
      <c r="F37" s="122">
        <v>10</v>
      </c>
      <c r="G37" s="123">
        <v>45.38</v>
      </c>
      <c r="H37" s="46">
        <f>IF((G37-$F$6)&lt;0,0,IF(G37&gt;$I$6,"снят",(G37-$F$6)))</f>
        <v>9.380000000000003</v>
      </c>
      <c r="I37" s="64">
        <f>IF(OR(F37="снят",H37="снят"),100,F37+H37)</f>
        <v>19.380000000000003</v>
      </c>
      <c r="J37" s="124">
        <v>5</v>
      </c>
      <c r="K37" s="123">
        <v>61.44</v>
      </c>
      <c r="L37" s="46">
        <f>IF((K37-$J$6)&lt;0,0,IF(K37&gt;$M$6,"снят",(K37-$J$6)))</f>
        <v>18.439999999999998</v>
      </c>
      <c r="M37" s="125">
        <f>IF(OR(J37="снят",L37="снят"),100,J37+L37)</f>
        <v>23.439999999999998</v>
      </c>
      <c r="N37" s="126">
        <f>I37+M37</f>
        <v>42.82</v>
      </c>
      <c r="O37" s="92">
        <f>IF(N37&lt;100,J37+F37,"")</f>
        <v>15</v>
      </c>
      <c r="P37" s="92">
        <f>IF(N37&lt;100,G37+K37,"")</f>
        <v>106.82</v>
      </c>
      <c r="Q37" s="129">
        <v>30</v>
      </c>
    </row>
    <row r="38" spans="1:17" ht="12.75">
      <c r="A38" s="121" t="s">
        <v>144</v>
      </c>
      <c r="B38" s="92">
        <v>201</v>
      </c>
      <c r="C38" s="93" t="s">
        <v>454</v>
      </c>
      <c r="D38" s="93" t="s">
        <v>455</v>
      </c>
      <c r="E38" s="128" t="s">
        <v>498</v>
      </c>
      <c r="F38" s="130">
        <v>5</v>
      </c>
      <c r="G38" s="131">
        <v>58.03</v>
      </c>
      <c r="H38" s="46">
        <f>IF((G38-$F$6)&lt;0,0,IF(G38&gt;$I$6,"снят",(G38-$F$6)))</f>
        <v>22.03</v>
      </c>
      <c r="I38" s="64">
        <f>IF(OR(F38="снят",H38="снят"),100,F38+H38)</f>
        <v>27.03</v>
      </c>
      <c r="J38" s="122">
        <v>0</v>
      </c>
      <c r="K38" s="123">
        <v>66</v>
      </c>
      <c r="L38" s="46">
        <f>IF((K38-$J$6)&lt;0,0,IF(K38&gt;$M$6,"снят",(K38-$J$6)))</f>
        <v>23</v>
      </c>
      <c r="M38" s="125">
        <f>IF(OR(J38="снят",L38="снят"),100,J38+L38)</f>
        <v>23</v>
      </c>
      <c r="N38" s="126">
        <f>I38+M38</f>
        <v>50.03</v>
      </c>
      <c r="O38" s="92">
        <f>IF(N38&lt;100,J38+F38,"")</f>
        <v>5</v>
      </c>
      <c r="P38" s="92">
        <f>IF(N38&lt;100,G38+K38,"")</f>
        <v>124.03</v>
      </c>
      <c r="Q38" s="129">
        <v>31</v>
      </c>
    </row>
    <row r="39" spans="1:18" ht="12.75">
      <c r="A39" s="121" t="s">
        <v>44</v>
      </c>
      <c r="B39" s="89">
        <v>212</v>
      </c>
      <c r="C39" s="90" t="s">
        <v>139</v>
      </c>
      <c r="D39" s="69" t="s">
        <v>441</v>
      </c>
      <c r="E39" s="70" t="s">
        <v>502</v>
      </c>
      <c r="F39" s="135">
        <v>5</v>
      </c>
      <c r="G39" s="123">
        <v>54.09</v>
      </c>
      <c r="H39" s="46">
        <f>IF((G39-$F$6)&lt;0,0,IF(G39&gt;$I$6,"снят",(G39-$F$6)))</f>
        <v>18.090000000000003</v>
      </c>
      <c r="I39" s="64">
        <f>IF(OR(F39="снят",H39="снят"),100,F39+H39)</f>
        <v>23.090000000000003</v>
      </c>
      <c r="J39" s="122">
        <v>5</v>
      </c>
      <c r="K39" s="123">
        <v>68.37</v>
      </c>
      <c r="L39" s="46">
        <f>IF((K39-$J$6)&lt;0,0,IF(K39&gt;$M$6,"снят",(K39-$J$6)))</f>
        <v>25.370000000000005</v>
      </c>
      <c r="M39" s="125">
        <f>IF(OR(J39="снят",L39="снят"),100,J39+L39)</f>
        <v>30.370000000000005</v>
      </c>
      <c r="N39" s="126">
        <f>I39+M39</f>
        <v>53.46000000000001</v>
      </c>
      <c r="O39" s="92">
        <f>IF(N39&lt;100,J39+F39,"")</f>
        <v>10</v>
      </c>
      <c r="P39" s="92">
        <f>IF(N39&lt;100,G39+K39,"")</f>
        <v>122.46000000000001</v>
      </c>
      <c r="Q39" s="129">
        <v>32</v>
      </c>
      <c r="R39" s="94" t="s">
        <v>501</v>
      </c>
    </row>
    <row r="40" spans="1:17" ht="12.75">
      <c r="A40" s="121" t="s">
        <v>487</v>
      </c>
      <c r="B40" s="89">
        <v>217</v>
      </c>
      <c r="C40" s="90" t="s">
        <v>261</v>
      </c>
      <c r="D40" s="69" t="s">
        <v>371</v>
      </c>
      <c r="E40" s="70" t="s">
        <v>480</v>
      </c>
      <c r="F40" s="122">
        <v>0</v>
      </c>
      <c r="G40" s="123">
        <v>35.89</v>
      </c>
      <c r="H40" s="46">
        <f>IF((G40-$F$6)&lt;0,0,IF(G40&gt;$I$6,"снят",(G40-$F$6)))</f>
        <v>0</v>
      </c>
      <c r="I40" s="64">
        <f>IF(OR(F40="снят",H40="снят"),100,F40+H40)</f>
        <v>0</v>
      </c>
      <c r="J40" s="124" t="s">
        <v>49</v>
      </c>
      <c r="K40" s="123"/>
      <c r="L40" s="46">
        <f>IF((K40-$J$6)&lt;0,0,IF(K40&gt;$M$6,"снят",(K40-$J$6)))</f>
        <v>0</v>
      </c>
      <c r="M40" s="125">
        <f>IF(OR(J40="снят",L40="снят"),100,J40+L40)</f>
        <v>100</v>
      </c>
      <c r="N40" s="126">
        <f>I40+M40</f>
        <v>100</v>
      </c>
      <c r="O40" s="92">
        <f>IF(N40&lt;100,J40+F40,"")</f>
      </c>
      <c r="P40" s="92">
        <f>IF(N40&lt;100,G40+K40,"")</f>
      </c>
      <c r="Q40" s="129"/>
    </row>
    <row r="41" spans="1:17" ht="12.75">
      <c r="A41" s="121" t="s">
        <v>35</v>
      </c>
      <c r="B41" s="92">
        <v>202</v>
      </c>
      <c r="C41" s="132" t="s">
        <v>261</v>
      </c>
      <c r="D41" s="93" t="s">
        <v>368</v>
      </c>
      <c r="E41" s="128" t="s">
        <v>480</v>
      </c>
      <c r="F41" s="135">
        <v>0</v>
      </c>
      <c r="G41" s="123">
        <v>35.84</v>
      </c>
      <c r="H41" s="46">
        <f>IF((G41-$F$6)&lt;0,0,IF(G41&gt;$I$6,"снят",(G41-$F$6)))</f>
        <v>0</v>
      </c>
      <c r="I41" s="64">
        <f>IF(OR(F41="снят",H41="снят"),100,F41+H41)</f>
        <v>0</v>
      </c>
      <c r="J41" s="134" t="s">
        <v>49</v>
      </c>
      <c r="K41" s="131"/>
      <c r="L41" s="46">
        <f>IF((K41-$J$6)&lt;0,0,IF(K41&gt;$M$6,"снят",(K41-$J$6)))</f>
        <v>0</v>
      </c>
      <c r="M41" s="125">
        <f>IF(OR(J41="снят",L41="снят"),100,J41+L41)</f>
        <v>100</v>
      </c>
      <c r="N41" s="126">
        <f>I41+M41</f>
        <v>100</v>
      </c>
      <c r="O41" s="92">
        <f>IF(N41&lt;100,J41+F41,"")</f>
      </c>
      <c r="P41" s="92">
        <f>IF(N41&lt;100,G41+K41,"")</f>
      </c>
      <c r="Q41" s="127"/>
    </row>
    <row r="42" spans="1:17" ht="12.75">
      <c r="A42" s="121"/>
      <c r="B42" s="92">
        <v>269</v>
      </c>
      <c r="C42" s="132" t="s">
        <v>40</v>
      </c>
      <c r="D42" s="93" t="s">
        <v>444</v>
      </c>
      <c r="E42" s="128" t="s">
        <v>482</v>
      </c>
      <c r="F42" s="122">
        <v>0</v>
      </c>
      <c r="G42" s="123">
        <v>34.6</v>
      </c>
      <c r="H42" s="46">
        <f>IF((G42-$F$6)&lt;0,0,IF(G42&gt;$I$6,"снят",(G42-$F$6)))</f>
        <v>0</v>
      </c>
      <c r="I42" s="64">
        <f>IF(OR(F42="снят",H42="снят"),100,F42+H42)</f>
        <v>0</v>
      </c>
      <c r="J42" s="124" t="s">
        <v>49</v>
      </c>
      <c r="K42" s="123"/>
      <c r="L42" s="46">
        <f>IF((K42-$J$6)&lt;0,0,IF(K42&gt;$M$6,"снят",(K42-$J$6)))</f>
        <v>0</v>
      </c>
      <c r="M42" s="125">
        <f>IF(OR(J42="снят",L42="снят"),100,J42+L42)</f>
        <v>100</v>
      </c>
      <c r="N42" s="126">
        <f>I42+M42</f>
        <v>100</v>
      </c>
      <c r="O42" s="92">
        <f>IF(N42&lt;100,J42+F42,"")</f>
      </c>
      <c r="P42" s="92">
        <f>IF(N42&lt;100,G42+K42,"")</f>
      </c>
      <c r="Q42" s="129"/>
    </row>
    <row r="43" spans="1:17" ht="12.75">
      <c r="A43" s="121" t="s">
        <v>35</v>
      </c>
      <c r="B43" s="92">
        <v>258</v>
      </c>
      <c r="C43" s="132" t="s">
        <v>103</v>
      </c>
      <c r="D43" s="93" t="s">
        <v>427</v>
      </c>
      <c r="E43" s="128" t="s">
        <v>498</v>
      </c>
      <c r="F43" s="135">
        <v>0</v>
      </c>
      <c r="G43" s="123">
        <v>36.13</v>
      </c>
      <c r="H43" s="46">
        <f>IF((G43-$F$6)&lt;0,0,IF(G43&gt;$I$6,"снят",(G43-$F$6)))</f>
        <v>0.13000000000000256</v>
      </c>
      <c r="I43" s="64">
        <f>IF(OR(F43="снят",H43="снят"),100,F43+H43)</f>
        <v>0.13000000000000256</v>
      </c>
      <c r="J43" s="124" t="s">
        <v>49</v>
      </c>
      <c r="K43" s="123"/>
      <c r="L43" s="46">
        <f>IF((K43-$J$6)&lt;0,0,IF(K43&gt;$M$6,"снят",(K43-$J$6)))</f>
        <v>0</v>
      </c>
      <c r="M43" s="125">
        <f>IF(OR(J43="снят",L43="снят"),100,J43+L43)</f>
        <v>100</v>
      </c>
      <c r="N43" s="126">
        <f>I43+M43</f>
        <v>100.13</v>
      </c>
      <c r="O43" s="92">
        <f>IF(N43&lt;100,J43+F43,"")</f>
      </c>
      <c r="P43" s="92">
        <f>IF(N43&lt;100,G43+K43,"")</f>
      </c>
      <c r="Q43" s="129"/>
    </row>
    <row r="44" spans="1:17" ht="12.75">
      <c r="A44" s="121" t="s">
        <v>491</v>
      </c>
      <c r="B44" s="92">
        <v>248</v>
      </c>
      <c r="C44" s="132" t="s">
        <v>375</v>
      </c>
      <c r="D44" s="93" t="s">
        <v>376</v>
      </c>
      <c r="E44" s="128" t="s">
        <v>481</v>
      </c>
      <c r="F44" s="135">
        <v>0</v>
      </c>
      <c r="G44" s="123">
        <v>36.18</v>
      </c>
      <c r="H44" s="46">
        <f>IF((G44-$F$6)&lt;0,0,IF(G44&gt;$I$6,"снят",(G44-$F$6)))</f>
        <v>0.17999999999999972</v>
      </c>
      <c r="I44" s="64">
        <f>IF(OR(F44="снят",H44="снят"),100,F44+H44)</f>
        <v>0.17999999999999972</v>
      </c>
      <c r="J44" s="124" t="s">
        <v>49</v>
      </c>
      <c r="K44" s="123"/>
      <c r="L44" s="46">
        <f>IF((K44-$J$6)&lt;0,0,IF(K44&gt;$M$6,"снят",(K44-$J$6)))</f>
        <v>0</v>
      </c>
      <c r="M44" s="125">
        <f>IF(OR(J44="снят",L44="снят"),100,J44+L44)</f>
        <v>100</v>
      </c>
      <c r="N44" s="126">
        <f>I44+M44</f>
        <v>100.18</v>
      </c>
      <c r="O44" s="92">
        <f>IF(N44&lt;100,J44+F44,"")</f>
      </c>
      <c r="P44" s="92">
        <f>IF(N44&lt;100,G44+K44,"")</f>
      </c>
      <c r="Q44" s="129"/>
    </row>
    <row r="45" spans="1:17" ht="12.75">
      <c r="A45" s="121" t="s">
        <v>497</v>
      </c>
      <c r="B45" s="92">
        <v>251</v>
      </c>
      <c r="C45" s="93" t="s">
        <v>419</v>
      </c>
      <c r="D45" s="93" t="s">
        <v>420</v>
      </c>
      <c r="E45" s="128" t="s">
        <v>532</v>
      </c>
      <c r="F45" s="134">
        <v>0</v>
      </c>
      <c r="G45" s="131">
        <v>36.4</v>
      </c>
      <c r="H45" s="46">
        <f>IF((G45-$F$6)&lt;0,0,IF(G45&gt;$I$6,"снят",(G45-$F$6)))</f>
        <v>0.3999999999999986</v>
      </c>
      <c r="I45" s="64">
        <f>IF(OR(F45="снят",H45="снят"),100,F45+H45)</f>
        <v>0.3999999999999986</v>
      </c>
      <c r="J45" s="124" t="s">
        <v>49</v>
      </c>
      <c r="K45" s="123"/>
      <c r="L45" s="46">
        <f>IF((K45-$J$6)&lt;0,0,IF(K45&gt;$M$6,"снят",(K45-$J$6)))</f>
        <v>0</v>
      </c>
      <c r="M45" s="125">
        <f>IF(OR(J45="снят",L45="снят"),100,J45+L45)</f>
        <v>100</v>
      </c>
      <c r="N45" s="126">
        <f>I45+M45</f>
        <v>100.4</v>
      </c>
      <c r="O45" s="92">
        <f>IF(N45&lt;100,J45+F45,"")</f>
      </c>
      <c r="P45" s="92">
        <f>IF(N45&lt;100,G45+K45,"")</f>
      </c>
      <c r="Q45" s="129"/>
    </row>
    <row r="46" spans="1:17" ht="12.75">
      <c r="A46" s="121" t="s">
        <v>515</v>
      </c>
      <c r="B46" s="89">
        <v>262</v>
      </c>
      <c r="C46" s="90" t="s">
        <v>108</v>
      </c>
      <c r="D46" s="69" t="s">
        <v>388</v>
      </c>
      <c r="E46" s="70" t="s">
        <v>508</v>
      </c>
      <c r="F46" s="122">
        <v>0</v>
      </c>
      <c r="G46" s="123">
        <v>37.41</v>
      </c>
      <c r="H46" s="46">
        <f>IF((G46-$F$6)&lt;0,0,IF(G46&gt;$I$6,"снят",(G46-$F$6)))</f>
        <v>1.4099999999999966</v>
      </c>
      <c r="I46" s="64">
        <f>IF(OR(F46="снят",H46="снят"),100,F46+H46)</f>
        <v>1.4099999999999966</v>
      </c>
      <c r="J46" s="124" t="s">
        <v>49</v>
      </c>
      <c r="K46" s="123"/>
      <c r="L46" s="46">
        <f>IF((K46-$J$6)&lt;0,0,IF(K46&gt;$M$6,"снят",(K46-$J$6)))</f>
        <v>0</v>
      </c>
      <c r="M46" s="125">
        <f>IF(OR(J46="снят",L46="снят"),100,J46+L46)</f>
        <v>100</v>
      </c>
      <c r="N46" s="126">
        <f>I46+M46</f>
        <v>101.41</v>
      </c>
      <c r="O46" s="92">
        <f>IF(N46&lt;100,J46+F46,"")</f>
      </c>
      <c r="P46" s="92">
        <f>IF(N46&lt;100,G46+K46,"")</f>
      </c>
      <c r="Q46" s="129"/>
    </row>
    <row r="47" spans="1:17" ht="12.75">
      <c r="A47" s="121" t="s">
        <v>487</v>
      </c>
      <c r="B47" s="89">
        <v>236</v>
      </c>
      <c r="C47" s="90" t="s">
        <v>435</v>
      </c>
      <c r="D47" s="69" t="s">
        <v>436</v>
      </c>
      <c r="E47" s="70" t="s">
        <v>498</v>
      </c>
      <c r="F47" s="122">
        <v>0</v>
      </c>
      <c r="G47" s="123">
        <v>38.94</v>
      </c>
      <c r="H47" s="46">
        <f>IF((G47-$F$6)&lt;0,0,IF(G47&gt;$I$6,"снят",(G47-$F$6)))</f>
        <v>2.9399999999999977</v>
      </c>
      <c r="I47" s="64">
        <f>IF(OR(F47="снят",H47="снят"),100,F47+H47)</f>
        <v>2.9399999999999977</v>
      </c>
      <c r="J47" s="124" t="s">
        <v>49</v>
      </c>
      <c r="K47" s="123"/>
      <c r="L47" s="46">
        <f>IF((K47-$J$6)&lt;0,0,IF(K47&gt;$M$6,"снят",(K47-$J$6)))</f>
        <v>0</v>
      </c>
      <c r="M47" s="125">
        <f>IF(OR(J47="снят",L47="снят"),100,J47+L47)</f>
        <v>100</v>
      </c>
      <c r="N47" s="126">
        <f>I47+M47</f>
        <v>102.94</v>
      </c>
      <c r="O47" s="92">
        <f>IF(N47&lt;100,J47+F47,"")</f>
      </c>
      <c r="P47" s="92">
        <f>IF(N47&lt;100,G47+K47,"")</f>
      </c>
      <c r="Q47" s="129"/>
    </row>
    <row r="48" spans="1:17" ht="12.75">
      <c r="A48" s="121" t="s">
        <v>483</v>
      </c>
      <c r="B48" s="92">
        <v>245</v>
      </c>
      <c r="C48" s="93" t="s">
        <v>261</v>
      </c>
      <c r="D48" s="93" t="s">
        <v>400</v>
      </c>
      <c r="E48" s="128" t="s">
        <v>480</v>
      </c>
      <c r="F48" s="122">
        <v>0</v>
      </c>
      <c r="G48" s="123">
        <v>39.1</v>
      </c>
      <c r="H48" s="46">
        <f>IF((G48-$F$6)&lt;0,0,IF(G48&gt;$I$6,"снят",(G48-$F$6)))</f>
        <v>3.1000000000000014</v>
      </c>
      <c r="I48" s="64">
        <f>IF(OR(F48="снят",H48="снят"),100,F48+H48)</f>
        <v>3.1000000000000014</v>
      </c>
      <c r="J48" s="124">
        <v>100</v>
      </c>
      <c r="K48" s="123"/>
      <c r="L48" s="46">
        <f>IF((K48-$J$6)&lt;0,0,IF(K48&gt;$M$6,"снят",(K48-$J$6)))</f>
        <v>0</v>
      </c>
      <c r="M48" s="125">
        <f>IF(OR(J48="снят",L48="снят"),100,J48+L48)</f>
        <v>100</v>
      </c>
      <c r="N48" s="126">
        <f>I48+M48</f>
        <v>103.1</v>
      </c>
      <c r="O48" s="92">
        <f>IF(N48&lt;100,J48+F48,"")</f>
      </c>
      <c r="P48" s="92">
        <f>IF(N48&lt;100,G48+K48,"")</f>
      </c>
      <c r="Q48" s="129"/>
    </row>
    <row r="49" spans="1:17" ht="12.75">
      <c r="A49" s="121" t="s">
        <v>129</v>
      </c>
      <c r="B49" s="89">
        <v>263</v>
      </c>
      <c r="C49" s="90" t="s">
        <v>365</v>
      </c>
      <c r="D49" s="69" t="s">
        <v>366</v>
      </c>
      <c r="E49" s="70" t="s">
        <v>480</v>
      </c>
      <c r="F49" s="122">
        <v>5</v>
      </c>
      <c r="G49" s="123">
        <v>33.9</v>
      </c>
      <c r="H49" s="46">
        <f>IF((G49-$F$6)&lt;0,0,IF(G49&gt;$I$6,"снят",(G49-$F$6)))</f>
        <v>0</v>
      </c>
      <c r="I49" s="64">
        <f>IF(OR(F49="снят",H49="снят"),100,F49+H49)</f>
        <v>5</v>
      </c>
      <c r="J49" s="124" t="s">
        <v>49</v>
      </c>
      <c r="K49" s="123"/>
      <c r="L49" s="46">
        <f>IF((K49-$J$6)&lt;0,0,IF(K49&gt;$M$6,"снят",(K49-$J$6)))</f>
        <v>0</v>
      </c>
      <c r="M49" s="125">
        <f>IF(OR(J49="снят",L49="снят"),100,J49+L49)</f>
        <v>100</v>
      </c>
      <c r="N49" s="126">
        <f>I49+M49</f>
        <v>105</v>
      </c>
      <c r="O49" s="92">
        <f>IF(N49&lt;100,J49+F49,"")</f>
      </c>
      <c r="P49" s="92">
        <f>IF(N49&lt;100,G49+K49,"")</f>
      </c>
      <c r="Q49" s="129"/>
    </row>
    <row r="50" spans="1:17" ht="12.75">
      <c r="A50" s="121" t="s">
        <v>487</v>
      </c>
      <c r="B50" s="89">
        <v>237</v>
      </c>
      <c r="C50" s="90" t="s">
        <v>145</v>
      </c>
      <c r="D50" s="69" t="s">
        <v>374</v>
      </c>
      <c r="E50" s="70" t="s">
        <v>481</v>
      </c>
      <c r="F50" s="122">
        <v>0</v>
      </c>
      <c r="G50" s="123">
        <v>41.66</v>
      </c>
      <c r="H50" s="46">
        <f>IF((G50-$F$6)&lt;0,0,IF(G50&gt;$I$6,"снят",(G50-$F$6)))</f>
        <v>5.659999999999997</v>
      </c>
      <c r="I50" s="64">
        <f>IF(OR(F50="снят",H50="снят"),100,F50+H50)</f>
        <v>5.659999999999997</v>
      </c>
      <c r="J50" s="124" t="s">
        <v>49</v>
      </c>
      <c r="K50" s="123"/>
      <c r="L50" s="46">
        <f>IF((K50-$J$6)&lt;0,0,IF(K50&gt;$M$6,"снят",(K50-$J$6)))</f>
        <v>0</v>
      </c>
      <c r="M50" s="125">
        <f>IF(OR(J50="снят",L50="снят"),100,J50+L50)</f>
        <v>100</v>
      </c>
      <c r="N50" s="126">
        <f>I50+M50</f>
        <v>105.66</v>
      </c>
      <c r="O50" s="92">
        <f>IF(N50&lt;100,J50+F50,"")</f>
      </c>
      <c r="P50" s="92">
        <f>IF(N50&lt;100,G50+K50,"")</f>
      </c>
      <c r="Q50" s="129"/>
    </row>
    <row r="51" spans="1:17" ht="12.75">
      <c r="A51" s="121" t="s">
        <v>496</v>
      </c>
      <c r="B51" s="89">
        <v>235</v>
      </c>
      <c r="C51" s="90" t="s">
        <v>464</v>
      </c>
      <c r="D51" s="69" t="s">
        <v>465</v>
      </c>
      <c r="E51" s="70" t="s">
        <v>533</v>
      </c>
      <c r="F51" s="122">
        <v>0</v>
      </c>
      <c r="G51" s="123">
        <v>43.63</v>
      </c>
      <c r="H51" s="46">
        <f>IF((G51-$F$6)&lt;0,0,IF(G51&gt;$I$6,"снят",(G51-$F$6)))</f>
        <v>7.630000000000003</v>
      </c>
      <c r="I51" s="64">
        <f>IF(OR(F51="снят",H51="снят"),100,F51+H51)</f>
        <v>7.630000000000003</v>
      </c>
      <c r="J51" s="124" t="s">
        <v>49</v>
      </c>
      <c r="K51" s="123"/>
      <c r="L51" s="46">
        <f>IF((K51-$J$6)&lt;0,0,IF(K51&gt;$M$6,"снят",(K51-$J$6)))</f>
        <v>0</v>
      </c>
      <c r="M51" s="125">
        <f>IF(OR(J51="снят",L51="снят"),100,J51+L51)</f>
        <v>100</v>
      </c>
      <c r="N51" s="126">
        <f>I51+M51</f>
        <v>107.63</v>
      </c>
      <c r="O51" s="92">
        <f>IF(N51&lt;100,J51+F51,"")</f>
      </c>
      <c r="P51" s="92">
        <f>IF(N51&lt;100,G51+K51,"")</f>
      </c>
      <c r="Q51" s="129"/>
    </row>
    <row r="52" spans="1:17" ht="12.75">
      <c r="A52" s="121" t="s">
        <v>105</v>
      </c>
      <c r="B52" s="89">
        <v>205</v>
      </c>
      <c r="C52" s="90" t="s">
        <v>391</v>
      </c>
      <c r="D52" s="69" t="s">
        <v>392</v>
      </c>
      <c r="E52" s="70" t="s">
        <v>530</v>
      </c>
      <c r="F52" s="122">
        <v>0</v>
      </c>
      <c r="G52" s="123">
        <v>43.78</v>
      </c>
      <c r="H52" s="46">
        <f>IF((G52-$F$6)&lt;0,0,IF(G52&gt;$I$6,"снят",(G52-$F$6)))</f>
        <v>7.780000000000001</v>
      </c>
      <c r="I52" s="64">
        <f>IF(OR(F52="снят",H52="снят"),100,F52+H52)</f>
        <v>7.780000000000001</v>
      </c>
      <c r="J52" s="130" t="s">
        <v>49</v>
      </c>
      <c r="K52" s="131"/>
      <c r="L52" s="46">
        <f>IF((K52-$J$6)&lt;0,0,IF(K52&gt;$M$6,"снят",(K52-$J$6)))</f>
        <v>0</v>
      </c>
      <c r="M52" s="125">
        <f>IF(OR(J52="снят",L52="снят"),100,J52+L52)</f>
        <v>100</v>
      </c>
      <c r="N52" s="126">
        <f>I52+M52</f>
        <v>107.78</v>
      </c>
      <c r="O52" s="92">
        <f>IF(N52&lt;100,J52+F52,"")</f>
      </c>
      <c r="P52" s="92">
        <f>IF(N52&lt;100,G52+K52,"")</f>
      </c>
      <c r="Q52" s="129"/>
    </row>
    <row r="53" spans="1:17" ht="12.75">
      <c r="A53" s="121" t="s">
        <v>129</v>
      </c>
      <c r="B53" s="89">
        <v>226</v>
      </c>
      <c r="C53" s="90" t="s">
        <v>40</v>
      </c>
      <c r="D53" s="69" t="s">
        <v>412</v>
      </c>
      <c r="E53" s="70" t="s">
        <v>482</v>
      </c>
      <c r="F53" s="122">
        <v>5</v>
      </c>
      <c r="G53" s="123">
        <v>40.32</v>
      </c>
      <c r="H53" s="46">
        <f>IF((G53-$F$6)&lt;0,0,IF(G53&gt;$I$6,"снят",(G53-$F$6)))</f>
        <v>4.32</v>
      </c>
      <c r="I53" s="64">
        <f>IF(OR(F53="снят",H53="снят"),100,F53+H53)</f>
        <v>9.32</v>
      </c>
      <c r="J53" s="124" t="s">
        <v>49</v>
      </c>
      <c r="K53" s="123"/>
      <c r="L53" s="46">
        <f>IF((K53-$J$6)&lt;0,0,IF(K53&gt;$M$6,"снят",(K53-$J$6)))</f>
        <v>0</v>
      </c>
      <c r="M53" s="125">
        <f>IF(OR(J53="снят",L53="снят"),100,J53+L53)</f>
        <v>100</v>
      </c>
      <c r="N53" s="126">
        <f>I53+M53</f>
        <v>109.32</v>
      </c>
      <c r="O53" s="92">
        <f>IF(N53&lt;100,J53+F53,"")</f>
      </c>
      <c r="P53" s="92">
        <f>IF(N53&lt;100,G53+K53,"")</f>
      </c>
      <c r="Q53" s="129"/>
    </row>
    <row r="54" spans="1:17" ht="12.75">
      <c r="A54" s="121" t="s">
        <v>129</v>
      </c>
      <c r="B54" s="89">
        <v>272</v>
      </c>
      <c r="C54" s="90" t="s">
        <v>32</v>
      </c>
      <c r="D54" s="69" t="s">
        <v>370</v>
      </c>
      <c r="E54" s="70" t="s">
        <v>480</v>
      </c>
      <c r="F54" s="122" t="s">
        <v>49</v>
      </c>
      <c r="G54" s="123"/>
      <c r="H54" s="46">
        <f>IF((G54-$F$6)&lt;0,0,IF(G54&gt;$I$6,"снят",(G54-$F$6)))</f>
        <v>0</v>
      </c>
      <c r="I54" s="64">
        <f>IF(OR(F54="снят",H54="снят"),100,F54+H54)</f>
        <v>100</v>
      </c>
      <c r="J54" s="124">
        <v>5</v>
      </c>
      <c r="K54" s="123">
        <v>47.44</v>
      </c>
      <c r="L54" s="46">
        <f>IF((K54-$J$6)&lt;0,0,IF(K54&gt;$M$6,"снят",(K54-$J$6)))</f>
        <v>4.439999999999998</v>
      </c>
      <c r="M54" s="125">
        <f>IF(OR(J54="снят",L54="снят"),100,J54+L54)</f>
        <v>9.439999999999998</v>
      </c>
      <c r="N54" s="126">
        <f>I54+M54</f>
        <v>109.44</v>
      </c>
      <c r="O54" s="92">
        <f>IF(N54&lt;100,J54+F54,"")</f>
      </c>
      <c r="P54" s="92">
        <f>IF(N54&lt;100,G54+K54,"")</f>
      </c>
      <c r="Q54" s="129"/>
    </row>
    <row r="55" spans="1:17" ht="12.75">
      <c r="A55" s="121" t="s">
        <v>264</v>
      </c>
      <c r="B55" s="92">
        <v>273</v>
      </c>
      <c r="C55" s="132" t="s">
        <v>425</v>
      </c>
      <c r="D55" s="93" t="s">
        <v>439</v>
      </c>
      <c r="E55" s="128" t="s">
        <v>498</v>
      </c>
      <c r="F55" s="135" t="s">
        <v>49</v>
      </c>
      <c r="G55" s="123"/>
      <c r="H55" s="46">
        <f>IF((G55-$F$6)&lt;0,0,IF(G55&gt;$I$6,"снят",(G55-$F$6)))</f>
        <v>0</v>
      </c>
      <c r="I55" s="64">
        <f>IF(OR(F55="снят",H55="снят"),100,F55+H55)</f>
        <v>100</v>
      </c>
      <c r="J55" s="124">
        <v>0</v>
      </c>
      <c r="K55" s="123">
        <v>52.79</v>
      </c>
      <c r="L55" s="46">
        <f>IF((K55-$J$6)&lt;0,0,IF(K55&gt;$M$6,"снят",(K55-$J$6)))</f>
        <v>9.79</v>
      </c>
      <c r="M55" s="125">
        <f>IF(OR(J55="снят",L55="снят"),100,J55+L55)</f>
        <v>9.79</v>
      </c>
      <c r="N55" s="126">
        <f>I55+M55</f>
        <v>109.78999999999999</v>
      </c>
      <c r="O55" s="92">
        <f>IF(N55&lt;100,J55+F55,"")</f>
      </c>
      <c r="P55" s="92">
        <f>IF(N55&lt;100,G55+K55,"")</f>
      </c>
      <c r="Q55" s="129"/>
    </row>
    <row r="56" spans="1:18" ht="12.75">
      <c r="A56" s="121" t="s">
        <v>144</v>
      </c>
      <c r="B56" s="92">
        <v>220</v>
      </c>
      <c r="C56" s="93" t="s">
        <v>274</v>
      </c>
      <c r="D56" s="93" t="s">
        <v>401</v>
      </c>
      <c r="E56" s="128" t="s">
        <v>488</v>
      </c>
      <c r="F56" s="130">
        <v>5</v>
      </c>
      <c r="G56" s="131">
        <v>42.47</v>
      </c>
      <c r="H56" s="46">
        <f>IF((G56-$F$6)&lt;0,0,IF(G56&gt;$I$6,"снят",(G56-$F$6)))</f>
        <v>6.469999999999999</v>
      </c>
      <c r="I56" s="64">
        <f>IF(OR(F56="снят",H56="снят"),100,F56+H56)</f>
        <v>11.469999999999999</v>
      </c>
      <c r="J56" s="124" t="s">
        <v>49</v>
      </c>
      <c r="K56" s="123"/>
      <c r="L56" s="46">
        <f>IF((K56-$J$6)&lt;0,0,IF(K56&gt;$M$6,"снят",(K56-$J$6)))</f>
        <v>0</v>
      </c>
      <c r="M56" s="125">
        <f>IF(OR(J56="снят",L56="снят"),100,J56+L56)</f>
        <v>100</v>
      </c>
      <c r="N56" s="126">
        <f>I56+M56</f>
        <v>111.47</v>
      </c>
      <c r="O56" s="92">
        <f>IF(N56&lt;100,J56+F56,"")</f>
      </c>
      <c r="P56" s="92">
        <f>IF(N56&lt;100,G56+K56,"")</f>
      </c>
      <c r="Q56" s="129"/>
      <c r="R56" s="94" t="s">
        <v>501</v>
      </c>
    </row>
    <row r="57" spans="1:18" ht="12.75">
      <c r="A57" s="121" t="s">
        <v>129</v>
      </c>
      <c r="B57" s="89">
        <v>222</v>
      </c>
      <c r="C57" s="90" t="s">
        <v>160</v>
      </c>
      <c r="D57" s="69" t="s">
        <v>408</v>
      </c>
      <c r="E57" s="70" t="s">
        <v>480</v>
      </c>
      <c r="F57" s="122" t="s">
        <v>49</v>
      </c>
      <c r="G57" s="123"/>
      <c r="H57" s="46">
        <f>IF((G57-$F$6)&lt;0,0,IF(G57&gt;$I$6,"снят",(G57-$F$6)))</f>
        <v>0</v>
      </c>
      <c r="I57" s="64">
        <f>IF(OR(F57="снят",H57="снят"),100,F57+H57)</f>
        <v>100</v>
      </c>
      <c r="J57" s="124">
        <v>0</v>
      </c>
      <c r="K57" s="123">
        <v>54.63</v>
      </c>
      <c r="L57" s="46">
        <f>IF((K57-$J$6)&lt;0,0,IF(K57&gt;$M$6,"снят",(K57-$J$6)))</f>
        <v>11.630000000000003</v>
      </c>
      <c r="M57" s="125">
        <f>IF(OR(J57="снят",L57="снят"),100,J57+L57)</f>
        <v>11.630000000000003</v>
      </c>
      <c r="N57" s="126">
        <f>I57+M57</f>
        <v>111.63</v>
      </c>
      <c r="O57" s="92">
        <f>IF(N57&lt;100,J57+F57,"")</f>
      </c>
      <c r="P57" s="92">
        <f>IF(N57&lt;100,G57+K57,"")</f>
      </c>
      <c r="Q57" s="129"/>
      <c r="R57" s="94" t="s">
        <v>501</v>
      </c>
    </row>
    <row r="58" spans="1:17" ht="12.75">
      <c r="A58" s="121" t="s">
        <v>503</v>
      </c>
      <c r="B58" s="89">
        <v>240</v>
      </c>
      <c r="C58" s="90" t="s">
        <v>381</v>
      </c>
      <c r="D58" s="69" t="s">
        <v>382</v>
      </c>
      <c r="E58" s="70" t="s">
        <v>513</v>
      </c>
      <c r="F58" s="122" t="s">
        <v>49</v>
      </c>
      <c r="G58" s="123"/>
      <c r="H58" s="46">
        <f>IF((G58-$F$6)&lt;0,0,IF(G58&gt;$I$6,"снят",(G58-$F$6)))</f>
        <v>0</v>
      </c>
      <c r="I58" s="64">
        <f>IF(OR(F58="снят",H58="снят"),100,F58+H58)</f>
        <v>100</v>
      </c>
      <c r="J58" s="124">
        <v>0</v>
      </c>
      <c r="K58" s="123">
        <v>56.56</v>
      </c>
      <c r="L58" s="46">
        <f>IF((K58-$J$6)&lt;0,0,IF(K58&gt;$M$6,"снят",(K58-$J$6)))</f>
        <v>13.560000000000002</v>
      </c>
      <c r="M58" s="125">
        <f>IF(OR(J58="снят",L58="снят"),100,J58+L58)</f>
        <v>13.560000000000002</v>
      </c>
      <c r="N58" s="126">
        <f>I58+M58</f>
        <v>113.56</v>
      </c>
      <c r="O58" s="92">
        <f>IF(N58&lt;100,J58+F58,"")</f>
      </c>
      <c r="P58" s="92">
        <f>IF(N58&lt;100,G58+K58,"")</f>
      </c>
      <c r="Q58" s="129"/>
    </row>
    <row r="59" spans="1:17" ht="12.75">
      <c r="A59" s="121" t="s">
        <v>483</v>
      </c>
      <c r="B59" s="89">
        <v>242</v>
      </c>
      <c r="C59" s="90" t="s">
        <v>393</v>
      </c>
      <c r="D59" s="69" t="s">
        <v>394</v>
      </c>
      <c r="E59" s="70" t="s">
        <v>534</v>
      </c>
      <c r="F59" s="122">
        <v>5</v>
      </c>
      <c r="G59" s="123">
        <v>47.93</v>
      </c>
      <c r="H59" s="46">
        <f>IF((G59-$F$6)&lt;0,0,IF(G59&gt;$I$6,"снят",(G59-$F$6)))</f>
        <v>11.93</v>
      </c>
      <c r="I59" s="64">
        <f>IF(OR(F59="снят",H59="снят"),100,F59+H59)</f>
        <v>16.93</v>
      </c>
      <c r="J59" s="124" t="s">
        <v>49</v>
      </c>
      <c r="K59" s="123"/>
      <c r="L59" s="46">
        <f>IF((K59-$J$6)&lt;0,0,IF(K59&gt;$M$6,"снят",(K59-$J$6)))</f>
        <v>0</v>
      </c>
      <c r="M59" s="125">
        <f>IF(OR(J59="снят",L59="снят"),100,J59+L59)</f>
        <v>100</v>
      </c>
      <c r="N59" s="126">
        <f>I59+M59</f>
        <v>116.93</v>
      </c>
      <c r="O59" s="92">
        <f>IF(N59&lt;100,J59+F59,"")</f>
      </c>
      <c r="P59" s="92">
        <f>IF(N59&lt;100,G59+K59,"")</f>
      </c>
      <c r="Q59" s="129"/>
    </row>
    <row r="60" spans="1:17" ht="12.75">
      <c r="A60" s="121" t="s">
        <v>515</v>
      </c>
      <c r="B60" s="89">
        <v>271</v>
      </c>
      <c r="C60" s="90" t="s">
        <v>42</v>
      </c>
      <c r="D60" s="69" t="s">
        <v>413</v>
      </c>
      <c r="E60" s="70" t="s">
        <v>490</v>
      </c>
      <c r="F60" s="122">
        <v>10</v>
      </c>
      <c r="G60" s="123">
        <v>45.41</v>
      </c>
      <c r="H60" s="46">
        <f>IF((G60-$F$6)&lt;0,0,IF(G60&gt;$I$6,"снят",(G60-$F$6)))</f>
        <v>9.409999999999997</v>
      </c>
      <c r="I60" s="64">
        <f>IF(OR(F60="снят",H60="снят"),100,F60+H60)</f>
        <v>19.409999999999997</v>
      </c>
      <c r="J60" s="124">
        <v>100</v>
      </c>
      <c r="K60" s="123"/>
      <c r="L60" s="46">
        <f>IF((K60-$J$6)&lt;0,0,IF(K60&gt;$M$6,"снят",(K60-$J$6)))</f>
        <v>0</v>
      </c>
      <c r="M60" s="125">
        <f>IF(OR(J60="снят",L60="снят"),100,J60+L60)</f>
        <v>100</v>
      </c>
      <c r="N60" s="126">
        <f>I60+M60</f>
        <v>119.41</v>
      </c>
      <c r="O60" s="92">
        <f>IF(N60&lt;100,J60+F60,"")</f>
      </c>
      <c r="P60" s="92">
        <f>IF(N60&lt;100,G60+K60,"")</f>
      </c>
      <c r="Q60" s="129"/>
    </row>
    <row r="61" spans="1:17" ht="12.75">
      <c r="A61" s="121" t="s">
        <v>264</v>
      </c>
      <c r="B61" s="92">
        <v>264</v>
      </c>
      <c r="C61" s="132" t="s">
        <v>535</v>
      </c>
      <c r="D61" s="93" t="s">
        <v>536</v>
      </c>
      <c r="E61" s="128" t="s">
        <v>522</v>
      </c>
      <c r="F61" s="135" t="s">
        <v>49</v>
      </c>
      <c r="G61" s="123"/>
      <c r="H61" s="46">
        <f>IF((G61-$F$6)&lt;0,0,IF(G61&gt;$I$6,"снят",(G61-$F$6)))</f>
        <v>0</v>
      </c>
      <c r="I61" s="64">
        <f>IF(OR(F61="снят",H61="снят"),100,F61+H61)</f>
        <v>100</v>
      </c>
      <c r="J61" s="124">
        <v>0</v>
      </c>
      <c r="K61" s="123">
        <v>64.06</v>
      </c>
      <c r="L61" s="46">
        <f>IF((K61-$J$6)&lt;0,0,IF(K61&gt;$M$6,"снят",(K61-$J$6)))</f>
        <v>21.060000000000002</v>
      </c>
      <c r="M61" s="125">
        <f>IF(OR(J61="снят",L61="снят"),100,J61+L61)</f>
        <v>21.060000000000002</v>
      </c>
      <c r="N61" s="126">
        <f>I61+M61</f>
        <v>121.06</v>
      </c>
      <c r="O61" s="92">
        <f>IF(N61&lt;100,J61+F61,"")</f>
      </c>
      <c r="P61" s="92">
        <f>IF(N61&lt;100,G61+K61,"")</f>
      </c>
      <c r="Q61" s="129"/>
    </row>
    <row r="62" spans="1:17" ht="12.75">
      <c r="A62" s="121" t="s">
        <v>497</v>
      </c>
      <c r="B62" s="92">
        <v>265</v>
      </c>
      <c r="C62" s="93" t="s">
        <v>112</v>
      </c>
      <c r="D62" s="93" t="s">
        <v>389</v>
      </c>
      <c r="E62" s="128" t="s">
        <v>508</v>
      </c>
      <c r="F62" s="134" t="s">
        <v>49</v>
      </c>
      <c r="G62" s="131"/>
      <c r="H62" s="46">
        <f>IF((G62-$F$6)&lt;0,0,IF(G62&gt;$I$6,"снят",(G62-$F$6)))</f>
        <v>0</v>
      </c>
      <c r="I62" s="64">
        <f>IF(OR(F62="снят",H62="снят"),100,F62+H62)</f>
        <v>100</v>
      </c>
      <c r="J62" s="124">
        <v>5</v>
      </c>
      <c r="K62" s="123">
        <v>59.57</v>
      </c>
      <c r="L62" s="46">
        <f>IF((K62-$J$6)&lt;0,0,IF(K62&gt;$M$6,"снят",(K62-$J$6)))</f>
        <v>16.57</v>
      </c>
      <c r="M62" s="125">
        <f>IF(OR(J62="снят",L62="снят"),100,J62+L62)</f>
        <v>21.57</v>
      </c>
      <c r="N62" s="126">
        <f>I62+M62</f>
        <v>121.57</v>
      </c>
      <c r="O62" s="92">
        <f>IF(N62&lt;100,J62+F62,"")</f>
      </c>
      <c r="P62" s="92">
        <f>IF(N62&lt;100,G62+K62,"")</f>
      </c>
      <c r="Q62" s="129"/>
    </row>
    <row r="63" spans="1:17" ht="12.75">
      <c r="A63" s="121" t="s">
        <v>264</v>
      </c>
      <c r="B63" s="92">
        <v>270</v>
      </c>
      <c r="C63" s="93" t="s">
        <v>188</v>
      </c>
      <c r="D63" s="93" t="s">
        <v>383</v>
      </c>
      <c r="E63" s="128" t="s">
        <v>513</v>
      </c>
      <c r="F63" s="134" t="s">
        <v>49</v>
      </c>
      <c r="G63" s="131"/>
      <c r="H63" s="46">
        <f>IF((G63-$F$6)&lt;0,0,IF(G63&gt;$I$6,"снят",(G63-$F$6)))</f>
        <v>0</v>
      </c>
      <c r="I63" s="64">
        <f>IF(OR(F63="снят",H63="снят"),100,F63+H63)</f>
        <v>100</v>
      </c>
      <c r="J63" s="124">
        <v>15</v>
      </c>
      <c r="K63" s="123">
        <v>52.75</v>
      </c>
      <c r="L63" s="46">
        <f>IF((K63-$J$6)&lt;0,0,IF(K63&gt;$M$6,"снят",(K63-$J$6)))</f>
        <v>9.75</v>
      </c>
      <c r="M63" s="125">
        <f>IF(OR(J63="снят",L63="снят"),100,J63+L63)</f>
        <v>24.75</v>
      </c>
      <c r="N63" s="126">
        <f>I63+M63</f>
        <v>124.75</v>
      </c>
      <c r="O63" s="92">
        <f>IF(N63&lt;100,J63+F63,"")</f>
      </c>
      <c r="P63" s="92">
        <f>IF(N63&lt;100,G63+K63,"")</f>
      </c>
      <c r="Q63" s="129"/>
    </row>
    <row r="64" spans="1:17" ht="12.75">
      <c r="A64" s="121" t="s">
        <v>144</v>
      </c>
      <c r="B64" s="92">
        <v>266</v>
      </c>
      <c r="C64" s="93" t="s">
        <v>454</v>
      </c>
      <c r="D64" s="93" t="s">
        <v>457</v>
      </c>
      <c r="E64" s="128" t="s">
        <v>498</v>
      </c>
      <c r="F64" s="130">
        <v>5</v>
      </c>
      <c r="G64" s="131">
        <v>56.53</v>
      </c>
      <c r="H64" s="46">
        <f>IF((G64-$F$6)&lt;0,0,IF(G64&gt;$I$6,"снят",(G64-$F$6)))</f>
        <v>20.53</v>
      </c>
      <c r="I64" s="64">
        <f>IF(OR(F64="снят",H64="снят"),100,F64+H64)</f>
        <v>25.53</v>
      </c>
      <c r="J64" s="124" t="s">
        <v>49</v>
      </c>
      <c r="K64" s="123"/>
      <c r="L64" s="46">
        <f>IF((K64-$J$6)&lt;0,0,IF(K64&gt;$M$6,"снят",(K64-$J$6)))</f>
        <v>0</v>
      </c>
      <c r="M64" s="125">
        <f>IF(OR(J64="снят",L64="снят"),100,J64+L64)</f>
        <v>100</v>
      </c>
      <c r="N64" s="126">
        <f>I64+M64</f>
        <v>125.53</v>
      </c>
      <c r="O64" s="92">
        <f>IF(N64&lt;100,J64+F64,"")</f>
      </c>
      <c r="P64" s="92">
        <f>IF(N64&lt;100,G64+K64,"")</f>
      </c>
      <c r="Q64" s="129"/>
    </row>
    <row r="65" spans="1:18" ht="12.75">
      <c r="A65" s="121" t="s">
        <v>264</v>
      </c>
      <c r="B65" s="92">
        <v>224</v>
      </c>
      <c r="C65" s="93" t="s">
        <v>402</v>
      </c>
      <c r="D65" s="93" t="s">
        <v>403</v>
      </c>
      <c r="E65" s="128" t="s">
        <v>488</v>
      </c>
      <c r="F65" s="134" t="s">
        <v>49</v>
      </c>
      <c r="G65" s="131"/>
      <c r="H65" s="46">
        <f>IF((G65-$F$6)&lt;0,0,IF(G65&gt;$I$6,"снят",(G65-$F$6)))</f>
        <v>0</v>
      </c>
      <c r="I65" s="64">
        <f>IF(OR(F65="снят",H65="снят"),100,F65+H65)</f>
        <v>100</v>
      </c>
      <c r="J65" s="124">
        <v>0</v>
      </c>
      <c r="K65" s="123">
        <v>69.57</v>
      </c>
      <c r="L65" s="46">
        <f>IF((K65-$J$6)&lt;0,0,IF(K65&gt;$M$6,"снят",(K65-$J$6)))</f>
        <v>26.569999999999993</v>
      </c>
      <c r="M65" s="125">
        <f>IF(OR(J65="снят",L65="снят"),100,J65+L65)</f>
        <v>26.569999999999993</v>
      </c>
      <c r="N65" s="126">
        <f>I65+M65</f>
        <v>126.57</v>
      </c>
      <c r="O65" s="92">
        <f>IF(N65&lt;100,J65+F65,"")</f>
      </c>
      <c r="P65" s="92">
        <f>IF(N65&lt;100,G65+K65,"")</f>
      </c>
      <c r="Q65" s="129"/>
      <c r="R65" s="94" t="s">
        <v>501</v>
      </c>
    </row>
    <row r="66" spans="1:18" ht="12.75">
      <c r="A66" s="121" t="s">
        <v>105</v>
      </c>
      <c r="B66" s="89">
        <v>209</v>
      </c>
      <c r="C66" s="90" t="s">
        <v>323</v>
      </c>
      <c r="D66" s="69" t="s">
        <v>448</v>
      </c>
      <c r="E66" s="70" t="s">
        <v>480</v>
      </c>
      <c r="F66" s="122" t="s">
        <v>49</v>
      </c>
      <c r="G66" s="123"/>
      <c r="H66" s="46">
        <f>IF((G66-$F$6)&lt;0,0,IF(G66&gt;$I$6,"снят",(G66-$F$6)))</f>
        <v>0</v>
      </c>
      <c r="I66" s="64">
        <f>IF(OR(F66="снят",H66="снят"),100,F66+H66)</f>
        <v>100</v>
      </c>
      <c r="J66" s="134">
        <v>5</v>
      </c>
      <c r="K66" s="131">
        <v>65.5</v>
      </c>
      <c r="L66" s="46">
        <f>IF((K66-$J$6)&lt;0,0,IF(K66&gt;$M$6,"снят",(K66-$J$6)))</f>
        <v>22.5</v>
      </c>
      <c r="M66" s="125">
        <f>IF(OR(J66="снят",L66="снят"),100,J66+L66)</f>
        <v>27.5</v>
      </c>
      <c r="N66" s="126">
        <f>I66+M66</f>
        <v>127.5</v>
      </c>
      <c r="O66" s="92">
        <f>IF(N66&lt;100,J66+F66,"")</f>
      </c>
      <c r="P66" s="92">
        <f>IF(N66&lt;100,G66+K66,"")</f>
      </c>
      <c r="Q66" s="129"/>
      <c r="R66" s="94" t="s">
        <v>501</v>
      </c>
    </row>
    <row r="67" spans="1:17" ht="12.75">
      <c r="A67" s="121" t="s">
        <v>496</v>
      </c>
      <c r="B67" s="92">
        <v>204</v>
      </c>
      <c r="C67" s="93" t="s">
        <v>103</v>
      </c>
      <c r="D67" s="93" t="s">
        <v>434</v>
      </c>
      <c r="E67" s="128" t="s">
        <v>498</v>
      </c>
      <c r="F67" s="134" t="s">
        <v>49</v>
      </c>
      <c r="G67" s="131"/>
      <c r="H67" s="46">
        <f>IF((G67-$F$6)&lt;0,0,IF(G67&gt;$I$6,"снят",(G67-$F$6)))</f>
        <v>0</v>
      </c>
      <c r="I67" s="64">
        <f>IF(OR(F67="снят",H67="снят"),100,F67+H67)</f>
        <v>100</v>
      </c>
      <c r="J67" s="122" t="s">
        <v>49</v>
      </c>
      <c r="K67" s="123"/>
      <c r="L67" s="46">
        <f>IF((K67-$J$6)&lt;0,0,IF(K67&gt;$M$6,"снят",(K67-$J$6)))</f>
        <v>0</v>
      </c>
      <c r="M67" s="125">
        <f>IF(OR(J67="снят",L67="снят"),100,J67+L67)</f>
        <v>100</v>
      </c>
      <c r="N67" s="126">
        <f>I67+M67</f>
        <v>200</v>
      </c>
      <c r="O67" s="92">
        <f>IF(N67&lt;100,J67+F67,"")</f>
      </c>
      <c r="P67" s="92">
        <f>IF(N67&lt;100,G67+K67,"")</f>
      </c>
      <c r="Q67" s="129"/>
    </row>
    <row r="68" spans="1:17" ht="12.75">
      <c r="A68" s="121" t="s">
        <v>44</v>
      </c>
      <c r="B68" s="89">
        <v>206</v>
      </c>
      <c r="C68" s="90" t="s">
        <v>259</v>
      </c>
      <c r="D68" s="69" t="s">
        <v>409</v>
      </c>
      <c r="E68" s="70" t="s">
        <v>480</v>
      </c>
      <c r="F68" s="122" t="s">
        <v>49</v>
      </c>
      <c r="G68" s="123"/>
      <c r="H68" s="46">
        <f>IF((G68-$F$6)&lt;0,0,IF(G68&gt;$I$6,"снят",(G68-$F$6)))</f>
        <v>0</v>
      </c>
      <c r="I68" s="64">
        <f>IF(OR(F68="снят",H68="снят"),100,F68+H68)</f>
        <v>100</v>
      </c>
      <c r="J68" s="122" t="s">
        <v>49</v>
      </c>
      <c r="K68" s="123"/>
      <c r="L68" s="46">
        <f>IF((K68-$J$6)&lt;0,0,IF(K68&gt;$M$6,"снят",(K68-$J$6)))</f>
        <v>0</v>
      </c>
      <c r="M68" s="125">
        <f>IF(OR(J68="снят",L68="снят"),100,J68+L68)</f>
        <v>100</v>
      </c>
      <c r="N68" s="126">
        <f>I68+M68</f>
        <v>200</v>
      </c>
      <c r="O68" s="92">
        <f>IF(N68&lt;100,J68+F68,"")</f>
      </c>
      <c r="P68" s="92">
        <f>IF(N68&lt;100,G68+K68,"")</f>
      </c>
      <c r="Q68" s="129"/>
    </row>
    <row r="69" spans="1:18" ht="12.75">
      <c r="A69" s="121" t="s">
        <v>144</v>
      </c>
      <c r="B69" s="92">
        <v>207</v>
      </c>
      <c r="C69" s="93" t="s">
        <v>467</v>
      </c>
      <c r="D69" s="93" t="s">
        <v>468</v>
      </c>
      <c r="E69" s="128" t="s">
        <v>498</v>
      </c>
      <c r="F69" s="134" t="s">
        <v>49</v>
      </c>
      <c r="G69" s="131"/>
      <c r="H69" s="46">
        <f>IF((G69-$F$6)&lt;0,0,IF(G69&gt;$I$6,"снят",(G69-$F$6)))</f>
        <v>0</v>
      </c>
      <c r="I69" s="64">
        <f>IF(OR(F69="снят",H69="снят"),100,F69+H69)</f>
        <v>100</v>
      </c>
      <c r="J69" s="135" t="s">
        <v>49</v>
      </c>
      <c r="K69" s="123"/>
      <c r="L69" s="46">
        <f>IF((K69-$J$6)&lt;0,0,IF(K69&gt;$M$6,"снят",(K69-$J$6)))</f>
        <v>0</v>
      </c>
      <c r="M69" s="125">
        <f>IF(OR(J69="снят",L69="снят"),100,J69+L69)</f>
        <v>100</v>
      </c>
      <c r="N69" s="126">
        <f>I69+M69</f>
        <v>200</v>
      </c>
      <c r="O69" s="92">
        <f>IF(N69&lt;100,J69+F69,"")</f>
      </c>
      <c r="P69" s="92">
        <f>IF(N69&lt;100,G69+K69,"")</f>
      </c>
      <c r="Q69" s="129"/>
      <c r="R69" s="94" t="s">
        <v>501</v>
      </c>
    </row>
    <row r="70" spans="1:18" ht="12.75">
      <c r="A70" s="121" t="s">
        <v>506</v>
      </c>
      <c r="B70" s="92">
        <v>210</v>
      </c>
      <c r="C70" s="93" t="s">
        <v>326</v>
      </c>
      <c r="D70" s="93" t="s">
        <v>407</v>
      </c>
      <c r="E70" s="128" t="s">
        <v>489</v>
      </c>
      <c r="F70" s="130" t="s">
        <v>49</v>
      </c>
      <c r="G70" s="131"/>
      <c r="H70" s="46">
        <f>IF((G70-$F$6)&lt;0,0,IF(G70&gt;$I$6,"снят",(G70-$F$6)))</f>
        <v>0</v>
      </c>
      <c r="I70" s="64">
        <f>IF(OR(F70="снят",H70="снят"),100,F70+H70)</f>
        <v>100</v>
      </c>
      <c r="J70" s="130" t="s">
        <v>49</v>
      </c>
      <c r="K70" s="131"/>
      <c r="L70" s="46">
        <f>IF((K70-$J$6)&lt;0,0,IF(K70&gt;$M$6,"снят",(K70-$J$6)))</f>
        <v>0</v>
      </c>
      <c r="M70" s="125">
        <f>IF(OR(J70="снят",L70="снят"),100,J70+L70)</f>
        <v>100</v>
      </c>
      <c r="N70" s="126">
        <f>I70+M70</f>
        <v>200</v>
      </c>
      <c r="O70" s="92">
        <f>IF(N70&lt;100,J70+F70,"")</f>
      </c>
      <c r="P70" s="92">
        <f>IF(N70&lt;100,G70+K70,"")</f>
      </c>
      <c r="Q70" s="129"/>
      <c r="R70" s="94" t="s">
        <v>501</v>
      </c>
    </row>
    <row r="71" spans="1:18" ht="12.75">
      <c r="A71" s="121" t="s">
        <v>35</v>
      </c>
      <c r="B71" s="92">
        <v>214</v>
      </c>
      <c r="C71" s="93" t="s">
        <v>61</v>
      </c>
      <c r="D71" s="93" t="s">
        <v>355</v>
      </c>
      <c r="E71" s="128" t="s">
        <v>480</v>
      </c>
      <c r="F71" s="134" t="s">
        <v>49</v>
      </c>
      <c r="G71" s="131"/>
      <c r="H71" s="46">
        <f>IF((G71-$F$6)&lt;0,0,IF(G71&gt;$I$6,"снят",(G71-$F$6)))</f>
        <v>0</v>
      </c>
      <c r="I71" s="64">
        <f>IF(OR(F71="снят",H71="снят"),100,F71+H71)</f>
        <v>100</v>
      </c>
      <c r="J71" s="130">
        <v>100</v>
      </c>
      <c r="K71" s="131"/>
      <c r="L71" s="46">
        <f>IF((K71-$J$6)&lt;0,0,IF(K71&gt;$M$6,"снят",(K71-$J$6)))</f>
        <v>0</v>
      </c>
      <c r="M71" s="125">
        <f>IF(OR(J71="снят",L71="снят"),100,J71+L71)</f>
        <v>100</v>
      </c>
      <c r="N71" s="126">
        <f>I71+M71</f>
        <v>200</v>
      </c>
      <c r="O71" s="92">
        <f>IF(N71&lt;100,J71+F71,"")</f>
      </c>
      <c r="P71" s="92">
        <f>IF(N71&lt;100,G71+K71,"")</f>
      </c>
      <c r="Q71" s="129"/>
      <c r="R71" s="94" t="s">
        <v>501</v>
      </c>
    </row>
    <row r="72" spans="1:18" ht="12.75">
      <c r="A72" s="121" t="s">
        <v>483</v>
      </c>
      <c r="B72" s="92">
        <v>215</v>
      </c>
      <c r="C72" s="93" t="s">
        <v>442</v>
      </c>
      <c r="D72" s="93" t="s">
        <v>443</v>
      </c>
      <c r="E72" s="128" t="s">
        <v>505</v>
      </c>
      <c r="F72" s="130" t="s">
        <v>49</v>
      </c>
      <c r="G72" s="131"/>
      <c r="H72" s="46">
        <f>IF((G72-$F$6)&lt;0,0,IF(G72&gt;$I$6,"снят",(G72-$F$6)))</f>
        <v>0</v>
      </c>
      <c r="I72" s="64">
        <f>IF(OR(F72="снят",H72="снят"),100,F72+H72)</f>
        <v>100</v>
      </c>
      <c r="J72" s="124" t="s">
        <v>49</v>
      </c>
      <c r="K72" s="123"/>
      <c r="L72" s="46">
        <f>IF((K72-$J$6)&lt;0,0,IF(K72&gt;$M$6,"снят",(K72-$J$6)))</f>
        <v>0</v>
      </c>
      <c r="M72" s="125">
        <f>IF(OR(J72="снят",L72="снят"),100,J72+L72)</f>
        <v>100</v>
      </c>
      <c r="N72" s="126">
        <f>I72+M72</f>
        <v>200</v>
      </c>
      <c r="O72" s="92">
        <f>IF(N72&lt;100,J72+F72,"")</f>
      </c>
      <c r="P72" s="92">
        <f>IF(N72&lt;100,G72+K72,"")</f>
      </c>
      <c r="Q72" s="129"/>
      <c r="R72" s="94" t="s">
        <v>501</v>
      </c>
    </row>
    <row r="73" spans="1:17" ht="12.75">
      <c r="A73" s="121" t="s">
        <v>129</v>
      </c>
      <c r="B73" s="92">
        <v>218</v>
      </c>
      <c r="C73" s="93" t="s">
        <v>454</v>
      </c>
      <c r="D73" s="93" t="s">
        <v>456</v>
      </c>
      <c r="E73" s="128" t="s">
        <v>498</v>
      </c>
      <c r="F73" s="134" t="s">
        <v>49</v>
      </c>
      <c r="G73" s="131"/>
      <c r="H73" s="46">
        <f>IF((G73-$F$6)&lt;0,0,IF(G73&gt;$I$6,"снят",(G73-$F$6)))</f>
        <v>0</v>
      </c>
      <c r="I73" s="64">
        <f>IF(OR(F73="снят",H73="снят"),100,F73+H73)</f>
        <v>100</v>
      </c>
      <c r="J73" s="124" t="s">
        <v>49</v>
      </c>
      <c r="K73" s="123"/>
      <c r="L73" s="46">
        <f>IF((K73-$J$6)&lt;0,0,IF(K73&gt;$M$6,"снят",(K73-$J$6)))</f>
        <v>0</v>
      </c>
      <c r="M73" s="125">
        <f>IF(OR(J73="снят",L73="снят"),100,J73+L73)</f>
        <v>100</v>
      </c>
      <c r="N73" s="126">
        <f>I73+M73</f>
        <v>200</v>
      </c>
      <c r="O73" s="92">
        <f>IF(N73&lt;100,J73+F73,"")</f>
      </c>
      <c r="P73" s="92">
        <f>IF(N73&lt;100,G73+K73,"")</f>
      </c>
      <c r="Q73" s="129"/>
    </row>
    <row r="74" spans="1:18" ht="12.75">
      <c r="A74" s="121"/>
      <c r="B74" s="92">
        <v>231</v>
      </c>
      <c r="C74" s="93" t="s">
        <v>92</v>
      </c>
      <c r="D74" s="93" t="s">
        <v>452</v>
      </c>
      <c r="E74" s="128" t="s">
        <v>488</v>
      </c>
      <c r="F74" s="130" t="s">
        <v>49</v>
      </c>
      <c r="G74" s="131"/>
      <c r="H74" s="46">
        <f>IF((G74-$F$6)&lt;0,0,IF(G74&gt;$I$6,"снят",(G74-$F$6)))</f>
        <v>0</v>
      </c>
      <c r="I74" s="64">
        <f>IF(OR(F74="снят",H74="снят"),100,F74+H74)</f>
        <v>100</v>
      </c>
      <c r="J74" s="124" t="s">
        <v>49</v>
      </c>
      <c r="K74" s="123"/>
      <c r="L74" s="46">
        <f>IF((K74-$J$6)&lt;0,0,IF(K74&gt;$M$6,"снят",(K74-$J$6)))</f>
        <v>0</v>
      </c>
      <c r="M74" s="125">
        <f>IF(OR(J74="снят",L74="снят"),100,J74+L74)</f>
        <v>100</v>
      </c>
      <c r="N74" s="126">
        <f>I74+M74</f>
        <v>200</v>
      </c>
      <c r="O74" s="92">
        <f>IF(N74&lt;100,J74+F74,"")</f>
      </c>
      <c r="P74" s="92">
        <f>IF(N74&lt;100,G74+K74,"")</f>
      </c>
      <c r="Q74" s="129"/>
      <c r="R74" s="94" t="s">
        <v>501</v>
      </c>
    </row>
    <row r="75" spans="1:17" ht="12.75">
      <c r="A75" s="121"/>
      <c r="B75" s="89">
        <v>233</v>
      </c>
      <c r="C75" s="90" t="s">
        <v>290</v>
      </c>
      <c r="D75" s="69" t="s">
        <v>423</v>
      </c>
      <c r="E75" s="70" t="s">
        <v>498</v>
      </c>
      <c r="F75" s="122" t="s">
        <v>49</v>
      </c>
      <c r="G75" s="123"/>
      <c r="H75" s="46">
        <f>IF((G75-$F$6)&lt;0,0,IF(G75&gt;$I$6,"снят",(G75-$F$6)))</f>
        <v>0</v>
      </c>
      <c r="I75" s="64">
        <f>IF(OR(F75="снят",H75="снят"),100,F75+H75)</f>
        <v>100</v>
      </c>
      <c r="J75" s="124" t="s">
        <v>49</v>
      </c>
      <c r="K75" s="123"/>
      <c r="L75" s="46">
        <f>IF((K75-$J$6)&lt;0,0,IF(K75&gt;$M$6,"снят",(K75-$J$6)))</f>
        <v>0</v>
      </c>
      <c r="M75" s="125">
        <f>IF(OR(J75="снят",L75="снят"),100,J75+L75)</f>
        <v>100</v>
      </c>
      <c r="N75" s="126">
        <f>I75+M75</f>
        <v>200</v>
      </c>
      <c r="O75" s="92">
        <f>IF(N75&lt;100,J75+F75,"")</f>
      </c>
      <c r="P75" s="92">
        <f>IF(N75&lt;100,G75+K75,"")</f>
      </c>
      <c r="Q75" s="129"/>
    </row>
    <row r="76" spans="1:17" ht="12.75">
      <c r="A76" s="121" t="s">
        <v>496</v>
      </c>
      <c r="B76" s="89">
        <v>234</v>
      </c>
      <c r="C76" s="90" t="s">
        <v>462</v>
      </c>
      <c r="D76" s="69" t="s">
        <v>463</v>
      </c>
      <c r="E76" s="70" t="s">
        <v>537</v>
      </c>
      <c r="F76" s="122" t="s">
        <v>49</v>
      </c>
      <c r="G76" s="123"/>
      <c r="H76" s="46">
        <f>IF((G76-$F$6)&lt;0,0,IF(G76&gt;$I$6,"снят",(G76-$F$6)))</f>
        <v>0</v>
      </c>
      <c r="I76" s="64">
        <f>IF(OR(F76="снят",H76="снят"),100,F76+H76)</f>
        <v>100</v>
      </c>
      <c r="J76" s="124" t="s">
        <v>49</v>
      </c>
      <c r="K76" s="123"/>
      <c r="L76" s="46">
        <f>IF((K76-$J$6)&lt;0,0,IF(K76&gt;$M$6,"снят",(K76-$J$6)))</f>
        <v>0</v>
      </c>
      <c r="M76" s="125">
        <f>IF(OR(J76="снят",L76="снят"),100,J76+L76)</f>
        <v>100</v>
      </c>
      <c r="N76" s="126">
        <f>I76+M76</f>
        <v>200</v>
      </c>
      <c r="O76" s="92">
        <f>IF(N76&lt;100,J76+F76,"")</f>
      </c>
      <c r="P76" s="92">
        <f>IF(N76&lt;100,G76+K76,"")</f>
      </c>
      <c r="Q76" s="129"/>
    </row>
    <row r="77" spans="1:17" ht="12.75">
      <c r="A77" s="121" t="s">
        <v>503</v>
      </c>
      <c r="B77" s="89">
        <v>241</v>
      </c>
      <c r="C77" s="90" t="s">
        <v>101</v>
      </c>
      <c r="D77" s="69" t="s">
        <v>424</v>
      </c>
      <c r="E77" s="70" t="s">
        <v>498</v>
      </c>
      <c r="F77" s="122" t="s">
        <v>49</v>
      </c>
      <c r="G77" s="123"/>
      <c r="H77" s="46">
        <f>IF((G77-$F$6)&lt;0,0,IF(G77&gt;$I$6,"снят",(G77-$F$6)))</f>
        <v>0</v>
      </c>
      <c r="I77" s="64">
        <f>IF(OR(F77="снят",H77="снят"),100,F77+H77)</f>
        <v>100</v>
      </c>
      <c r="J77" s="124">
        <v>100</v>
      </c>
      <c r="K77" s="123"/>
      <c r="L77" s="46">
        <f>IF((K77-$J$6)&lt;0,0,IF(K77&gt;$M$6,"снят",(K77-$J$6)))</f>
        <v>0</v>
      </c>
      <c r="M77" s="125">
        <f>IF(OR(J77="снят",L77="снят"),100,J77+L77)</f>
        <v>100</v>
      </c>
      <c r="N77" s="126">
        <f>I77+M77</f>
        <v>200</v>
      </c>
      <c r="O77" s="92">
        <f>IF(N77&lt;100,J77+F77,"")</f>
      </c>
      <c r="P77" s="92">
        <f>IF(N77&lt;100,G77+K77,"")</f>
      </c>
      <c r="Q77" s="129"/>
    </row>
    <row r="78" spans="1:18" ht="12.75">
      <c r="A78" s="121" t="s">
        <v>44</v>
      </c>
      <c r="B78" s="89">
        <v>243</v>
      </c>
      <c r="C78" s="90" t="s">
        <v>28</v>
      </c>
      <c r="D78" s="69" t="s">
        <v>369</v>
      </c>
      <c r="E78" s="70" t="s">
        <v>480</v>
      </c>
      <c r="F78" s="122" t="s">
        <v>49</v>
      </c>
      <c r="G78" s="123"/>
      <c r="H78" s="46">
        <f>IF((G78-$F$6)&lt;0,0,IF(G78&gt;$I$6,"снят",(G78-$F$6)))</f>
        <v>0</v>
      </c>
      <c r="I78" s="64">
        <f>IF(OR(F78="снят",H78="снят"),100,F78+H78)</f>
        <v>100</v>
      </c>
      <c r="J78" s="124" t="s">
        <v>49</v>
      </c>
      <c r="K78" s="123"/>
      <c r="L78" s="46">
        <f>IF((K78-$J$6)&lt;0,0,IF(K78&gt;$M$6,"снят",(K78-$J$6)))</f>
        <v>0</v>
      </c>
      <c r="M78" s="125">
        <f>IF(OR(J78="снят",L78="снят"),100,J78+L78)</f>
        <v>100</v>
      </c>
      <c r="N78" s="126">
        <f>I78+M78</f>
        <v>200</v>
      </c>
      <c r="O78" s="92">
        <f>IF(N78&lt;100,J78+F78,"")</f>
      </c>
      <c r="P78" s="92">
        <f>IF(N78&lt;100,G78+K78,"")</f>
      </c>
      <c r="Q78" s="129"/>
      <c r="R78" s="136"/>
    </row>
    <row r="79" spans="1:17" ht="12.75">
      <c r="A79" s="121" t="s">
        <v>506</v>
      </c>
      <c r="B79" s="92">
        <v>249</v>
      </c>
      <c r="C79" s="132" t="s">
        <v>386</v>
      </c>
      <c r="D79" s="93" t="s">
        <v>387</v>
      </c>
      <c r="E79" s="128" t="s">
        <v>522</v>
      </c>
      <c r="F79" s="122" t="s">
        <v>49</v>
      </c>
      <c r="G79" s="123"/>
      <c r="H79" s="46">
        <f>IF((G79-$F$6)&lt;0,0,IF(G79&gt;$I$6,"снят",(G79-$F$6)))</f>
        <v>0</v>
      </c>
      <c r="I79" s="64">
        <f>IF(OR(F79="снят",H79="снят"),100,F79+H79)</f>
        <v>100</v>
      </c>
      <c r="J79" s="124" t="s">
        <v>49</v>
      </c>
      <c r="K79" s="123"/>
      <c r="L79" s="46">
        <f>IF((K79-$J$6)&lt;0,0,IF(K79&gt;$M$6,"снят",(K79-$J$6)))</f>
        <v>0</v>
      </c>
      <c r="M79" s="125">
        <f>IF(OR(J79="снят",L79="снят"),100,J79+L79)</f>
        <v>100</v>
      </c>
      <c r="N79" s="126">
        <f>I79+M79</f>
        <v>200</v>
      </c>
      <c r="O79" s="92">
        <f>IF(N79&lt;100,J79+F79,"")</f>
      </c>
      <c r="P79" s="92">
        <f>IF(N79&lt;100,G79+K79,"")</f>
      </c>
      <c r="Q79" s="129"/>
    </row>
    <row r="80" spans="1:17" ht="12.75">
      <c r="A80" s="121" t="s">
        <v>35</v>
      </c>
      <c r="B80" s="92">
        <v>267</v>
      </c>
      <c r="C80" s="132" t="s">
        <v>460</v>
      </c>
      <c r="D80" s="93" t="s">
        <v>466</v>
      </c>
      <c r="E80" s="128" t="s">
        <v>531</v>
      </c>
      <c r="F80" s="135" t="s">
        <v>49</v>
      </c>
      <c r="G80" s="123"/>
      <c r="H80" s="46">
        <f>IF((G80-$F$6)&lt;0,0,IF(G80&gt;$I$6,"снят",(G80-$F$6)))</f>
        <v>0</v>
      </c>
      <c r="I80" s="64">
        <f>IF(OR(F80="снят",H80="снят"),100,F80+H80)</f>
        <v>100</v>
      </c>
      <c r="J80" s="124" t="s">
        <v>49</v>
      </c>
      <c r="K80" s="123"/>
      <c r="L80" s="46">
        <f>IF((K80-$J$6)&lt;0,0,IF(K80&gt;$M$6,"снят",(K80-$J$6)))</f>
        <v>0</v>
      </c>
      <c r="M80" s="125">
        <f>IF(OR(J80="снят",L80="снят"),100,J80+L80)</f>
        <v>100</v>
      </c>
      <c r="N80" s="126">
        <f>I80+M80</f>
        <v>200</v>
      </c>
      <c r="O80" s="92">
        <f>IF(N80&lt;100,J80+F80,"")</f>
      </c>
      <c r="P80" s="92">
        <f>IF(N80&lt;100,G80+K80,"")</f>
      </c>
      <c r="Q80" s="129"/>
    </row>
  </sheetData>
  <sheetProtection selectLockedCells="1" selectUnlockedCells="1"/>
  <printOptions/>
  <pageMargins left="0.23472222222222222" right="0.2965277777777778" top="0.25277777777777777" bottom="0.48888888888888893" header="0.5118055555555555" footer="0.22361111111111112"/>
  <pageSetup horizontalDpi="300" verticalDpi="300" orientation="landscape" paperSize="9" scale="76"/>
  <headerFooter alignWithMargins="0">
    <oddFooter>&amp;C&amp;"Times New Roman,Обычный"&amp;12&amp;A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1"/>
  <sheetViews>
    <sheetView zoomScale="90" zoomScaleNormal="90" workbookViewId="0" topLeftCell="A1">
      <selection activeCell="H27" sqref="H27"/>
    </sheetView>
  </sheetViews>
  <sheetFormatPr defaultColWidth="9.140625" defaultRowHeight="12.75"/>
  <cols>
    <col min="1" max="1" width="11.8515625" style="1" customWidth="1"/>
    <col min="2" max="2" width="4.28125" style="1" customWidth="1"/>
    <col min="3" max="3" width="5.421875" style="1" customWidth="1"/>
    <col min="4" max="4" width="22.8515625" style="2" customWidth="1"/>
    <col min="5" max="5" width="22.8515625" style="1" customWidth="1"/>
    <col min="6" max="6" width="9.7109375" style="3" customWidth="1"/>
    <col min="7" max="7" width="7.28125" style="3" customWidth="1"/>
    <col min="8" max="8" width="7.8515625" style="3" customWidth="1"/>
    <col min="9" max="9" width="10.140625" style="3" customWidth="1"/>
    <col min="10" max="13" width="9.00390625" style="3" customWidth="1"/>
    <col min="14" max="14" width="9.421875" style="1" customWidth="1"/>
    <col min="15" max="15" width="0" style="1" hidden="1" customWidth="1"/>
    <col min="16" max="16" width="4.421875" style="1" customWidth="1"/>
    <col min="17" max="16384" width="9.00390625" style="1" customWidth="1"/>
  </cols>
  <sheetData>
    <row r="1" spans="3:13" ht="12.75">
      <c r="C1" s="4" t="s">
        <v>0</v>
      </c>
      <c r="F1" s="5" t="s">
        <v>538</v>
      </c>
      <c r="G1" s="6"/>
      <c r="H1" s="7"/>
      <c r="I1" s="6"/>
      <c r="J1" s="5"/>
      <c r="K1" s="6"/>
      <c r="L1" s="7"/>
      <c r="M1" s="6"/>
    </row>
    <row r="2" spans="4:13" ht="12.75">
      <c r="D2" s="8" t="s">
        <v>2</v>
      </c>
      <c r="E2" s="9" t="s">
        <v>3</v>
      </c>
      <c r="G2" s="10" t="s">
        <v>4</v>
      </c>
      <c r="I2" s="11"/>
      <c r="K2" s="10" t="s">
        <v>5</v>
      </c>
      <c r="M2" s="11"/>
    </row>
    <row r="3" spans="6:13" ht="12.75">
      <c r="F3" s="12"/>
      <c r="G3" s="8"/>
      <c r="H3" s="13"/>
      <c r="I3" s="1"/>
      <c r="J3" s="12"/>
      <c r="K3" s="8" t="s">
        <v>6</v>
      </c>
      <c r="L3" s="13">
        <f>Ком_L!K3</f>
        <v>176</v>
      </c>
      <c r="M3" s="1" t="s">
        <v>7</v>
      </c>
    </row>
    <row r="4" spans="4:13" ht="12.75">
      <c r="D4" s="8" t="s">
        <v>8</v>
      </c>
      <c r="E4" s="14">
        <f>COUNTA(A8:A71)</f>
        <v>16</v>
      </c>
      <c r="G4" s="8"/>
      <c r="H4" s="15"/>
      <c r="K4" s="8" t="s">
        <v>9</v>
      </c>
      <c r="L4" s="15">
        <f>L3/J6</f>
        <v>4.631578947368421</v>
      </c>
      <c r="M4" s="3" t="s">
        <v>10</v>
      </c>
    </row>
    <row r="5" spans="7:13" ht="12.75">
      <c r="G5" s="6"/>
      <c r="J5" s="3" t="s">
        <v>11</v>
      </c>
      <c r="K5" s="6"/>
      <c r="M5" s="3" t="s">
        <v>12</v>
      </c>
    </row>
    <row r="6" spans="3:16" ht="12.75">
      <c r="C6" s="16" t="s">
        <v>13</v>
      </c>
      <c r="D6" s="17"/>
      <c r="E6" s="18"/>
      <c r="F6" s="19"/>
      <c r="G6" s="6"/>
      <c r="H6" s="20"/>
      <c r="I6" s="19"/>
      <c r="J6" s="19">
        <f>Ком_L!I6</f>
        <v>38</v>
      </c>
      <c r="K6" s="6"/>
      <c r="L6" s="20"/>
      <c r="M6" s="19">
        <f>Ком_L!L6</f>
        <v>73</v>
      </c>
      <c r="N6" s="9"/>
      <c r="O6" s="9"/>
      <c r="P6" s="9"/>
    </row>
    <row r="7" spans="1:17" s="31" customFormat="1" ht="43.5" customHeight="1">
      <c r="A7" s="21" t="s">
        <v>15</v>
      </c>
      <c r="B7" s="21" t="s">
        <v>539</v>
      </c>
      <c r="C7" s="22" t="s">
        <v>16</v>
      </c>
      <c r="D7" s="23" t="s">
        <v>17</v>
      </c>
      <c r="E7" s="24" t="s">
        <v>18</v>
      </c>
      <c r="F7" s="25" t="s">
        <v>19</v>
      </c>
      <c r="G7" s="24" t="s">
        <v>20</v>
      </c>
      <c r="H7" s="24" t="s">
        <v>21</v>
      </c>
      <c r="I7" s="26" t="s">
        <v>22</v>
      </c>
      <c r="J7" s="25" t="s">
        <v>19</v>
      </c>
      <c r="K7" s="142" t="s">
        <v>20</v>
      </c>
      <c r="L7" s="24" t="s">
        <v>21</v>
      </c>
      <c r="M7" s="26" t="s">
        <v>22</v>
      </c>
      <c r="N7" s="27" t="s">
        <v>23</v>
      </c>
      <c r="O7" s="28" t="s">
        <v>24</v>
      </c>
      <c r="P7" s="29" t="s">
        <v>25</v>
      </c>
      <c r="Q7" s="143"/>
    </row>
    <row r="8" spans="1:16" ht="12.75" customHeight="1">
      <c r="A8" s="144" t="s">
        <v>540</v>
      </c>
      <c r="B8" s="33" t="s">
        <v>541</v>
      </c>
      <c r="C8" s="33">
        <v>122</v>
      </c>
      <c r="D8" s="34" t="s">
        <v>542</v>
      </c>
      <c r="E8" s="35" t="s">
        <v>253</v>
      </c>
      <c r="F8" s="36">
        <v>0</v>
      </c>
      <c r="G8" s="37">
        <v>49.1</v>
      </c>
      <c r="H8" s="38">
        <v>1.1000000000000014</v>
      </c>
      <c r="I8" s="39">
        <v>1.1000000000000014</v>
      </c>
      <c r="J8" s="36">
        <v>0</v>
      </c>
      <c r="K8" s="37">
        <v>43.1</v>
      </c>
      <c r="L8" s="38">
        <f>IF((K8-$J$6)&lt;0,0,IF(K8&gt;$M$6,"снят",(K8-$J$6)))</f>
        <v>5.100000000000001</v>
      </c>
      <c r="M8" s="39">
        <f>IF(OR(J8="снят",L8="снят"),100,J8+L8)</f>
        <v>5.100000000000001</v>
      </c>
      <c r="N8" s="21">
        <f>SUM(I8:I11)-MAX(I8:I11)+SUM(M8:M11)-MAX(M8:M11)</f>
        <v>28.799999999999983</v>
      </c>
      <c r="O8" s="40">
        <f>N8</f>
        <v>28.799999999999983</v>
      </c>
      <c r="P8" s="41">
        <v>1</v>
      </c>
    </row>
    <row r="9" spans="1:16" ht="12.75">
      <c r="A9" s="144"/>
      <c r="B9" s="42" t="s">
        <v>543</v>
      </c>
      <c r="C9" s="42">
        <v>208</v>
      </c>
      <c r="D9" s="43" t="s">
        <v>544</v>
      </c>
      <c r="E9" s="35" t="s">
        <v>358</v>
      </c>
      <c r="F9" s="44">
        <v>0</v>
      </c>
      <c r="G9" s="45">
        <v>47.5</v>
      </c>
      <c r="H9" s="46">
        <v>0</v>
      </c>
      <c r="I9" s="39">
        <v>0</v>
      </c>
      <c r="J9" s="44" t="s">
        <v>49</v>
      </c>
      <c r="K9" s="45"/>
      <c r="L9" s="46">
        <f>IF((K9-$J$6)&lt;0,0,IF(K9&gt;$M$6,"снят",(K9-$J$6)))</f>
        <v>0</v>
      </c>
      <c r="M9" s="39">
        <f>IF(OR(J9="снят",L9="снят"),100,J9+L9)</f>
        <v>100</v>
      </c>
      <c r="N9" s="21"/>
      <c r="O9" s="47">
        <f>N8</f>
        <v>28.799999999999983</v>
      </c>
      <c r="P9" s="41"/>
    </row>
    <row r="10" spans="1:16" ht="12.75">
      <c r="A10" s="144"/>
      <c r="B10" s="42" t="s">
        <v>543</v>
      </c>
      <c r="C10" s="42">
        <v>229</v>
      </c>
      <c r="D10" s="43" t="s">
        <v>542</v>
      </c>
      <c r="E10" s="35" t="s">
        <v>545</v>
      </c>
      <c r="F10" s="48" t="s">
        <v>49</v>
      </c>
      <c r="G10" s="49"/>
      <c r="H10" s="46">
        <v>0</v>
      </c>
      <c r="I10" s="39">
        <v>100</v>
      </c>
      <c r="J10" s="48">
        <v>5</v>
      </c>
      <c r="K10" s="49">
        <v>45.91</v>
      </c>
      <c r="L10" s="46">
        <f>IF((K10-$J$6)&lt;0,0,IF(K10&gt;$M$6,"снят",(K10-$J$6)))</f>
        <v>7.909999999999997</v>
      </c>
      <c r="M10" s="39">
        <f>IF(OR(J10="снят",L10="снят"),100,J10+L10)</f>
        <v>12.909999999999997</v>
      </c>
      <c r="N10" s="21"/>
      <c r="O10" s="47">
        <f>N8</f>
        <v>28.799999999999983</v>
      </c>
      <c r="P10" s="41"/>
    </row>
    <row r="11" spans="1:16" ht="12.75">
      <c r="A11" s="144"/>
      <c r="B11" s="50" t="s">
        <v>543</v>
      </c>
      <c r="C11" s="50">
        <v>228</v>
      </c>
      <c r="D11" s="51" t="s">
        <v>544</v>
      </c>
      <c r="E11" s="52" t="s">
        <v>362</v>
      </c>
      <c r="F11" s="53">
        <v>5</v>
      </c>
      <c r="G11" s="54">
        <v>49.22</v>
      </c>
      <c r="H11" s="55">
        <v>1.2199999999999989</v>
      </c>
      <c r="I11" s="56">
        <v>6.219999999999999</v>
      </c>
      <c r="J11" s="53">
        <v>0</v>
      </c>
      <c r="K11" s="54">
        <v>41.47</v>
      </c>
      <c r="L11" s="55">
        <f>IF((K11-$J$6)&lt;0,0,IF(K11&gt;$M$6,"снят",(K11-$J$6)))</f>
        <v>3.469999999999999</v>
      </c>
      <c r="M11" s="56">
        <f>IF(OR(J11="снят",L11="снят"),100,J11+L11)</f>
        <v>3.469999999999999</v>
      </c>
      <c r="N11" s="21"/>
      <c r="O11" s="57">
        <f>N8</f>
        <v>28.799999999999983</v>
      </c>
      <c r="P11" s="41"/>
    </row>
    <row r="12" spans="1:17" ht="12.75" customHeight="1">
      <c r="A12" s="145" t="s">
        <v>546</v>
      </c>
      <c r="B12" s="33" t="s">
        <v>547</v>
      </c>
      <c r="C12" s="59">
        <v>26</v>
      </c>
      <c r="D12" s="60" t="s">
        <v>548</v>
      </c>
      <c r="E12" s="61" t="s">
        <v>74</v>
      </c>
      <c r="F12" s="59">
        <v>5</v>
      </c>
      <c r="G12" s="62">
        <v>45.56</v>
      </c>
      <c r="H12" s="63">
        <v>0</v>
      </c>
      <c r="I12" s="64">
        <v>5</v>
      </c>
      <c r="J12" s="59">
        <v>0</v>
      </c>
      <c r="K12" s="62">
        <v>39.6</v>
      </c>
      <c r="L12" s="63">
        <f>IF((K12-$J$6)&lt;0,0,IF(K12&gt;$M$6,"снят",(K12-$J$6)))</f>
        <v>1.6000000000000014</v>
      </c>
      <c r="M12" s="64">
        <f>IF(OR(J12="снят",L12="снят"),100,J12+L12)</f>
        <v>1.6000000000000014</v>
      </c>
      <c r="N12" s="65">
        <f>SUM(I12:I15)-MAX(I12:I15)+SUM(M12:M15)-MAX(M12:M15)</f>
        <v>36.72</v>
      </c>
      <c r="O12" s="66">
        <f>N12</f>
        <v>36.72</v>
      </c>
      <c r="P12" s="41">
        <v>2</v>
      </c>
      <c r="Q12" s="67"/>
    </row>
    <row r="13" spans="1:16" ht="12.75">
      <c r="A13" s="145"/>
      <c r="B13" s="42" t="s">
        <v>547</v>
      </c>
      <c r="C13" s="68">
        <v>11</v>
      </c>
      <c r="D13" s="69" t="s">
        <v>548</v>
      </c>
      <c r="E13" s="70" t="s">
        <v>115</v>
      </c>
      <c r="F13" s="68">
        <v>5</v>
      </c>
      <c r="G13" s="45">
        <v>41.75</v>
      </c>
      <c r="H13" s="46">
        <v>0</v>
      </c>
      <c r="I13" s="64">
        <v>5</v>
      </c>
      <c r="J13" s="68">
        <v>5</v>
      </c>
      <c r="K13" s="45">
        <v>40.53</v>
      </c>
      <c r="L13" s="46">
        <f>IF((K13-$J$6)&lt;0,0,IF(K13&gt;$M$6,"снят",(K13-$J$6)))</f>
        <v>2.530000000000001</v>
      </c>
      <c r="M13" s="64">
        <f>IF(OR(J13="снят",L13="снят"),100,J13+L13)</f>
        <v>7.530000000000001</v>
      </c>
      <c r="N13" s="65"/>
      <c r="O13" s="47">
        <f>N12</f>
        <v>36.72</v>
      </c>
      <c r="P13" s="41"/>
    </row>
    <row r="14" spans="1:16" ht="12.75">
      <c r="A14" s="145"/>
      <c r="B14" s="42" t="s">
        <v>541</v>
      </c>
      <c r="C14" s="68">
        <v>127</v>
      </c>
      <c r="D14" s="60" t="s">
        <v>548</v>
      </c>
      <c r="E14" s="61" t="s">
        <v>265</v>
      </c>
      <c r="F14" s="59" t="s">
        <v>49</v>
      </c>
      <c r="G14" s="62"/>
      <c r="H14" s="46">
        <v>0</v>
      </c>
      <c r="I14" s="64">
        <v>100</v>
      </c>
      <c r="J14" s="59">
        <v>0</v>
      </c>
      <c r="K14" s="62">
        <v>40.59</v>
      </c>
      <c r="L14" s="46">
        <f>IF((K14-$J$6)&lt;0,0,IF(K14&gt;$M$6,"снят",(K14-$J$6)))</f>
        <v>2.5900000000000034</v>
      </c>
      <c r="M14" s="64">
        <f>IF(OR(J14="снят",L14="снят"),100,J14+L14)</f>
        <v>2.5900000000000034</v>
      </c>
      <c r="N14" s="65"/>
      <c r="O14" s="47">
        <f>N12</f>
        <v>36.72</v>
      </c>
      <c r="P14" s="41"/>
    </row>
    <row r="15" spans="1:16" ht="12.75">
      <c r="A15" s="145"/>
      <c r="B15" s="50" t="s">
        <v>543</v>
      </c>
      <c r="C15" s="71">
        <v>221</v>
      </c>
      <c r="D15" s="72" t="s">
        <v>548</v>
      </c>
      <c r="E15" s="73" t="s">
        <v>411</v>
      </c>
      <c r="F15" s="71">
        <v>15</v>
      </c>
      <c r="G15" s="74">
        <v>45.9</v>
      </c>
      <c r="H15" s="55">
        <v>0</v>
      </c>
      <c r="I15" s="75">
        <v>15</v>
      </c>
      <c r="J15" s="71" t="s">
        <v>49</v>
      </c>
      <c r="K15" s="74"/>
      <c r="L15" s="55">
        <f>IF((K15-$J$6)&lt;0,0,IF(K15&gt;$M$6,"снят",(K15-$J$6)))</f>
        <v>0</v>
      </c>
      <c r="M15" s="75">
        <f>IF(OR(J15="снят",L15="снят"),100,J15+L15)</f>
        <v>100</v>
      </c>
      <c r="N15" s="65"/>
      <c r="O15" s="57">
        <f>N12</f>
        <v>36.72</v>
      </c>
      <c r="P15" s="41"/>
    </row>
    <row r="16" spans="1:17" ht="12.75" customHeight="1">
      <c r="A16" s="145" t="s">
        <v>549</v>
      </c>
      <c r="B16" s="33" t="s">
        <v>541</v>
      </c>
      <c r="C16" s="59">
        <v>116</v>
      </c>
      <c r="D16" s="76" t="s">
        <v>550</v>
      </c>
      <c r="E16" s="77" t="s">
        <v>255</v>
      </c>
      <c r="F16" s="59">
        <v>0</v>
      </c>
      <c r="G16" s="62">
        <v>48.38</v>
      </c>
      <c r="H16" s="38">
        <v>0.38000000000000256</v>
      </c>
      <c r="I16" s="64">
        <v>0.38000000000000256</v>
      </c>
      <c r="J16" s="59">
        <v>0</v>
      </c>
      <c r="K16" s="62">
        <v>43.42</v>
      </c>
      <c r="L16" s="38">
        <f>IF((K16-$J$6)&lt;0,0,IF(K16&gt;$M$6,"снят",(K16-$J$6)))</f>
        <v>5.420000000000002</v>
      </c>
      <c r="M16" s="64">
        <f>IF(OR(J16="снят",L16="снят"),100,J16+L16)</f>
        <v>5.420000000000002</v>
      </c>
      <c r="N16" s="65">
        <f>SUM(I16:I19)-MAX(I16:I19)+SUM(M16:M19)-MAX(M16:M19)</f>
        <v>38.309999999999995</v>
      </c>
      <c r="O16" s="66">
        <f>N16</f>
        <v>38.309999999999995</v>
      </c>
      <c r="P16" s="41">
        <v>3</v>
      </c>
      <c r="Q16" s="67"/>
    </row>
    <row r="17" spans="1:16" ht="12.75">
      <c r="A17" s="145"/>
      <c r="B17" s="42" t="s">
        <v>541</v>
      </c>
      <c r="C17" s="68">
        <v>123</v>
      </c>
      <c r="D17" s="69" t="s">
        <v>551</v>
      </c>
      <c r="E17" s="82" t="s">
        <v>273</v>
      </c>
      <c r="F17" s="68">
        <v>5</v>
      </c>
      <c r="G17" s="45">
        <v>54.07</v>
      </c>
      <c r="H17" s="68">
        <v>6.07</v>
      </c>
      <c r="I17" s="64">
        <v>11.07</v>
      </c>
      <c r="J17" s="68">
        <v>0</v>
      </c>
      <c r="K17" s="45">
        <v>44.85</v>
      </c>
      <c r="L17" s="68">
        <f>IF((K17-$J$6)&lt;0,0,IF(K17&gt;$M$6,"снят",(K17-$J$6)))</f>
        <v>6.850000000000001</v>
      </c>
      <c r="M17" s="64">
        <f>IF(OR(J17="снят",L17="снят"),100,J17+L17)</f>
        <v>6.850000000000001</v>
      </c>
      <c r="N17" s="65"/>
      <c r="O17" s="47">
        <f>N16</f>
        <v>38.309999999999995</v>
      </c>
      <c r="P17" s="41"/>
    </row>
    <row r="18" spans="1:16" ht="12.75">
      <c r="A18" s="145"/>
      <c r="B18" s="42" t="s">
        <v>541</v>
      </c>
      <c r="C18" s="59">
        <v>125</v>
      </c>
      <c r="D18" s="60" t="s">
        <v>552</v>
      </c>
      <c r="E18" s="77" t="s">
        <v>275</v>
      </c>
      <c r="F18" s="59">
        <v>5</v>
      </c>
      <c r="G18" s="62">
        <v>52.31</v>
      </c>
      <c r="H18" s="46">
        <v>4.310000000000002</v>
      </c>
      <c r="I18" s="64">
        <v>9.310000000000002</v>
      </c>
      <c r="J18" s="59">
        <v>0</v>
      </c>
      <c r="K18" s="62">
        <v>43.28</v>
      </c>
      <c r="L18" s="46">
        <f>IF((K18-$J$6)&lt;0,0,IF(K18&gt;$M$6,"снят",(K18-$J$6)))</f>
        <v>5.280000000000001</v>
      </c>
      <c r="M18" s="64">
        <f>IF(OR(J18="снят",L18="снят"),100,J18+L18)</f>
        <v>5.280000000000001</v>
      </c>
      <c r="N18" s="65"/>
      <c r="O18" s="47">
        <f>N16</f>
        <v>38.309999999999995</v>
      </c>
      <c r="P18" s="41"/>
    </row>
    <row r="19" spans="1:16" ht="12.75">
      <c r="A19" s="145"/>
      <c r="B19" s="50" t="s">
        <v>541</v>
      </c>
      <c r="C19" s="71">
        <v>119</v>
      </c>
      <c r="D19" s="72" t="s">
        <v>553</v>
      </c>
      <c r="E19" s="73" t="s">
        <v>276</v>
      </c>
      <c r="F19" s="71" t="s">
        <v>49</v>
      </c>
      <c r="G19" s="74"/>
      <c r="H19" s="55">
        <v>0</v>
      </c>
      <c r="I19" s="75">
        <v>100</v>
      </c>
      <c r="J19" s="71">
        <v>5</v>
      </c>
      <c r="K19" s="74">
        <v>50.25</v>
      </c>
      <c r="L19" s="55">
        <f>IF((K19-$J$6)&lt;0,0,IF(K19&gt;$M$6,"снят",(K19-$J$6)))</f>
        <v>12.25</v>
      </c>
      <c r="M19" s="75">
        <f>IF(OR(J19="снят",L19="снят"),100,J19+L19)</f>
        <v>17.25</v>
      </c>
      <c r="N19" s="65"/>
      <c r="O19" s="57">
        <f>N16</f>
        <v>38.309999999999995</v>
      </c>
      <c r="P19" s="41"/>
    </row>
    <row r="20" spans="1:17" ht="12.75" customHeight="1">
      <c r="A20" s="146" t="s">
        <v>554</v>
      </c>
      <c r="B20" s="33" t="s">
        <v>547</v>
      </c>
      <c r="C20" s="68">
        <v>22</v>
      </c>
      <c r="D20" s="81" t="s">
        <v>555</v>
      </c>
      <c r="E20" s="82" t="s">
        <v>65</v>
      </c>
      <c r="F20" s="44">
        <v>5</v>
      </c>
      <c r="G20" s="83">
        <v>43.06</v>
      </c>
      <c r="H20" s="38">
        <v>0</v>
      </c>
      <c r="I20" s="64">
        <v>5</v>
      </c>
      <c r="J20" s="44">
        <v>5</v>
      </c>
      <c r="K20" s="83">
        <v>44.47</v>
      </c>
      <c r="L20" s="38">
        <f>IF((K20-$J$6)&lt;0,0,IF(K20&gt;$M$6,"снят",(K20-$J$6)))</f>
        <v>6.469999999999999</v>
      </c>
      <c r="M20" s="64">
        <f>IF(OR(J20="снят",L20="снят"),100,J20+L20)</f>
        <v>11.469999999999999</v>
      </c>
      <c r="N20" s="65">
        <f>SUM(I20:I23)-MAX(I20:I23)+SUM(M20:M23)-MAX(M20:M23)</f>
        <v>43.94999999999999</v>
      </c>
      <c r="O20" s="66">
        <f>N20</f>
        <v>43.94999999999999</v>
      </c>
      <c r="P20" s="41">
        <v>4</v>
      </c>
      <c r="Q20" s="67"/>
    </row>
    <row r="21" spans="1:16" ht="12.75">
      <c r="A21" s="146"/>
      <c r="B21" s="42" t="s">
        <v>547</v>
      </c>
      <c r="C21" s="68">
        <v>24</v>
      </c>
      <c r="D21" s="81" t="s">
        <v>556</v>
      </c>
      <c r="E21" s="82" t="s">
        <v>67</v>
      </c>
      <c r="F21" s="44">
        <v>0</v>
      </c>
      <c r="G21" s="83">
        <v>44.69</v>
      </c>
      <c r="H21" s="68">
        <v>0</v>
      </c>
      <c r="I21" s="64">
        <v>0</v>
      </c>
      <c r="J21" s="44">
        <v>5</v>
      </c>
      <c r="K21" s="83">
        <v>40.96</v>
      </c>
      <c r="L21" s="68">
        <f>IF((K21-$J$6)&lt;0,0,IF(K21&gt;$M$6,"снят",(K21-$J$6)))</f>
        <v>2.960000000000001</v>
      </c>
      <c r="M21" s="64">
        <f>IF(OR(J21="снят",L21="снят"),100,J21+L21)</f>
        <v>7.960000000000001</v>
      </c>
      <c r="N21" s="65"/>
      <c r="O21" s="47">
        <f>N20</f>
        <v>43.94999999999999</v>
      </c>
      <c r="P21" s="41"/>
    </row>
    <row r="22" spans="1:16" ht="12.75">
      <c r="A22" s="146"/>
      <c r="B22" s="42" t="s">
        <v>543</v>
      </c>
      <c r="C22" s="68">
        <v>219</v>
      </c>
      <c r="D22" s="81" t="s">
        <v>556</v>
      </c>
      <c r="E22" s="82" t="s">
        <v>451</v>
      </c>
      <c r="F22" s="44">
        <v>0</v>
      </c>
      <c r="G22" s="83">
        <v>57.62</v>
      </c>
      <c r="H22" s="68">
        <v>9.619999999999997</v>
      </c>
      <c r="I22" s="64">
        <v>9.619999999999997</v>
      </c>
      <c r="J22" s="44">
        <v>0</v>
      </c>
      <c r="K22" s="83">
        <v>47.9</v>
      </c>
      <c r="L22" s="68">
        <f>IF((K22-$J$6)&lt;0,0,IF(K22&gt;$M$6,"снят",(K22-$J$6)))</f>
        <v>9.899999999999999</v>
      </c>
      <c r="M22" s="64">
        <f>IF(OR(J22="снят",L22="снят"),100,J22+L22)</f>
        <v>9.899999999999999</v>
      </c>
      <c r="N22" s="65"/>
      <c r="O22" s="47">
        <f>N20</f>
        <v>43.94999999999999</v>
      </c>
      <c r="P22" s="41"/>
    </row>
    <row r="23" spans="1:16" ht="12.75">
      <c r="A23" s="146"/>
      <c r="B23" s="50" t="s">
        <v>541</v>
      </c>
      <c r="C23" s="71">
        <v>121</v>
      </c>
      <c r="D23" s="84" t="s">
        <v>555</v>
      </c>
      <c r="E23" s="85" t="s">
        <v>303</v>
      </c>
      <c r="F23" s="80">
        <v>5</v>
      </c>
      <c r="G23" s="86">
        <v>72.19</v>
      </c>
      <c r="H23" s="71">
        <v>24.19</v>
      </c>
      <c r="I23" s="75">
        <v>29.19</v>
      </c>
      <c r="J23" s="80" t="s">
        <v>49</v>
      </c>
      <c r="K23" s="86"/>
      <c r="L23" s="71">
        <f>IF((K23-$J$6)&lt;0,0,IF(K23&gt;$M$6,"снят",(K23-$J$6)))</f>
        <v>0</v>
      </c>
      <c r="M23" s="75">
        <f>IF(OR(J23="снят",L23="снят"),100,J23+L23)</f>
        <v>100</v>
      </c>
      <c r="N23" s="65"/>
      <c r="O23" s="57">
        <f>N20</f>
        <v>43.94999999999999</v>
      </c>
      <c r="P23" s="41"/>
    </row>
    <row r="24" spans="1:16" ht="12.75" customHeight="1">
      <c r="A24" s="146" t="s">
        <v>557</v>
      </c>
      <c r="B24" s="33" t="s">
        <v>547</v>
      </c>
      <c r="C24" s="68">
        <v>23</v>
      </c>
      <c r="D24" s="69" t="s">
        <v>542</v>
      </c>
      <c r="E24" s="70" t="s">
        <v>62</v>
      </c>
      <c r="F24" s="68">
        <v>5</v>
      </c>
      <c r="G24" s="45">
        <v>45.13</v>
      </c>
      <c r="H24" s="63">
        <v>0</v>
      </c>
      <c r="I24" s="64">
        <v>5</v>
      </c>
      <c r="J24" s="68">
        <v>0</v>
      </c>
      <c r="K24" s="45">
        <v>39.72</v>
      </c>
      <c r="L24" s="63">
        <f>IF((K24-$J$6)&lt;0,0,IF(K24&gt;$M$6,"снят",(K24-$J$6)))</f>
        <v>1.7199999999999989</v>
      </c>
      <c r="M24" s="64">
        <f>IF(OR(J24="снят",L24="снят"),100,J24+L24)</f>
        <v>1.7199999999999989</v>
      </c>
      <c r="N24" s="65">
        <f>SUM(I24:I27)-MAX(I24:I27)+SUM(M24:M27)-MAX(M24:M27)</f>
        <v>78.03</v>
      </c>
      <c r="O24" s="66">
        <f>N24</f>
        <v>78.03</v>
      </c>
      <c r="P24" s="41">
        <v>5</v>
      </c>
    </row>
    <row r="25" spans="1:16" ht="12.75">
      <c r="A25" s="146"/>
      <c r="B25" s="42" t="s">
        <v>541</v>
      </c>
      <c r="C25" s="68">
        <v>126</v>
      </c>
      <c r="D25" s="69" t="s">
        <v>558</v>
      </c>
      <c r="E25" s="70" t="s">
        <v>322</v>
      </c>
      <c r="F25" s="68" t="s">
        <v>49</v>
      </c>
      <c r="G25" s="45"/>
      <c r="H25" s="46">
        <v>0</v>
      </c>
      <c r="I25" s="64">
        <v>100</v>
      </c>
      <c r="J25" s="68" t="s">
        <v>49</v>
      </c>
      <c r="K25" s="45"/>
      <c r="L25" s="46">
        <f>IF((K25-$J$6)&lt;0,0,IF(K25&gt;$M$6,"снят",(K25-$J$6)))</f>
        <v>0</v>
      </c>
      <c r="M25" s="64">
        <f>IF(OR(J25="снят",L25="снят"),100,J25+L25)</f>
        <v>100</v>
      </c>
      <c r="N25" s="65"/>
      <c r="O25" s="47">
        <f>N24</f>
        <v>78.03</v>
      </c>
      <c r="P25" s="41"/>
    </row>
    <row r="26" spans="1:16" ht="12.75">
      <c r="A26" s="146"/>
      <c r="B26" s="42" t="s">
        <v>543</v>
      </c>
      <c r="C26" s="68">
        <v>230</v>
      </c>
      <c r="D26" s="69" t="s">
        <v>559</v>
      </c>
      <c r="E26" s="70" t="s">
        <v>406</v>
      </c>
      <c r="F26" s="68">
        <v>20</v>
      </c>
      <c r="G26" s="45">
        <v>57.56</v>
      </c>
      <c r="H26" s="46">
        <v>9.560000000000002</v>
      </c>
      <c r="I26" s="64">
        <v>29.56</v>
      </c>
      <c r="J26" s="68">
        <v>5</v>
      </c>
      <c r="K26" s="45">
        <v>44.25</v>
      </c>
      <c r="L26" s="46">
        <f>IF((K26-$J$6)&lt;0,0,IF(K26&gt;$M$6,"снят",(K26-$J$6)))</f>
        <v>6.25</v>
      </c>
      <c r="M26" s="64">
        <f>IF(OR(J26="снят",L26="снят"),100,J26+L26)</f>
        <v>11.25</v>
      </c>
      <c r="N26" s="65"/>
      <c r="O26" s="47">
        <f>N24</f>
        <v>78.03</v>
      </c>
      <c r="P26" s="41"/>
    </row>
    <row r="27" spans="1:16" ht="12.75">
      <c r="A27" s="146"/>
      <c r="B27" s="50" t="s">
        <v>543</v>
      </c>
      <c r="C27" s="71">
        <v>209</v>
      </c>
      <c r="D27" s="72" t="s">
        <v>560</v>
      </c>
      <c r="E27" s="73" t="s">
        <v>448</v>
      </c>
      <c r="F27" s="80">
        <v>0</v>
      </c>
      <c r="G27" s="74">
        <v>61.44</v>
      </c>
      <c r="H27" s="87">
        <v>13.439999999999998</v>
      </c>
      <c r="I27" s="75">
        <v>13.439999999999998</v>
      </c>
      <c r="J27" s="80">
        <v>0</v>
      </c>
      <c r="K27" s="74">
        <v>55.06</v>
      </c>
      <c r="L27" s="87">
        <f>IF((K27-$J$6)&lt;0,0,IF(K27&gt;$M$6,"снят",(K27-$J$6)))</f>
        <v>17.060000000000002</v>
      </c>
      <c r="M27" s="75">
        <f>IF(OR(J27="снят",L27="снят"),100,J27+L27)</f>
        <v>17.060000000000002</v>
      </c>
      <c r="N27" s="65"/>
      <c r="O27" s="57">
        <f>N24</f>
        <v>78.03</v>
      </c>
      <c r="P27" s="41"/>
    </row>
    <row r="28" spans="1:16" ht="12.75" customHeight="1">
      <c r="A28" s="147" t="s">
        <v>561</v>
      </c>
      <c r="B28" s="33" t="s">
        <v>547</v>
      </c>
      <c r="C28" s="59">
        <v>9</v>
      </c>
      <c r="D28" s="60" t="s">
        <v>562</v>
      </c>
      <c r="E28" s="61" t="s">
        <v>163</v>
      </c>
      <c r="F28" s="59">
        <v>0</v>
      </c>
      <c r="G28" s="62">
        <v>59.47</v>
      </c>
      <c r="H28" s="38">
        <v>13.47</v>
      </c>
      <c r="I28" s="64">
        <v>13.47</v>
      </c>
      <c r="J28" s="59" t="s">
        <v>49</v>
      </c>
      <c r="K28" s="62"/>
      <c r="L28" s="38">
        <f>IF((K28-$J$6)&lt;0,0,IF(K28&gt;$M$6,"снят",(K28-$J$6)))</f>
        <v>0</v>
      </c>
      <c r="M28" s="64">
        <f>IF(OR(J28="снят",L28="снят"),100,J28+L28)</f>
        <v>100</v>
      </c>
      <c r="N28" s="65">
        <f>SUM(I28:I31)-MAX(I28:I31)+SUM(M28:M31)-MAX(M28:M31)</f>
        <v>187.8</v>
      </c>
      <c r="O28" s="66">
        <f>N28</f>
        <v>187.8</v>
      </c>
      <c r="P28" s="41">
        <v>6</v>
      </c>
    </row>
    <row r="29" spans="1:16" ht="12.75">
      <c r="A29" s="147"/>
      <c r="B29" s="42" t="s">
        <v>543</v>
      </c>
      <c r="C29" s="68">
        <v>224</v>
      </c>
      <c r="D29" s="69" t="s">
        <v>563</v>
      </c>
      <c r="E29" s="70" t="s">
        <v>403</v>
      </c>
      <c r="F29" s="68">
        <v>0</v>
      </c>
      <c r="G29" s="45">
        <v>62.78</v>
      </c>
      <c r="H29" s="46">
        <v>14.78</v>
      </c>
      <c r="I29" s="64">
        <v>14.78</v>
      </c>
      <c r="J29" s="68">
        <v>10</v>
      </c>
      <c r="K29" s="45">
        <v>54.12</v>
      </c>
      <c r="L29" s="46">
        <f>IF((K29-$J$6)&lt;0,0,IF(K29&gt;$M$6,"снят",(K29-$J$6)))</f>
        <v>16.119999999999997</v>
      </c>
      <c r="M29" s="64">
        <f>IF(OR(J29="снят",L29="снят"),100,J29+L29)</f>
        <v>26.119999999999997</v>
      </c>
      <c r="N29" s="65"/>
      <c r="O29" s="47">
        <f>N28</f>
        <v>187.8</v>
      </c>
      <c r="P29" s="41"/>
    </row>
    <row r="30" spans="1:16" ht="12.75">
      <c r="A30" s="147"/>
      <c r="B30" s="42" t="s">
        <v>543</v>
      </c>
      <c r="C30" s="59">
        <v>223</v>
      </c>
      <c r="D30" s="60" t="s">
        <v>564</v>
      </c>
      <c r="E30" s="61" t="s">
        <v>404</v>
      </c>
      <c r="F30" s="59">
        <v>5</v>
      </c>
      <c r="G30" s="62">
        <v>64.93</v>
      </c>
      <c r="H30" s="46">
        <v>16.930000000000007</v>
      </c>
      <c r="I30" s="64">
        <v>21.930000000000007</v>
      </c>
      <c r="J30" s="59">
        <v>0</v>
      </c>
      <c r="K30" s="62">
        <v>49.5</v>
      </c>
      <c r="L30" s="46">
        <f>IF((K30-$J$6)&lt;0,0,IF(K30&gt;$M$6,"снят",(K30-$J$6)))</f>
        <v>11.5</v>
      </c>
      <c r="M30" s="64">
        <f>IF(OR(J30="снят",L30="снят"),100,J30+L30)</f>
        <v>11.5</v>
      </c>
      <c r="N30" s="65"/>
      <c r="O30" s="47">
        <f>N28</f>
        <v>187.8</v>
      </c>
      <c r="P30" s="41"/>
    </row>
    <row r="31" spans="1:16" ht="12.75">
      <c r="A31" s="147"/>
      <c r="B31" s="50" t="s">
        <v>543</v>
      </c>
      <c r="C31" s="71">
        <v>231</v>
      </c>
      <c r="D31" s="72" t="s">
        <v>564</v>
      </c>
      <c r="E31" s="73" t="s">
        <v>452</v>
      </c>
      <c r="F31" s="71" t="s">
        <v>49</v>
      </c>
      <c r="G31" s="74"/>
      <c r="H31" s="87">
        <v>0</v>
      </c>
      <c r="I31" s="75">
        <v>100</v>
      </c>
      <c r="J31" s="71" t="s">
        <v>49</v>
      </c>
      <c r="K31" s="74"/>
      <c r="L31" s="87">
        <f>IF((K31-$J$6)&lt;0,0,IF(K31&gt;$M$6,"снят",(K31-$J$6)))</f>
        <v>0</v>
      </c>
      <c r="M31" s="75">
        <f>IF(OR(J31="снят",L31="снят"),100,J31+L31)</f>
        <v>100</v>
      </c>
      <c r="N31" s="65"/>
      <c r="O31" s="57">
        <f>N28</f>
        <v>187.8</v>
      </c>
      <c r="P31" s="41"/>
    </row>
    <row r="32" spans="1:16" ht="12.75" customHeight="1">
      <c r="A32" s="146" t="s">
        <v>565</v>
      </c>
      <c r="B32" s="33" t="s">
        <v>547</v>
      </c>
      <c r="C32" s="68">
        <v>12</v>
      </c>
      <c r="D32" s="69" t="s">
        <v>559</v>
      </c>
      <c r="E32" s="70" t="s">
        <v>161</v>
      </c>
      <c r="F32" s="68">
        <v>10</v>
      </c>
      <c r="G32" s="45">
        <v>53.78</v>
      </c>
      <c r="H32" s="38">
        <v>7.780000000000001</v>
      </c>
      <c r="I32" s="64">
        <v>17.78</v>
      </c>
      <c r="J32" s="68">
        <v>0</v>
      </c>
      <c r="K32" s="45">
        <v>49.97</v>
      </c>
      <c r="L32" s="38">
        <f>IF((K32-$J$6)&lt;0,0,IF(K32&gt;$M$6,"снят",(K32-$J$6)))</f>
        <v>11.969999999999999</v>
      </c>
      <c r="M32" s="64">
        <f>IF(OR(J32="снят",L32="снят"),100,J32+L32)</f>
        <v>11.969999999999999</v>
      </c>
      <c r="N32" s="65">
        <f>SUM(I32:I35)-MAX(I32:I35)+SUM(M32:M35)-MAX(M32:M35)</f>
        <v>217.37</v>
      </c>
      <c r="O32" s="66">
        <f>N32</f>
        <v>217.37</v>
      </c>
      <c r="P32" s="41">
        <v>7</v>
      </c>
    </row>
    <row r="33" spans="1:16" ht="12.75">
      <c r="A33" s="146"/>
      <c r="B33" s="42" t="s">
        <v>543</v>
      </c>
      <c r="C33" s="68">
        <v>220</v>
      </c>
      <c r="D33" s="69" t="s">
        <v>552</v>
      </c>
      <c r="E33" s="70" t="s">
        <v>401</v>
      </c>
      <c r="F33" s="68">
        <v>0</v>
      </c>
      <c r="G33" s="45">
        <v>58.12</v>
      </c>
      <c r="H33" s="46">
        <v>10.119999999999997</v>
      </c>
      <c r="I33" s="64">
        <v>10.119999999999997</v>
      </c>
      <c r="J33" s="68" t="s">
        <v>49</v>
      </c>
      <c r="K33" s="45"/>
      <c r="L33" s="46">
        <f>IF((K33-$J$6)&lt;0,0,IF(K33&gt;$M$6,"снят",(K33-$J$6)))</f>
        <v>0</v>
      </c>
      <c r="M33" s="64">
        <f>IF(OR(J33="снят",L33="снят"),100,J33+L33)</f>
        <v>100</v>
      </c>
      <c r="N33" s="65"/>
      <c r="O33" s="47">
        <f>N32</f>
        <v>217.37</v>
      </c>
      <c r="P33" s="41"/>
    </row>
    <row r="34" spans="1:16" ht="12.75">
      <c r="A34" s="146"/>
      <c r="B34" s="42" t="s">
        <v>543</v>
      </c>
      <c r="C34" s="68">
        <v>213</v>
      </c>
      <c r="D34" s="69" t="s">
        <v>566</v>
      </c>
      <c r="E34" s="70" t="s">
        <v>450</v>
      </c>
      <c r="F34" s="68" t="s">
        <v>49</v>
      </c>
      <c r="G34" s="45"/>
      <c r="H34" s="46">
        <v>0</v>
      </c>
      <c r="I34" s="64">
        <v>100</v>
      </c>
      <c r="J34" s="68" t="s">
        <v>49</v>
      </c>
      <c r="K34" s="45"/>
      <c r="L34" s="46">
        <f>IF((K34-$J$6)&lt;0,0,IF(K34&gt;$M$6,"снят",(K34-$J$6)))</f>
        <v>0</v>
      </c>
      <c r="M34" s="64">
        <f>IF(OR(J34="снят",L34="снят"),100,J34+L34)</f>
        <v>100</v>
      </c>
      <c r="N34" s="65"/>
      <c r="O34" s="47">
        <f>N32</f>
        <v>217.37</v>
      </c>
      <c r="P34" s="41"/>
    </row>
    <row r="35" spans="1:16" ht="12.75">
      <c r="A35" s="146"/>
      <c r="B35" s="50" t="s">
        <v>547</v>
      </c>
      <c r="C35" s="71">
        <v>14</v>
      </c>
      <c r="D35" s="72" t="s">
        <v>567</v>
      </c>
      <c r="E35" s="73" t="s">
        <v>217</v>
      </c>
      <c r="F35" s="80">
        <v>48.81</v>
      </c>
      <c r="G35" s="74"/>
      <c r="H35" s="87">
        <v>0</v>
      </c>
      <c r="I35" s="75">
        <v>48.81</v>
      </c>
      <c r="J35" s="80">
        <v>15</v>
      </c>
      <c r="K35" s="74">
        <v>51.69</v>
      </c>
      <c r="L35" s="87">
        <f>IF((K35-$J$6)&lt;0,0,IF(K35&gt;$M$6,"снят",(K35-$J$6)))</f>
        <v>13.689999999999998</v>
      </c>
      <c r="M35" s="75">
        <f>IF(OR(J35="снят",L35="снят"),100,J35+L35)</f>
        <v>28.689999999999998</v>
      </c>
      <c r="N35" s="65"/>
      <c r="O35" s="57">
        <f>N32</f>
        <v>217.37</v>
      </c>
      <c r="P35" s="41"/>
    </row>
    <row r="36" spans="1:16" ht="12.75" customHeight="1">
      <c r="A36" s="148" t="s">
        <v>568</v>
      </c>
      <c r="B36" s="33" t="s">
        <v>547</v>
      </c>
      <c r="C36" s="59">
        <v>25</v>
      </c>
      <c r="D36" s="60" t="s">
        <v>569</v>
      </c>
      <c r="E36" s="61" t="s">
        <v>570</v>
      </c>
      <c r="F36" s="59" t="s">
        <v>49</v>
      </c>
      <c r="G36" s="62"/>
      <c r="H36" s="38">
        <v>0</v>
      </c>
      <c r="I36" s="64">
        <v>100</v>
      </c>
      <c r="J36" s="59" t="s">
        <v>49</v>
      </c>
      <c r="K36" s="62"/>
      <c r="L36" s="38">
        <f>IF((K36-$J$6)&lt;0,0,IF(K36&gt;$M$6,"снят",(K36-$J$6)))</f>
        <v>0</v>
      </c>
      <c r="M36" s="64">
        <f>IF(OR(J36="снят",L36="снят"),100,J36+L36)</f>
        <v>100</v>
      </c>
      <c r="N36" s="65">
        <f>SUM(I36:I39)-MAX(I36:I39)+SUM(M36:M39)-MAX(M36:M39)</f>
        <v>230.67000000000002</v>
      </c>
      <c r="O36" s="66">
        <f>N36</f>
        <v>230.67000000000002</v>
      </c>
      <c r="P36" s="41">
        <v>8</v>
      </c>
    </row>
    <row r="37" spans="1:16" ht="12.75">
      <c r="A37" s="148"/>
      <c r="B37" s="42" t="s">
        <v>547</v>
      </c>
      <c r="C37" s="68">
        <v>18</v>
      </c>
      <c r="D37" s="69" t="s">
        <v>553</v>
      </c>
      <c r="E37" s="70" t="s">
        <v>91</v>
      </c>
      <c r="F37" s="68">
        <v>5</v>
      </c>
      <c r="G37" s="45">
        <v>45.25</v>
      </c>
      <c r="H37" s="46">
        <v>0</v>
      </c>
      <c r="I37" s="64">
        <v>5</v>
      </c>
      <c r="J37" s="68">
        <v>5</v>
      </c>
      <c r="K37" s="45">
        <v>41.35</v>
      </c>
      <c r="L37" s="46">
        <f>IF((K37-$J$6)&lt;0,0,IF(K37&gt;$M$6,"снят",(K37-$J$6)))</f>
        <v>3.3500000000000014</v>
      </c>
      <c r="M37" s="64">
        <f>IF(OR(J37="снят",L37="снят"),100,J37+L37)</f>
        <v>8.350000000000001</v>
      </c>
      <c r="N37" s="65"/>
      <c r="O37" s="47">
        <f>N36</f>
        <v>230.67000000000002</v>
      </c>
      <c r="P37" s="41"/>
    </row>
    <row r="38" spans="1:16" ht="12.75">
      <c r="A38" s="148"/>
      <c r="B38" s="42" t="s">
        <v>547</v>
      </c>
      <c r="C38" s="59">
        <v>29</v>
      </c>
      <c r="D38" s="60" t="s">
        <v>564</v>
      </c>
      <c r="E38" s="61" t="s">
        <v>93</v>
      </c>
      <c r="F38" s="59">
        <v>5</v>
      </c>
      <c r="G38" s="62">
        <v>45.62</v>
      </c>
      <c r="H38" s="46">
        <v>0</v>
      </c>
      <c r="I38" s="64">
        <v>5</v>
      </c>
      <c r="J38" s="59">
        <v>5</v>
      </c>
      <c r="K38" s="62">
        <v>45.32</v>
      </c>
      <c r="L38" s="46">
        <f>IF((K38-$J$6)&lt;0,0,IF(K38&gt;$M$6,"снят",(K38-$J$6)))</f>
        <v>7.32</v>
      </c>
      <c r="M38" s="64">
        <f>IF(OR(J38="снят",L38="снят"),100,J38+L38)</f>
        <v>12.32</v>
      </c>
      <c r="N38" s="65"/>
      <c r="O38" s="47">
        <f>N36</f>
        <v>230.67000000000002</v>
      </c>
      <c r="P38" s="41"/>
    </row>
    <row r="39" spans="1:16" ht="12.75">
      <c r="A39" s="148"/>
      <c r="B39" s="50" t="s">
        <v>541</v>
      </c>
      <c r="C39" s="71">
        <v>117</v>
      </c>
      <c r="D39" s="72" t="s">
        <v>560</v>
      </c>
      <c r="E39" s="73" t="s">
        <v>324</v>
      </c>
      <c r="F39" s="71" t="s">
        <v>49</v>
      </c>
      <c r="G39" s="74"/>
      <c r="H39" s="55">
        <v>0</v>
      </c>
      <c r="I39" s="75">
        <v>100</v>
      </c>
      <c r="J39" s="71" t="s">
        <v>49</v>
      </c>
      <c r="K39" s="74"/>
      <c r="L39" s="55">
        <f>IF((K39-$J$6)&lt;0,0,IF(K39&gt;$M$6,"снят",(K39-$J$6)))</f>
        <v>0</v>
      </c>
      <c r="M39" s="75">
        <f>IF(OR(J39="снят",L39="снят"),100,J39+L39)</f>
        <v>100</v>
      </c>
      <c r="N39" s="65"/>
      <c r="O39" s="57">
        <f>N36</f>
        <v>230.67000000000002</v>
      </c>
      <c r="P39" s="41"/>
    </row>
    <row r="40" spans="1:16" ht="12.75" customHeight="1">
      <c r="A40" s="146" t="s">
        <v>571</v>
      </c>
      <c r="B40" s="42" t="s">
        <v>547</v>
      </c>
      <c r="C40" s="59">
        <v>78</v>
      </c>
      <c r="D40" s="60" t="s">
        <v>572</v>
      </c>
      <c r="E40" s="61" t="s">
        <v>98</v>
      </c>
      <c r="F40" s="68">
        <v>5</v>
      </c>
      <c r="G40" s="45">
        <v>52.57</v>
      </c>
      <c r="H40" s="38">
        <v>6.57</v>
      </c>
      <c r="I40" s="64">
        <v>11.57</v>
      </c>
      <c r="J40" s="68">
        <v>0</v>
      </c>
      <c r="K40" s="45">
        <v>44.78</v>
      </c>
      <c r="L40" s="38">
        <f>IF((K40-$J$6)&lt;0,0,IF(K40&gt;$M$6,"снят",(K40-$J$6)))</f>
        <v>6.780000000000001</v>
      </c>
      <c r="M40" s="64">
        <f>IF(OR(J40="снят",L40="снят"),100,J40+L40)</f>
        <v>6.780000000000001</v>
      </c>
      <c r="N40" s="65">
        <f>SUM(I40:I43)-MAX(I40:I43)+SUM(M40:M43)-MAX(M40:M43)</f>
        <v>238.57999999999998</v>
      </c>
      <c r="O40" s="66">
        <f>N40</f>
        <v>238.57999999999998</v>
      </c>
      <c r="P40" s="41">
        <v>9</v>
      </c>
    </row>
    <row r="41" spans="1:16" ht="12.75">
      <c r="A41" s="146"/>
      <c r="B41" s="42" t="s">
        <v>541</v>
      </c>
      <c r="C41" s="68">
        <v>162</v>
      </c>
      <c r="D41" s="69" t="s">
        <v>573</v>
      </c>
      <c r="E41" s="70" t="s">
        <v>332</v>
      </c>
      <c r="F41" s="68" t="s">
        <v>49</v>
      </c>
      <c r="G41" s="45"/>
      <c r="H41" s="46">
        <v>0</v>
      </c>
      <c r="I41" s="64">
        <v>100</v>
      </c>
      <c r="J41" s="68" t="s">
        <v>49</v>
      </c>
      <c r="K41" s="45"/>
      <c r="L41" s="46">
        <f>IF((K41-$J$6)&lt;0,0,IF(K41&gt;$M$6,"снят",(K41-$J$6)))</f>
        <v>0</v>
      </c>
      <c r="M41" s="64">
        <f>IF(OR(J41="снят",L41="снят"),100,J41+L41)</f>
        <v>100</v>
      </c>
      <c r="N41" s="65"/>
      <c r="O41" s="47">
        <f>N40</f>
        <v>238.57999999999998</v>
      </c>
      <c r="P41" s="41"/>
    </row>
    <row r="42" spans="1:16" ht="12.75">
      <c r="A42" s="146"/>
      <c r="B42" s="42" t="s">
        <v>543</v>
      </c>
      <c r="C42" s="68">
        <v>216</v>
      </c>
      <c r="D42" s="69" t="s">
        <v>574</v>
      </c>
      <c r="E42" s="70" t="s">
        <v>385</v>
      </c>
      <c r="F42" s="68">
        <v>5</v>
      </c>
      <c r="G42" s="45">
        <v>56.35</v>
      </c>
      <c r="H42" s="46">
        <v>8.350000000000001</v>
      </c>
      <c r="I42" s="64">
        <v>13.350000000000001</v>
      </c>
      <c r="J42" s="68">
        <v>0</v>
      </c>
      <c r="K42" s="45">
        <v>44.88</v>
      </c>
      <c r="L42" s="46">
        <f>IF((K42-$J$6)&lt;0,0,IF(K42&gt;$M$6,"снят",(K42-$J$6)))</f>
        <v>6.880000000000003</v>
      </c>
      <c r="M42" s="64">
        <f>IF(OR(J42="снят",L42="снят"),100,J42+L42)</f>
        <v>6.880000000000003</v>
      </c>
      <c r="N42" s="65"/>
      <c r="O42" s="47">
        <f>N40</f>
        <v>238.57999999999998</v>
      </c>
      <c r="P42" s="41"/>
    </row>
    <row r="43" spans="1:16" ht="12.75">
      <c r="A43" s="146"/>
      <c r="B43" s="50" t="s">
        <v>543</v>
      </c>
      <c r="C43" s="71">
        <v>207</v>
      </c>
      <c r="D43" s="72" t="s">
        <v>575</v>
      </c>
      <c r="E43" s="73" t="s">
        <v>468</v>
      </c>
      <c r="F43" s="80" t="s">
        <v>49</v>
      </c>
      <c r="G43" s="74"/>
      <c r="H43" s="87">
        <v>0</v>
      </c>
      <c r="I43" s="75">
        <v>100</v>
      </c>
      <c r="J43" s="80" t="s">
        <v>49</v>
      </c>
      <c r="K43" s="74"/>
      <c r="L43" s="87">
        <f>IF((K43-$J$6)&lt;0,0,IF(K43&gt;$M$6,"снят",(K43-$J$6)))</f>
        <v>0</v>
      </c>
      <c r="M43" s="75">
        <f>IF(OR(J43="снят",L43="снят"),100,J43+L43)</f>
        <v>100</v>
      </c>
      <c r="N43" s="65"/>
      <c r="O43" s="57">
        <f>N40</f>
        <v>238.57999999999998</v>
      </c>
      <c r="P43" s="41"/>
    </row>
    <row r="44" spans="1:16" ht="12.75" customHeight="1">
      <c r="A44" s="147" t="s">
        <v>576</v>
      </c>
      <c r="B44" s="33" t="s">
        <v>547</v>
      </c>
      <c r="C44" s="59">
        <v>16</v>
      </c>
      <c r="D44" s="60" t="s">
        <v>577</v>
      </c>
      <c r="E44" s="61" t="s">
        <v>138</v>
      </c>
      <c r="F44" s="59">
        <v>100</v>
      </c>
      <c r="G44" s="62"/>
      <c r="H44" s="38">
        <v>0</v>
      </c>
      <c r="I44" s="64">
        <v>100</v>
      </c>
      <c r="J44" s="59">
        <v>100</v>
      </c>
      <c r="K44" s="62"/>
      <c r="L44" s="38">
        <f>IF((K44-$J$6)&lt;0,0,IF(K44&gt;$M$6,"снят",(K44-$J$6)))</f>
        <v>0</v>
      </c>
      <c r="M44" s="64">
        <f>IF(OR(J44="снят",L44="снят"),100,J44+L44)</f>
        <v>100</v>
      </c>
      <c r="N44" s="65">
        <f>SUM(I44:I47)-MAX(I44:I47)+SUM(M44:M47)-MAX(M44:M47)</f>
        <v>267.06</v>
      </c>
      <c r="O44" s="66">
        <f>N44</f>
        <v>267.06</v>
      </c>
      <c r="P44" s="41">
        <v>10</v>
      </c>
    </row>
    <row r="45" spans="1:16" ht="12.75">
      <c r="A45" s="147"/>
      <c r="B45" s="42" t="s">
        <v>547</v>
      </c>
      <c r="C45" s="68">
        <v>20</v>
      </c>
      <c r="D45" s="69" t="s">
        <v>578</v>
      </c>
      <c r="E45" s="70" t="s">
        <v>140</v>
      </c>
      <c r="F45" s="68">
        <v>15</v>
      </c>
      <c r="G45" s="45">
        <v>61.43</v>
      </c>
      <c r="H45" s="46">
        <v>15.43</v>
      </c>
      <c r="I45" s="64">
        <v>30.43</v>
      </c>
      <c r="J45" s="68">
        <v>0</v>
      </c>
      <c r="K45" s="45">
        <v>47.63</v>
      </c>
      <c r="L45" s="46">
        <f>IF((K45-$J$6)&lt;0,0,IF(K45&gt;$M$6,"снят",(K45-$J$6)))</f>
        <v>9.630000000000003</v>
      </c>
      <c r="M45" s="64">
        <f>IF(OR(J45="снят",L45="снят"),100,J45+L45)</f>
        <v>9.630000000000003</v>
      </c>
      <c r="N45" s="65"/>
      <c r="O45" s="47">
        <f>N44</f>
        <v>267.06</v>
      </c>
      <c r="P45" s="41"/>
    </row>
    <row r="46" spans="1:16" ht="12.75">
      <c r="A46" s="147"/>
      <c r="B46" s="42" t="s">
        <v>541</v>
      </c>
      <c r="C46" s="68">
        <v>120</v>
      </c>
      <c r="D46" s="69" t="s">
        <v>578</v>
      </c>
      <c r="E46" s="70" t="s">
        <v>346</v>
      </c>
      <c r="F46" s="59" t="s">
        <v>49</v>
      </c>
      <c r="G46" s="62"/>
      <c r="H46" s="46">
        <v>0</v>
      </c>
      <c r="I46" s="64">
        <v>100</v>
      </c>
      <c r="J46" s="59">
        <v>0</v>
      </c>
      <c r="K46" s="62">
        <v>48.28</v>
      </c>
      <c r="L46" s="46">
        <f>IF((K46-$J$6)&lt;0,0,IF(K46&gt;$M$6,"снят",(K46-$J$6)))</f>
        <v>10.280000000000001</v>
      </c>
      <c r="M46" s="64">
        <f>IF(OR(J46="снят",L46="снят"),100,J46+L46)</f>
        <v>10.280000000000001</v>
      </c>
      <c r="N46" s="65"/>
      <c r="O46" s="47">
        <f>N44</f>
        <v>267.06</v>
      </c>
      <c r="P46" s="41"/>
    </row>
    <row r="47" spans="1:16" ht="12.75">
      <c r="A47" s="147"/>
      <c r="B47" s="50" t="s">
        <v>543</v>
      </c>
      <c r="C47" s="71">
        <v>212</v>
      </c>
      <c r="D47" s="72" t="s">
        <v>578</v>
      </c>
      <c r="E47" s="73" t="s">
        <v>441</v>
      </c>
      <c r="F47" s="71">
        <v>0</v>
      </c>
      <c r="G47" s="74">
        <v>64.72</v>
      </c>
      <c r="H47" s="87">
        <v>16.72</v>
      </c>
      <c r="I47" s="75">
        <v>16.72</v>
      </c>
      <c r="J47" s="71" t="s">
        <v>49</v>
      </c>
      <c r="K47" s="74"/>
      <c r="L47" s="87">
        <f>IF((K47-$J$6)&lt;0,0,IF(K47&gt;$M$6,"снят",(K47-$J$6)))</f>
        <v>0</v>
      </c>
      <c r="M47" s="75">
        <f>IF(OR(J47="снят",L47="снят"),100,J47+L47)</f>
        <v>100</v>
      </c>
      <c r="N47" s="65"/>
      <c r="O47" s="57">
        <f>N44</f>
        <v>267.06</v>
      </c>
      <c r="P47" s="41"/>
    </row>
    <row r="48" spans="1:16" ht="12.75" customHeight="1">
      <c r="A48" s="146" t="s">
        <v>579</v>
      </c>
      <c r="B48" s="33" t="s">
        <v>541</v>
      </c>
      <c r="C48" s="68">
        <v>163</v>
      </c>
      <c r="D48" s="69" t="s">
        <v>580</v>
      </c>
      <c r="E48" s="70" t="s">
        <v>315</v>
      </c>
      <c r="F48" s="68" t="s">
        <v>49</v>
      </c>
      <c r="G48" s="45"/>
      <c r="H48" s="38">
        <v>0</v>
      </c>
      <c r="I48" s="64">
        <v>100</v>
      </c>
      <c r="J48" s="68">
        <v>5</v>
      </c>
      <c r="K48" s="45">
        <v>50.65</v>
      </c>
      <c r="L48" s="38">
        <f>IF((K48-$J$6)&lt;0,0,IF(K48&gt;$M$6,"снят",(K48-$J$6)))</f>
        <v>12.649999999999999</v>
      </c>
      <c r="M48" s="64">
        <f>IF(OR(J48="снят",L48="снят"),100,J48+L48)</f>
        <v>17.65</v>
      </c>
      <c r="N48" s="65">
        <f>SUM(I48:I51)-MAX(I48:I51)+SUM(M48:M51)-MAX(M48:M51)</f>
        <v>279.58</v>
      </c>
      <c r="O48" s="66">
        <f>N48</f>
        <v>279.58</v>
      </c>
      <c r="P48" s="41">
        <v>11</v>
      </c>
    </row>
    <row r="49" spans="1:16" ht="12.75">
      <c r="A49" s="146"/>
      <c r="B49" s="42" t="s">
        <v>541</v>
      </c>
      <c r="C49" s="68">
        <v>130</v>
      </c>
      <c r="D49" s="69" t="s">
        <v>580</v>
      </c>
      <c r="E49" s="70" t="s">
        <v>297</v>
      </c>
      <c r="F49" s="68" t="s">
        <v>49</v>
      </c>
      <c r="G49" s="45"/>
      <c r="H49" s="46">
        <v>0</v>
      </c>
      <c r="I49" s="64">
        <v>100</v>
      </c>
      <c r="J49" s="68">
        <v>15</v>
      </c>
      <c r="K49" s="45">
        <v>48.1</v>
      </c>
      <c r="L49" s="46">
        <f>IF((K49-$J$6)&lt;0,0,IF(K49&gt;$M$6,"снят",(K49-$J$6)))</f>
        <v>10.100000000000001</v>
      </c>
      <c r="M49" s="64">
        <f>IF(OR(J49="снят",L49="снят"),100,J49+L49)</f>
        <v>25.1</v>
      </c>
      <c r="N49" s="65"/>
      <c r="O49" s="47">
        <f>N48</f>
        <v>279.58</v>
      </c>
      <c r="P49" s="41"/>
    </row>
    <row r="50" spans="1:16" ht="12.75">
      <c r="A50" s="146"/>
      <c r="B50" s="42" t="s">
        <v>543</v>
      </c>
      <c r="C50" s="68">
        <v>232</v>
      </c>
      <c r="D50" s="69" t="s">
        <v>580</v>
      </c>
      <c r="E50" s="70" t="s">
        <v>373</v>
      </c>
      <c r="F50" s="68">
        <v>10</v>
      </c>
      <c r="G50" s="45">
        <v>53.52</v>
      </c>
      <c r="H50" s="46">
        <v>5.520000000000003</v>
      </c>
      <c r="I50" s="64">
        <v>15.520000000000003</v>
      </c>
      <c r="J50" s="68">
        <v>10</v>
      </c>
      <c r="K50" s="45">
        <v>49.31</v>
      </c>
      <c r="L50" s="46">
        <f>IF((K50-$J$6)&lt;0,0,IF(K50&gt;$M$6,"снят",(K50-$J$6)))</f>
        <v>11.310000000000002</v>
      </c>
      <c r="M50" s="64">
        <f>IF(OR(J50="снят",L50="снят"),100,J50+L50)</f>
        <v>21.310000000000002</v>
      </c>
      <c r="N50" s="65"/>
      <c r="O50" s="47">
        <f>N48</f>
        <v>279.58</v>
      </c>
      <c r="P50" s="41"/>
    </row>
    <row r="51" spans="1:16" ht="12.75">
      <c r="A51" s="146"/>
      <c r="B51" s="50"/>
      <c r="C51" s="71"/>
      <c r="D51" s="72"/>
      <c r="E51" s="73"/>
      <c r="F51" s="80">
        <v>100</v>
      </c>
      <c r="G51" s="74"/>
      <c r="H51" s="87">
        <v>0</v>
      </c>
      <c r="I51" s="75">
        <v>100</v>
      </c>
      <c r="J51" s="80">
        <v>100</v>
      </c>
      <c r="K51" s="74"/>
      <c r="L51" s="87">
        <f>IF((K51-$J$6)&lt;0,0,IF(K51&gt;$M$6,"снят",(K51-$J$6)))</f>
        <v>0</v>
      </c>
      <c r="M51" s="75">
        <f>IF(OR(J51="снят",L51="снят"),100,J51+L51)</f>
        <v>100</v>
      </c>
      <c r="N51" s="65"/>
      <c r="O51" s="57">
        <f>N48</f>
        <v>279.58</v>
      </c>
      <c r="P51" s="41"/>
    </row>
    <row r="52" spans="1:16" ht="12.75" customHeight="1">
      <c r="A52" s="149" t="s">
        <v>581</v>
      </c>
      <c r="B52" s="33" t="s">
        <v>543</v>
      </c>
      <c r="C52" s="59">
        <v>222</v>
      </c>
      <c r="D52" s="60" t="s">
        <v>559</v>
      </c>
      <c r="E52" s="61" t="s">
        <v>582</v>
      </c>
      <c r="F52" s="59">
        <v>15</v>
      </c>
      <c r="G52" s="62">
        <v>61.6</v>
      </c>
      <c r="H52" s="38">
        <v>13.600000000000001</v>
      </c>
      <c r="I52" s="64">
        <v>28.6</v>
      </c>
      <c r="J52" s="59">
        <v>5</v>
      </c>
      <c r="K52" s="62">
        <v>48.54</v>
      </c>
      <c r="L52" s="38">
        <f>IF((K52-$J$6)&lt;0,0,IF(K52&gt;$M$6,"снят",(K52-$J$6)))</f>
        <v>10.54</v>
      </c>
      <c r="M52" s="64">
        <f>IF(OR(J52="снят",L52="снят"),100,J52+L52)</f>
        <v>15.54</v>
      </c>
      <c r="N52" s="65">
        <f>SUM(I52:I55)-MAX(I52:I55)+SUM(M52:M55)-MAX(M52:M55)</f>
        <v>289.35</v>
      </c>
      <c r="O52" s="66">
        <f>N52</f>
        <v>289.35</v>
      </c>
      <c r="P52" s="41">
        <v>12</v>
      </c>
    </row>
    <row r="53" spans="1:16" ht="12.75">
      <c r="A53" s="149"/>
      <c r="B53" s="42" t="s">
        <v>547</v>
      </c>
      <c r="C53" s="68">
        <v>28</v>
      </c>
      <c r="D53" s="69" t="s">
        <v>559</v>
      </c>
      <c r="E53" s="70" t="s">
        <v>218</v>
      </c>
      <c r="F53" s="68" t="s">
        <v>49</v>
      </c>
      <c r="G53" s="45"/>
      <c r="H53" s="46">
        <v>0</v>
      </c>
      <c r="I53" s="64">
        <v>100</v>
      </c>
      <c r="J53" s="68" t="s">
        <v>49</v>
      </c>
      <c r="K53" s="45"/>
      <c r="L53" s="46">
        <f>IF((K53-$J$6)&lt;0,0,IF(K53&gt;$M$6,"снят",(K53-$J$6)))</f>
        <v>0</v>
      </c>
      <c r="M53" s="64">
        <f>IF(OR(J53="снят",L53="снят"),100,J53+L53)</f>
        <v>100</v>
      </c>
      <c r="N53" s="65"/>
      <c r="O53" s="47">
        <f>N52</f>
        <v>289.35</v>
      </c>
      <c r="P53" s="41"/>
    </row>
    <row r="54" spans="1:16" ht="12.75">
      <c r="A54" s="149"/>
      <c r="B54" s="42" t="s">
        <v>547</v>
      </c>
      <c r="C54" s="59">
        <v>15</v>
      </c>
      <c r="D54" s="60" t="s">
        <v>583</v>
      </c>
      <c r="E54" s="61" t="s">
        <v>584</v>
      </c>
      <c r="F54" s="68" t="s">
        <v>49</v>
      </c>
      <c r="G54" s="45"/>
      <c r="H54" s="46">
        <v>0</v>
      </c>
      <c r="I54" s="64">
        <v>100</v>
      </c>
      <c r="J54" s="68" t="s">
        <v>49</v>
      </c>
      <c r="K54" s="45"/>
      <c r="L54" s="46">
        <f>IF((K54-$J$6)&lt;0,0,IF(K54&gt;$M$6,"снят",(K54-$J$6)))</f>
        <v>0</v>
      </c>
      <c r="M54" s="64">
        <f>IF(OR(J54="снят",L54="снят"),100,J54+L54)</f>
        <v>100</v>
      </c>
      <c r="N54" s="65"/>
      <c r="O54" s="47">
        <f>N52</f>
        <v>289.35</v>
      </c>
      <c r="P54" s="41"/>
    </row>
    <row r="55" spans="1:16" ht="12.75">
      <c r="A55" s="149"/>
      <c r="B55" s="50" t="s">
        <v>541</v>
      </c>
      <c r="C55" s="71">
        <v>128</v>
      </c>
      <c r="D55" s="72" t="s">
        <v>585</v>
      </c>
      <c r="E55" s="73" t="s">
        <v>330</v>
      </c>
      <c r="F55" s="71">
        <v>10</v>
      </c>
      <c r="G55" s="74">
        <v>64.43</v>
      </c>
      <c r="H55" s="55">
        <v>16.430000000000007</v>
      </c>
      <c r="I55" s="75">
        <v>26.430000000000007</v>
      </c>
      <c r="J55" s="71">
        <v>5</v>
      </c>
      <c r="K55" s="74">
        <v>51.78</v>
      </c>
      <c r="L55" s="55">
        <f>IF((K55-$J$6)&lt;0,0,IF(K55&gt;$M$6,"снят",(K55-$J$6)))</f>
        <v>13.780000000000001</v>
      </c>
      <c r="M55" s="75">
        <f>IF(OR(J55="снят",L55="снят"),100,J55+L55)</f>
        <v>18.78</v>
      </c>
      <c r="N55" s="65"/>
      <c r="O55" s="57">
        <f>N52</f>
        <v>289.35</v>
      </c>
      <c r="P55" s="41"/>
    </row>
    <row r="56" spans="1:16" ht="12.75" customHeight="1">
      <c r="A56" s="146" t="s">
        <v>586</v>
      </c>
      <c r="B56" s="33" t="s">
        <v>547</v>
      </c>
      <c r="C56" s="68">
        <v>19</v>
      </c>
      <c r="D56" s="69" t="s">
        <v>587</v>
      </c>
      <c r="E56" s="70" t="s">
        <v>184</v>
      </c>
      <c r="F56" s="68" t="s">
        <v>49</v>
      </c>
      <c r="G56" s="45"/>
      <c r="H56" s="38">
        <v>0</v>
      </c>
      <c r="I56" s="64">
        <v>100</v>
      </c>
      <c r="J56" s="68" t="s">
        <v>49</v>
      </c>
      <c r="K56" s="45"/>
      <c r="L56" s="38">
        <f>IF((K56-$J$6)&lt;0,0,IF(K56&gt;$M$6,"снят",(K56-$J$6)))</f>
        <v>0</v>
      </c>
      <c r="M56" s="64">
        <f>IF(OR(J56="снят",L56="снят"),100,J56+L56)</f>
        <v>100</v>
      </c>
      <c r="N56" s="65">
        <f>SUM(I56:I59)-MAX(I56:I59)+SUM(M56:M59)-MAX(M56:M59)</f>
        <v>418.49</v>
      </c>
      <c r="O56" s="66">
        <f>N56</f>
        <v>418.49</v>
      </c>
      <c r="P56" s="41">
        <v>13</v>
      </c>
    </row>
    <row r="57" spans="1:16" ht="12.75">
      <c r="A57" s="146"/>
      <c r="B57" s="42" t="s">
        <v>543</v>
      </c>
      <c r="C57" s="68">
        <v>215</v>
      </c>
      <c r="D57" s="69" t="s">
        <v>588</v>
      </c>
      <c r="E57" s="70" t="s">
        <v>443</v>
      </c>
      <c r="F57" s="68">
        <v>10</v>
      </c>
      <c r="G57" s="45">
        <v>51.18</v>
      </c>
      <c r="H57" s="46">
        <v>3.18</v>
      </c>
      <c r="I57" s="64">
        <v>13.18</v>
      </c>
      <c r="J57" s="68" t="s">
        <v>49</v>
      </c>
      <c r="K57" s="45"/>
      <c r="L57" s="46">
        <f>IF((K57-$J$6)&lt;0,0,IF(K57&gt;$M$6,"снят",(K57-$J$6)))</f>
        <v>0</v>
      </c>
      <c r="M57" s="64">
        <f>IF(OR(J57="снят",L57="снят"),100,J57+L57)</f>
        <v>100</v>
      </c>
      <c r="N57" s="65"/>
      <c r="O57" s="47">
        <f>N56</f>
        <v>418.49</v>
      </c>
      <c r="P57" s="41"/>
    </row>
    <row r="58" spans="1:16" ht="12.75">
      <c r="A58" s="146"/>
      <c r="B58" s="42" t="s">
        <v>541</v>
      </c>
      <c r="C58" s="68">
        <v>152</v>
      </c>
      <c r="D58" s="69" t="s">
        <v>588</v>
      </c>
      <c r="E58" s="70" t="s">
        <v>525</v>
      </c>
      <c r="F58" s="68" t="s">
        <v>49</v>
      </c>
      <c r="G58" s="45"/>
      <c r="H58" s="46">
        <v>0</v>
      </c>
      <c r="I58" s="64">
        <v>100</v>
      </c>
      <c r="J58" s="68">
        <v>0</v>
      </c>
      <c r="K58" s="45">
        <v>43.31</v>
      </c>
      <c r="L58" s="46">
        <f>IF((K58-$J$6)&lt;0,0,IF(K58&gt;$M$6,"снят",(K58-$J$6)))</f>
        <v>5.310000000000002</v>
      </c>
      <c r="M58" s="64">
        <f>IF(OR(J58="снят",L58="снят"),100,J58+L58)</f>
        <v>5.310000000000002</v>
      </c>
      <c r="N58" s="65"/>
      <c r="O58" s="47">
        <f>N56</f>
        <v>418.49</v>
      </c>
      <c r="P58" s="41"/>
    </row>
    <row r="59" spans="1:16" ht="12.75">
      <c r="A59" s="146"/>
      <c r="B59" s="50"/>
      <c r="C59" s="71"/>
      <c r="D59" s="72"/>
      <c r="E59" s="73"/>
      <c r="F59" s="80">
        <v>100</v>
      </c>
      <c r="G59" s="74"/>
      <c r="H59" s="55">
        <v>0</v>
      </c>
      <c r="I59" s="75">
        <v>100</v>
      </c>
      <c r="J59" s="80">
        <v>100</v>
      </c>
      <c r="K59" s="74"/>
      <c r="L59" s="55">
        <f>IF((K59-$J$6)&lt;0,0,IF(K59&gt;$M$6,"снят",(K59-$J$6)))</f>
        <v>0</v>
      </c>
      <c r="M59" s="75">
        <f>IF(OR(J59="снят",L59="снят"),100,J59+L59)</f>
        <v>100</v>
      </c>
      <c r="N59" s="65"/>
      <c r="O59" s="57">
        <f>N56</f>
        <v>418.49</v>
      </c>
      <c r="P59" s="41"/>
    </row>
    <row r="60" spans="1:16" ht="12.75" customHeight="1">
      <c r="A60" s="146" t="s">
        <v>589</v>
      </c>
      <c r="B60" s="33" t="s">
        <v>547</v>
      </c>
      <c r="C60" s="68">
        <v>17</v>
      </c>
      <c r="D60" s="69" t="s">
        <v>590</v>
      </c>
      <c r="E60" s="70" t="s">
        <v>192</v>
      </c>
      <c r="F60" s="68" t="s">
        <v>49</v>
      </c>
      <c r="G60" s="45"/>
      <c r="H60" s="38">
        <v>0</v>
      </c>
      <c r="I60" s="64">
        <v>100</v>
      </c>
      <c r="J60" s="68" t="s">
        <v>49</v>
      </c>
      <c r="K60" s="45"/>
      <c r="L60" s="38">
        <f>IF((K60-$J$6)&lt;0,0,IF(K60&gt;$M$6,"снят",(K60-$J$6)))</f>
        <v>0</v>
      </c>
      <c r="M60" s="64">
        <f>IF(OR(J60="снят",L60="снят"),100,J60+L60)</f>
        <v>100</v>
      </c>
      <c r="N60" s="65">
        <f>SUM(I60:I63)-MAX(I60:I63)+SUM(M60:M63)-MAX(M60:M63)</f>
        <v>423.72</v>
      </c>
      <c r="O60" s="66">
        <f>N60</f>
        <v>423.72</v>
      </c>
      <c r="P60" s="41">
        <v>14</v>
      </c>
    </row>
    <row r="61" spans="1:16" ht="12.75">
      <c r="A61" s="146"/>
      <c r="B61" s="42" t="s">
        <v>547</v>
      </c>
      <c r="C61" s="68">
        <v>30</v>
      </c>
      <c r="D61" s="69" t="s">
        <v>590</v>
      </c>
      <c r="E61" s="70" t="s">
        <v>193</v>
      </c>
      <c r="F61" s="68">
        <v>10</v>
      </c>
      <c r="G61" s="45">
        <v>59.72</v>
      </c>
      <c r="H61" s="46">
        <v>13.72</v>
      </c>
      <c r="I61" s="64">
        <v>23.72</v>
      </c>
      <c r="J61" s="68" t="s">
        <v>49</v>
      </c>
      <c r="K61" s="45"/>
      <c r="L61" s="46">
        <f>IF((K61-$J$6)&lt;0,0,IF(K61&gt;$M$6,"снят",(K61-$J$6)))</f>
        <v>0</v>
      </c>
      <c r="M61" s="64">
        <f>IF(OR(J61="снят",L61="снят"),100,J61+L61)</f>
        <v>100</v>
      </c>
      <c r="N61" s="65"/>
      <c r="O61" s="47">
        <f>N60</f>
        <v>423.72</v>
      </c>
      <c r="P61" s="41"/>
    </row>
    <row r="62" spans="1:16" ht="12.75">
      <c r="A62" s="146"/>
      <c r="B62" s="42"/>
      <c r="C62" s="150"/>
      <c r="D62" s="151"/>
      <c r="E62" s="152"/>
      <c r="F62" s="68">
        <v>100</v>
      </c>
      <c r="G62" s="45"/>
      <c r="H62" s="46">
        <v>0</v>
      </c>
      <c r="I62" s="64">
        <v>100</v>
      </c>
      <c r="J62" s="68"/>
      <c r="K62" s="45"/>
      <c r="L62" s="46">
        <f>IF((K62-$J$6)&lt;0,0,IF(K62&gt;$M$6,"снят",(K62-$J$6)))</f>
        <v>0</v>
      </c>
      <c r="M62" s="64">
        <f>IF(OR(J62="снят",L62="снят"),100,J62+L62)</f>
        <v>0</v>
      </c>
      <c r="N62" s="65"/>
      <c r="O62" s="47">
        <f>N60</f>
        <v>423.72</v>
      </c>
      <c r="P62" s="41"/>
    </row>
    <row r="63" spans="1:16" ht="12.75">
      <c r="A63" s="146"/>
      <c r="B63" s="50" t="s">
        <v>543</v>
      </c>
      <c r="C63" s="71">
        <v>210</v>
      </c>
      <c r="D63" s="72" t="s">
        <v>591</v>
      </c>
      <c r="E63" s="73" t="s">
        <v>407</v>
      </c>
      <c r="F63" s="80" t="s">
        <v>49</v>
      </c>
      <c r="G63" s="74"/>
      <c r="H63" s="87">
        <v>0</v>
      </c>
      <c r="I63" s="75">
        <v>100</v>
      </c>
      <c r="J63" s="80" t="s">
        <v>49</v>
      </c>
      <c r="K63" s="74"/>
      <c r="L63" s="87">
        <f>IF((K63-$J$6)&lt;0,0,IF(K63&gt;$M$6,"снят",(K63-$J$6)))</f>
        <v>0</v>
      </c>
      <c r="M63" s="75">
        <f>IF(OR(J63="снят",L63="снят"),100,J63+L63)</f>
        <v>100</v>
      </c>
      <c r="N63" s="65"/>
      <c r="O63" s="57">
        <f>N60</f>
        <v>423.72</v>
      </c>
      <c r="P63" s="41"/>
    </row>
    <row r="64" spans="1:16" ht="12.75" customHeight="1">
      <c r="A64" s="148" t="s">
        <v>592</v>
      </c>
      <c r="B64" s="33" t="s">
        <v>547</v>
      </c>
      <c r="C64" s="59">
        <v>10</v>
      </c>
      <c r="D64" s="60" t="s">
        <v>593</v>
      </c>
      <c r="E64" s="61" t="s">
        <v>195</v>
      </c>
      <c r="F64" s="59" t="s">
        <v>49</v>
      </c>
      <c r="G64" s="62"/>
      <c r="H64" s="38">
        <v>0</v>
      </c>
      <c r="I64" s="64">
        <v>100</v>
      </c>
      <c r="J64" s="59">
        <v>15</v>
      </c>
      <c r="K64" s="62">
        <v>47</v>
      </c>
      <c r="L64" s="38">
        <f>IF((K64-$J$6)&lt;0,0,IF(K64&gt;$M$6,"снят",(K64-$J$6)))</f>
        <v>9</v>
      </c>
      <c r="M64" s="64">
        <f>IF(OR(J64="снят",L64="снят"),100,J64+L64)</f>
        <v>24</v>
      </c>
      <c r="N64" s="65">
        <f>SUM(I64:I67)-MAX(I64:I67)+SUM(M64:M67)-MAX(M64:M67)</f>
        <v>435.40999999999997</v>
      </c>
      <c r="O64" s="66">
        <f>N64</f>
        <v>435.40999999999997</v>
      </c>
      <c r="P64" s="41">
        <v>15</v>
      </c>
    </row>
    <row r="65" spans="1:16" ht="12.75">
      <c r="A65" s="148"/>
      <c r="B65" s="42" t="s">
        <v>547</v>
      </c>
      <c r="C65" s="68">
        <v>13</v>
      </c>
      <c r="D65" s="69" t="s">
        <v>550</v>
      </c>
      <c r="E65" s="70" t="s">
        <v>197</v>
      </c>
      <c r="F65" s="68" t="s">
        <v>49</v>
      </c>
      <c r="G65" s="45"/>
      <c r="H65" s="46">
        <v>0</v>
      </c>
      <c r="I65" s="64">
        <v>100</v>
      </c>
      <c r="J65" s="68">
        <v>5</v>
      </c>
      <c r="K65" s="45">
        <v>44.41</v>
      </c>
      <c r="L65" s="46">
        <f>IF((K65-$J$6)&lt;0,0,IF(K65&gt;$M$6,"снят",(K65-$J$6)))</f>
        <v>6.409999999999997</v>
      </c>
      <c r="M65" s="64">
        <f>IF(OR(J65="снят",L65="снят"),100,J65+L65)</f>
        <v>11.409999999999997</v>
      </c>
      <c r="N65" s="65"/>
      <c r="O65" s="47">
        <f>N64</f>
        <v>435.40999999999997</v>
      </c>
      <c r="P65" s="41"/>
    </row>
    <row r="66" spans="1:16" ht="12.75">
      <c r="A66" s="148"/>
      <c r="B66" s="42" t="s">
        <v>541</v>
      </c>
      <c r="C66" s="59">
        <v>118</v>
      </c>
      <c r="D66" s="60" t="s">
        <v>591</v>
      </c>
      <c r="E66" s="61" t="s">
        <v>327</v>
      </c>
      <c r="F66" s="68" t="s">
        <v>49</v>
      </c>
      <c r="G66" s="45"/>
      <c r="H66" s="46">
        <v>0</v>
      </c>
      <c r="I66" s="64">
        <v>100</v>
      </c>
      <c r="J66" s="68">
        <v>100</v>
      </c>
      <c r="K66" s="45"/>
      <c r="L66" s="46">
        <f>IF((K66-$J$6)&lt;0,0,IF(K66&gt;$M$6,"снят",(K66-$J$6)))</f>
        <v>0</v>
      </c>
      <c r="M66" s="64">
        <f>IF(OR(J66="снят",L66="снят"),100,J66+L66)</f>
        <v>100</v>
      </c>
      <c r="N66" s="65"/>
      <c r="O66" s="47">
        <f>N64</f>
        <v>435.40999999999997</v>
      </c>
      <c r="P66" s="41"/>
    </row>
    <row r="67" spans="1:16" ht="12.75">
      <c r="A67" s="148"/>
      <c r="B67" s="50"/>
      <c r="C67" s="71"/>
      <c r="D67" s="72"/>
      <c r="E67" s="73"/>
      <c r="F67" s="71">
        <v>100</v>
      </c>
      <c r="G67" s="74"/>
      <c r="H67" s="55">
        <v>0</v>
      </c>
      <c r="I67" s="75">
        <v>100</v>
      </c>
      <c r="J67" s="71">
        <v>100</v>
      </c>
      <c r="K67" s="74"/>
      <c r="L67" s="55">
        <f>IF((K67-$J$6)&lt;0,0,IF(K67&gt;$M$6,"снят",(K67-$J$6)))</f>
        <v>0</v>
      </c>
      <c r="M67" s="75">
        <f>IF(OR(J67="снят",L67="снят"),100,J67+L67)</f>
        <v>100</v>
      </c>
      <c r="N67" s="65"/>
      <c r="O67" s="57">
        <f>N64</f>
        <v>435.40999999999997</v>
      </c>
      <c r="P67" s="41"/>
    </row>
    <row r="68" spans="1:16" ht="12.75" customHeight="1">
      <c r="A68" s="146" t="s">
        <v>594</v>
      </c>
      <c r="B68" s="33" t="s">
        <v>541</v>
      </c>
      <c r="C68" s="68">
        <v>136</v>
      </c>
      <c r="D68" s="69" t="s">
        <v>595</v>
      </c>
      <c r="E68" s="70" t="s">
        <v>339</v>
      </c>
      <c r="F68" s="68" t="s">
        <v>49</v>
      </c>
      <c r="G68" s="45"/>
      <c r="H68" s="38">
        <v>0</v>
      </c>
      <c r="I68" s="64">
        <v>100</v>
      </c>
      <c r="J68" s="68" t="s">
        <v>49</v>
      </c>
      <c r="K68" s="45"/>
      <c r="L68" s="38">
        <f>IF((K68-$J$6)&lt;0,0,IF(K68&gt;$M$6,"снят",(K68-$J$6)))</f>
        <v>0</v>
      </c>
      <c r="M68" s="64">
        <f>IF(OR(J68="снят",L68="снят"),100,J68+L68)</f>
        <v>100</v>
      </c>
      <c r="N68" s="65">
        <f>SUM(I68:I71)-MAX(I68:I71)+SUM(M68:M71)-MAX(M68:M71)</f>
        <v>524.59</v>
      </c>
      <c r="O68" s="66">
        <f>N68</f>
        <v>524.59</v>
      </c>
      <c r="P68" s="41">
        <v>16</v>
      </c>
    </row>
    <row r="69" spans="1:16" ht="12.75">
      <c r="A69" s="146"/>
      <c r="B69" s="42" t="s">
        <v>541</v>
      </c>
      <c r="C69" s="68">
        <v>124</v>
      </c>
      <c r="D69" s="69" t="s">
        <v>595</v>
      </c>
      <c r="E69" s="70" t="s">
        <v>524</v>
      </c>
      <c r="F69" s="68">
        <v>0</v>
      </c>
      <c r="G69" s="45">
        <v>72.59</v>
      </c>
      <c r="H69" s="46">
        <v>24.590000000000003</v>
      </c>
      <c r="I69" s="64">
        <v>24.590000000000003</v>
      </c>
      <c r="J69" s="68" t="s">
        <v>49</v>
      </c>
      <c r="K69" s="45"/>
      <c r="L69" s="46">
        <f>IF((K69-$J$6)&lt;0,0,IF(K69&gt;$M$6,"снят",(K69-$J$6)))</f>
        <v>0</v>
      </c>
      <c r="M69" s="64">
        <f>IF(OR(J69="снят",L69="снят"),100,J69+L69)</f>
        <v>100</v>
      </c>
      <c r="N69" s="65"/>
      <c r="O69" s="47">
        <f>N68</f>
        <v>524.59</v>
      </c>
      <c r="P69" s="41"/>
    </row>
    <row r="70" spans="1:16" ht="12.75">
      <c r="A70" s="146"/>
      <c r="B70" s="42" t="s">
        <v>547</v>
      </c>
      <c r="C70" s="68">
        <v>27</v>
      </c>
      <c r="D70" s="69" t="s">
        <v>596</v>
      </c>
      <c r="E70" s="70" t="s">
        <v>225</v>
      </c>
      <c r="F70" s="68" t="s">
        <v>49</v>
      </c>
      <c r="G70" s="45"/>
      <c r="H70" s="46">
        <v>0</v>
      </c>
      <c r="I70" s="64">
        <v>100</v>
      </c>
      <c r="J70" s="68" t="s">
        <v>49</v>
      </c>
      <c r="K70" s="45"/>
      <c r="L70" s="46">
        <f>IF((K70-$J$6)&lt;0,0,IF(K70&gt;$M$6,"снят",(K70-$J$6)))</f>
        <v>0</v>
      </c>
      <c r="M70" s="64">
        <f>IF(OR(J70="снят",L70="снят"),100,J70+L70)</f>
        <v>100</v>
      </c>
      <c r="N70" s="65"/>
      <c r="O70" s="47">
        <f>N68</f>
        <v>524.59</v>
      </c>
      <c r="P70" s="41"/>
    </row>
    <row r="71" spans="1:16" ht="12.75">
      <c r="A71" s="146"/>
      <c r="B71" s="50"/>
      <c r="C71" s="71"/>
      <c r="D71" s="72"/>
      <c r="E71" s="73"/>
      <c r="F71" s="80">
        <v>100</v>
      </c>
      <c r="G71" s="55"/>
      <c r="H71" s="55">
        <v>0</v>
      </c>
      <c r="I71" s="75">
        <v>100</v>
      </c>
      <c r="J71" s="80">
        <v>100</v>
      </c>
      <c r="K71" s="74"/>
      <c r="L71" s="55">
        <f>IF((K71-$J$6)&lt;0,0,IF(K71&gt;$M$6,"снят",(K71-$J$6)))</f>
        <v>0</v>
      </c>
      <c r="M71" s="75">
        <f>IF(OR(J71="снят",L71="снят"),100,J71+L71)</f>
        <v>100</v>
      </c>
      <c r="N71" s="65"/>
      <c r="O71" s="57">
        <f>N68</f>
        <v>524.59</v>
      </c>
      <c r="P71" s="41"/>
    </row>
  </sheetData>
  <sheetProtection selectLockedCells="1" selectUnlockedCells="1"/>
  <mergeCells count="48">
    <mergeCell ref="A8:A11"/>
    <mergeCell ref="N8:N11"/>
    <mergeCell ref="P8:P11"/>
    <mergeCell ref="A12:A15"/>
    <mergeCell ref="N12:N15"/>
    <mergeCell ref="P12:P15"/>
    <mergeCell ref="A16:A19"/>
    <mergeCell ref="N16:N19"/>
    <mergeCell ref="P16:P19"/>
    <mergeCell ref="A20:A23"/>
    <mergeCell ref="N20:N23"/>
    <mergeCell ref="P20:P23"/>
    <mergeCell ref="A24:A27"/>
    <mergeCell ref="N24:N27"/>
    <mergeCell ref="P24:P27"/>
    <mergeCell ref="A28:A31"/>
    <mergeCell ref="N28:N31"/>
    <mergeCell ref="P28:P31"/>
    <mergeCell ref="A32:A35"/>
    <mergeCell ref="N32:N35"/>
    <mergeCell ref="P32:P35"/>
    <mergeCell ref="A36:A39"/>
    <mergeCell ref="N36:N39"/>
    <mergeCell ref="P36:P39"/>
    <mergeCell ref="A40:A43"/>
    <mergeCell ref="N40:N43"/>
    <mergeCell ref="P40:P43"/>
    <mergeCell ref="A44:A47"/>
    <mergeCell ref="N44:N47"/>
    <mergeCell ref="P44:P47"/>
    <mergeCell ref="A48:A51"/>
    <mergeCell ref="N48:N51"/>
    <mergeCell ref="P48:P51"/>
    <mergeCell ref="A52:A55"/>
    <mergeCell ref="N52:N55"/>
    <mergeCell ref="P52:P55"/>
    <mergeCell ref="A56:A59"/>
    <mergeCell ref="N56:N59"/>
    <mergeCell ref="P56:P59"/>
    <mergeCell ref="A60:A63"/>
    <mergeCell ref="N60:N63"/>
    <mergeCell ref="P60:P63"/>
    <mergeCell ref="A64:A67"/>
    <mergeCell ref="N64:N67"/>
    <mergeCell ref="P64:P67"/>
    <mergeCell ref="A68:A71"/>
    <mergeCell ref="N68:N71"/>
    <mergeCell ref="P68:P71"/>
  </mergeCells>
  <printOptions horizontalCentered="1"/>
  <pageMargins left="0.25" right="0.35833333333333334" top="0.32708333333333334" bottom="0.51875" header="0.5118055555555555" footer="0.2534722222222222"/>
  <pageSetup firstPageNumber="1" useFirstPageNumber="1" horizontalDpi="300" verticalDpi="300" orientation="portrait" paperSize="9" scale="62"/>
  <headerFooter alignWithMargins="0">
    <oddFooter>&amp;C&amp;"Times New Roman,Обычный"&amp;12&amp;A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2012-07-08T17:16:22Z</cp:lastPrinted>
  <dcterms:created xsi:type="dcterms:W3CDTF">2012-06-12T17:44:43Z</dcterms:created>
  <dcterms:modified xsi:type="dcterms:W3CDTF">2012-07-09T17:26:36Z</dcterms:modified>
  <cp:category/>
  <cp:version/>
  <cp:contentType/>
  <cp:contentStatus/>
  <cp:revision>76</cp:revision>
</cp:coreProperties>
</file>