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<sst xmlns="http://schemas.openxmlformats.org/spreadsheetml/2006/main" count="1216" uniqueCount="206">
  <si>
    <t>Стартовый номер</t>
  </si>
  <si>
    <t>Фамилия, имя участника</t>
  </si>
  <si>
    <t>Порода, кличка собаки</t>
  </si>
  <si>
    <t>бордер-колли Бейкон</t>
  </si>
  <si>
    <t>Команда</t>
  </si>
  <si>
    <t>Альфа</t>
  </si>
  <si>
    <t>Колобок</t>
  </si>
  <si>
    <t>Гурина Татьяна</t>
  </si>
  <si>
    <t>грюнендаль Арабика</t>
  </si>
  <si>
    <t>бордер-колли Твисти Снитч</t>
  </si>
  <si>
    <t>Повалищева Екатерина</t>
  </si>
  <si>
    <t>Азарт</t>
  </si>
  <si>
    <t>Алтын</t>
  </si>
  <si>
    <t>Фламинго</t>
  </si>
  <si>
    <t>тервюрен Гвенделен</t>
  </si>
  <si>
    <t>Абзац</t>
  </si>
  <si>
    <t>Денисова Елена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</si>
  <si>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</si>
  <si>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</si>
  <si>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</si>
  <si>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</si>
  <si>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</si>
  <si>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</si>
  <si>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</si>
  <si>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</si>
  <si>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</si>
  <si>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</si>
  <si>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</si>
  <si>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</si>
  <si>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</si>
  <si>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</si>
  <si>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</si>
  <si>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</si>
  <si>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</si>
  <si>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шелти Енди Егорушка</t>
  </si>
  <si>
    <t>Гушан Ольга</t>
  </si>
  <si>
    <t>цвергшнауцер Леон</t>
  </si>
  <si>
    <t>Атас</t>
  </si>
  <si>
    <t>Филатова Елена</t>
  </si>
  <si>
    <t>пудель Порш</t>
  </si>
  <si>
    <t>Серова Марина</t>
  </si>
  <si>
    <t>Ефременкова Ольга</t>
  </si>
  <si>
    <t>Авось</t>
  </si>
  <si>
    <t>бордер-терьер Эрдми Ермак</t>
  </si>
  <si>
    <t>Алмаз</t>
  </si>
  <si>
    <t>"Абзац" клуб "Вместе"</t>
  </si>
  <si>
    <t>"Алтын" клуб "Вместе"</t>
  </si>
  <si>
    <t>"Колобок - PROFormance"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</si>
  <si>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</si>
  <si>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</si>
  <si>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</si>
  <si>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</si>
  <si>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</si>
  <si>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</si>
  <si>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Орлова Наталья</t>
  </si>
  <si>
    <t>сеттер-гордон Несси Чароид</t>
  </si>
  <si>
    <t xml:space="preserve">                                            </t>
  </si>
  <si>
    <t>Батурина Мария</t>
  </si>
  <si>
    <t>цвергпинчер Пиня Понгер</t>
  </si>
  <si>
    <t>Кондрашова Светлана</t>
  </si>
  <si>
    <t xml:space="preserve">"Атас" клуб "Вместе" </t>
  </si>
  <si>
    <t>личный зачет</t>
  </si>
  <si>
    <t>Сумма двоеборья</t>
  </si>
  <si>
    <t>Свит Юлия</t>
  </si>
  <si>
    <t>Мешкова Елена</t>
  </si>
  <si>
    <t>Ильина Полина</t>
  </si>
  <si>
    <t>Айрон</t>
  </si>
  <si>
    <t>бордер-колли Альф</t>
  </si>
  <si>
    <t>Антей</t>
  </si>
  <si>
    <t>Чоговадзе Галина</t>
  </si>
  <si>
    <t>бордер-колли Ролли Ройс</t>
  </si>
  <si>
    <t>Христий Ирина</t>
  </si>
  <si>
    <t>бордер-колли Викинг</t>
  </si>
  <si>
    <t>бордер-колли Вилли</t>
  </si>
  <si>
    <t>Шелякина Мария</t>
  </si>
  <si>
    <t>бордер-колли Антарес</t>
  </si>
  <si>
    <t>Павлова Татьяна</t>
  </si>
  <si>
    <t>малинуа Ника</t>
  </si>
  <si>
    <t>Медведкова Елена</t>
  </si>
  <si>
    <t>тервюрен Бенгалия</t>
  </si>
  <si>
    <t>Гущина Светлана</t>
  </si>
  <si>
    <t>бордер-колли Триумф</t>
  </si>
  <si>
    <t>бордер-колли Кверти</t>
  </si>
  <si>
    <t>бордер-колли Рашани</t>
  </si>
  <si>
    <t>бордер-колли Вита</t>
  </si>
  <si>
    <t>пиринейская овчарка Дэзи</t>
  </si>
  <si>
    <t>фокстерьер Гарри</t>
  </si>
  <si>
    <t>Волкова Дарья</t>
  </si>
  <si>
    <t>фокстерьер Вешка</t>
  </si>
  <si>
    <t>фокстерьер Зверобой</t>
  </si>
  <si>
    <t>шелти Звездная Экспрессия</t>
  </si>
  <si>
    <t>шпиц Эльфания</t>
  </si>
  <si>
    <t>Патрикеева Ольга</t>
  </si>
  <si>
    <t>цверпинчер Ульф</t>
  </si>
  <si>
    <t>Шульга Татьяна</t>
  </si>
  <si>
    <t>той-пудель Салина</t>
  </si>
  <si>
    <t>той-пудель Коррида</t>
  </si>
  <si>
    <t xml:space="preserve">"Айрон" клуб "Вместе" </t>
  </si>
  <si>
    <t xml:space="preserve">"Антей" клуб "Вместе" </t>
  </si>
  <si>
    <t>"Фламинго - PROFormance"</t>
  </si>
  <si>
    <t>цвергпинчер Ульф</t>
  </si>
  <si>
    <t>малинуа Микаэлла</t>
  </si>
  <si>
    <t>Астра</t>
  </si>
  <si>
    <t>Сурцова Наталья</t>
  </si>
  <si>
    <t>вост.-евр. овчарка Эльза</t>
  </si>
  <si>
    <t>малинуа Даниэль</t>
  </si>
  <si>
    <t>Аргон</t>
  </si>
  <si>
    <t>миттельшнауцер Барби</t>
  </si>
  <si>
    <t>Туманова Светлана</t>
  </si>
  <si>
    <t>Пирогова Наталья</t>
  </si>
  <si>
    <t>эрдельтерьер Райз</t>
  </si>
  <si>
    <t>метис Брайда</t>
  </si>
  <si>
    <t>Чураева Екатерина</t>
  </si>
  <si>
    <t>бордер-колли Елана</t>
  </si>
  <si>
    <t>Шишакина Елена</t>
  </si>
  <si>
    <t>бордер-колли Эбони</t>
  </si>
  <si>
    <t>Содружество</t>
  </si>
  <si>
    <t>Аванс</t>
  </si>
  <si>
    <t>бордер-колли Араго</t>
  </si>
  <si>
    <t>Максимова Юлия</t>
  </si>
  <si>
    <t>фокстерьер Канопус</t>
  </si>
  <si>
    <t>пиринейская овчарка Понка</t>
  </si>
  <si>
    <t>цвергпинчер Шерна Шерри</t>
  </si>
  <si>
    <t>Дубичева Любовь</t>
  </si>
  <si>
    <t>Улыбина Маргарита</t>
  </si>
  <si>
    <t>шпиц Марго</t>
  </si>
  <si>
    <t>шелти Чикаго</t>
  </si>
  <si>
    <t>"Авось" клуб "Вместе"</t>
  </si>
  <si>
    <t>"Азарт" клуб "Вместе"</t>
  </si>
  <si>
    <t>"Алмаз" клуб "Вместе"</t>
  </si>
  <si>
    <t>"Альфа" клуб "Вместе"</t>
  </si>
  <si>
    <t xml:space="preserve">"Аргон" клуб "Вместе" </t>
  </si>
  <si>
    <t xml:space="preserve">"Астра" клуб "Вместе" </t>
  </si>
  <si>
    <t xml:space="preserve">"Аванс" клуб "Вместе" </t>
  </si>
  <si>
    <t>бордер-колли Трейси Винд</t>
  </si>
  <si>
    <t>"Содружество"</t>
  </si>
  <si>
    <t>Иваново-1</t>
  </si>
  <si>
    <t>НАТИ-Ясеневый-1</t>
  </si>
  <si>
    <t>грюнендаль Флаер</t>
  </si>
  <si>
    <t>Астрафилиус</t>
  </si>
  <si>
    <t>малинуа Штеффи</t>
  </si>
  <si>
    <t>малинуа Флинт</t>
  </si>
  <si>
    <t>НАТИ-Ясеневый-2</t>
  </si>
  <si>
    <t>Иванова Анна</t>
  </si>
  <si>
    <t>ризеншнауцер Айк</t>
  </si>
  <si>
    <t>Гремякина Анна</t>
  </si>
  <si>
    <t>метис Жангир</t>
  </si>
  <si>
    <t>КВ</t>
  </si>
  <si>
    <t>МВ</t>
  </si>
  <si>
    <t>Д.Т.</t>
  </si>
  <si>
    <t>Сумма времени</t>
  </si>
  <si>
    <t>Скорость аджилити</t>
  </si>
  <si>
    <t>Скорость джампинг</t>
  </si>
  <si>
    <t>Скорость финал</t>
  </si>
  <si>
    <t>шелти Цветень</t>
  </si>
  <si>
    <t>фокстерьер Жаклин</t>
  </si>
  <si>
    <t>Шкатулова Елена</t>
  </si>
  <si>
    <t>карело-финская лайка Таис</t>
  </si>
  <si>
    <t>Фабричнева Ирина</t>
  </si>
  <si>
    <t>цвергшнауцер Хризантема</t>
  </si>
  <si>
    <t>Пашкова Наталья</t>
  </si>
  <si>
    <t>пудель Наполеон</t>
  </si>
  <si>
    <t>бордер-терьер Гранд О-ля-ля</t>
  </si>
  <si>
    <t>Горецкая Мария</t>
  </si>
  <si>
    <t>русский спаниель Рада</t>
  </si>
  <si>
    <t>Паршикова Екатерина</t>
  </si>
  <si>
    <t>Клюквина Екатерина</t>
  </si>
  <si>
    <t>шелти Каспер</t>
  </si>
  <si>
    <t>Билецкая Ирина</t>
  </si>
  <si>
    <t>Джек-Рассел-терьер Джип</t>
  </si>
  <si>
    <t>Агат</t>
  </si>
  <si>
    <t>той-пудель Дарума</t>
  </si>
  <si>
    <t>той-пудель Алита</t>
  </si>
  <si>
    <t>цвергпинчер Люка</t>
  </si>
  <si>
    <t>шпиц Тайна</t>
  </si>
  <si>
    <t>Насонова Светлана</t>
  </si>
  <si>
    <t>папильон Нина Ричи</t>
  </si>
  <si>
    <t>Иваново-2</t>
  </si>
  <si>
    <t>бордер-колли Ориент</t>
  </si>
  <si>
    <t>Гуркова Ирина</t>
  </si>
  <si>
    <t>бордер-колли Трек</t>
  </si>
  <si>
    <t>бордер-колли Джасти</t>
  </si>
  <si>
    <t>бордер-колли Дакша</t>
  </si>
  <si>
    <t>Шмелева Анна</t>
  </si>
  <si>
    <t>карело-финская лайка Лайза</t>
  </si>
  <si>
    <t>бордер-колли Ингрид</t>
  </si>
  <si>
    <t>бордер-колли Елисей</t>
  </si>
  <si>
    <t>бордер-колли Кеннет</t>
  </si>
  <si>
    <t>"Агат" клуб "Вместе"</t>
  </si>
  <si>
    <t>"Астрафилиус - PROFormance"</t>
  </si>
  <si>
    <t>НАТИ - "Ясеневый" - 1</t>
  </si>
  <si>
    <t>НАТИ - "Ясеневый" - 2</t>
  </si>
  <si>
    <t>сеттер-гордон Несси</t>
  </si>
  <si>
    <t>Москва - Ростов</t>
  </si>
  <si>
    <t>Иваново - 1</t>
  </si>
  <si>
    <t>Иваново - 2</t>
  </si>
  <si>
    <t>шелти Экспрессия</t>
  </si>
  <si>
    <t>шпиц Мастер</t>
  </si>
  <si>
    <t>Пустырева Мария</t>
  </si>
  <si>
    <t>бигль Ники</t>
  </si>
  <si>
    <t>Капустина Елена</t>
  </si>
  <si>
    <t>Парсон-Рассел-терьер Патти</t>
  </si>
  <si>
    <t>Ларюшин Анатолий</t>
  </si>
  <si>
    <t>бордер-колли Роден</t>
  </si>
  <si>
    <t>неявка</t>
  </si>
  <si>
    <t>б/м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</si>
</sst>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 shrinkToFit="1"/>
    </xf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:O4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6.75390625" style="1" customWidth="1"/>
    <col min="5" max="12" width="9.125" style="0" customWidth="1"/>
    <col min="13" max="13" width="10.25390625" style="0" customWidth="1"/>
    <col min="14" max="14" width="11.875" style="0" customWidth="1"/>
    <col min="21" max="21" width="12.25390625" style="0" customWidth="1"/>
    <col min="24" max="24" width="10.125" style="0" customWidth="1"/>
    <col min="25" max="26" width="10.375" style="0" customWidth="1"/>
  </cols>
  <sheetData>
    <row r="1" spans="5:27" ht="12.75"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  <c r="W1" s="64"/>
      <c r="X1" s="64"/>
      <c r="Y1" s="64"/>
      <c r="Z1" s="64"/>
      <c r="AA1" s="64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  <c r="W2" s="2"/>
      <c r="X2" s="2"/>
      <c r="Y2" s="2"/>
      <c r="Z2" s="2"/>
      <c r="AA2" s="2"/>
    </row>
    <row r="3" spans="1:27" s="10" customFormat="1" ht="12.75">
      <c r="A3" s="4">
        <v>6502</v>
      </c>
      <c r="B3" s="1" t="s">
        <v>108</v>
      </c>
      <c r="C3" s="1" t="s">
        <v>3</v>
      </c>
      <c r="D3" s="1" t="s">
        <v>44</v>
      </c>
      <c r="E3" s="5">
        <f>L!E4</f>
        <v>37.25</v>
      </c>
      <c r="F3" s="37">
        <f>L!F4</f>
        <v>5</v>
      </c>
      <c r="G3" s="5">
        <f aca="true" t="shared" si="0" ref="G3:G28">SUM(E3:F3)</f>
        <v>42.25</v>
      </c>
      <c r="H3" s="5">
        <f aca="true" t="shared" si="1" ref="H3:H28">120-G3</f>
        <v>77.75</v>
      </c>
      <c r="I3" s="5">
        <f>L!I4</f>
        <v>30.06</v>
      </c>
      <c r="J3" s="37">
        <f>L!J4</f>
        <v>0</v>
      </c>
      <c r="K3" s="5">
        <f aca="true" t="shared" si="2" ref="K3:K28">SUM(I3:J3)</f>
        <v>30.06</v>
      </c>
      <c r="L3" s="5">
        <f aca="true" t="shared" si="3" ref="L3:L28">100-K3</f>
        <v>69.94</v>
      </c>
      <c r="M3" s="5">
        <f>L!M4</f>
        <v>35.13</v>
      </c>
      <c r="N3" s="37">
        <f>L!N4</f>
        <v>31</v>
      </c>
      <c r="O3" s="37">
        <f>L!O4</f>
        <v>10</v>
      </c>
      <c r="P3" s="37">
        <f aca="true" t="shared" si="4" ref="P3:P28">SUM(N3,O3)</f>
        <v>41</v>
      </c>
      <c r="Q3" s="5">
        <f>L!Q4</f>
        <v>44.13</v>
      </c>
      <c r="R3" s="37">
        <f>L!R4</f>
        <v>30</v>
      </c>
      <c r="S3" s="37">
        <f>L!S4</f>
        <v>27</v>
      </c>
      <c r="T3" s="37">
        <f aca="true" t="shared" si="5" ref="T3:T28">SUM(R3:S3)</f>
        <v>57</v>
      </c>
      <c r="U3" s="5">
        <f aca="true" t="shared" si="6" ref="U3:U28">SUM(H3,L3,P3,T3)</f>
        <v>245.69</v>
      </c>
      <c r="V3" s="7">
        <v>1</v>
      </c>
      <c r="W3" s="5"/>
      <c r="X3" s="5"/>
      <c r="Y3" s="37"/>
      <c r="Z3" s="5"/>
      <c r="AA3" s="39"/>
    </row>
    <row r="4" spans="1:27" ht="12.75">
      <c r="A4" s="53">
        <v>6504</v>
      </c>
      <c r="B4" t="s">
        <v>80</v>
      </c>
      <c r="C4" t="s">
        <v>81</v>
      </c>
      <c r="D4" s="1" t="s">
        <v>136</v>
      </c>
      <c r="E4" s="5">
        <f>L!E6</f>
        <v>37.88</v>
      </c>
      <c r="F4" s="37">
        <f>L!F6</f>
        <v>0</v>
      </c>
      <c r="G4" s="5">
        <f t="shared" si="0"/>
        <v>37.88</v>
      </c>
      <c r="H4" s="5">
        <f t="shared" si="1"/>
        <v>82.12</v>
      </c>
      <c r="I4" s="5">
        <f>L!I6</f>
        <v>31.1</v>
      </c>
      <c r="J4" s="37">
        <f>L!J6</f>
        <v>0</v>
      </c>
      <c r="K4" s="5">
        <f t="shared" si="2"/>
        <v>31.1</v>
      </c>
      <c r="L4" s="5">
        <f t="shared" si="3"/>
        <v>68.9</v>
      </c>
      <c r="M4" s="5">
        <f>L!M6</f>
        <v>36.76</v>
      </c>
      <c r="N4" s="37">
        <f>L!N6</f>
        <v>33</v>
      </c>
      <c r="O4" s="37">
        <f>L!O6</f>
        <v>10</v>
      </c>
      <c r="P4" s="37">
        <f t="shared" si="4"/>
        <v>43</v>
      </c>
      <c r="Q4" s="5">
        <f>L!Q6</f>
        <v>48.09</v>
      </c>
      <c r="R4" s="37">
        <f>L!R6</f>
        <v>14</v>
      </c>
      <c r="S4" s="37">
        <f>L!S6</f>
        <v>27</v>
      </c>
      <c r="T4" s="37">
        <f t="shared" si="5"/>
        <v>41</v>
      </c>
      <c r="U4" s="5">
        <f t="shared" si="6"/>
        <v>235.02</v>
      </c>
      <c r="V4" s="7">
        <v>2</v>
      </c>
      <c r="W4" s="5"/>
      <c r="X4" s="5"/>
      <c r="Y4" s="37"/>
      <c r="Z4" s="5"/>
      <c r="AA4" s="41"/>
    </row>
    <row r="5" spans="1:27" ht="12.75">
      <c r="A5" s="53">
        <v>6517</v>
      </c>
      <c r="B5" t="s">
        <v>114</v>
      </c>
      <c r="C5" t="s">
        <v>115</v>
      </c>
      <c r="D5" s="1" t="s">
        <v>37</v>
      </c>
      <c r="E5" s="5">
        <f>L!E17</f>
        <v>35.17</v>
      </c>
      <c r="F5" s="37">
        <f>L!F17</f>
        <v>5</v>
      </c>
      <c r="G5" s="5">
        <f t="shared" si="0"/>
        <v>40.17</v>
      </c>
      <c r="H5" s="5">
        <f t="shared" si="1"/>
        <v>79.83</v>
      </c>
      <c r="I5" s="5">
        <f>L!I17</f>
        <v>29.63</v>
      </c>
      <c r="J5" s="37">
        <f>L!J17</f>
        <v>10</v>
      </c>
      <c r="K5" s="5">
        <f t="shared" si="2"/>
        <v>39.629999999999995</v>
      </c>
      <c r="L5" s="5">
        <f t="shared" si="3"/>
        <v>60.370000000000005</v>
      </c>
      <c r="M5" s="5">
        <f>L!M17</f>
        <v>35.61</v>
      </c>
      <c r="N5" s="37">
        <f>L!N17</f>
        <v>27</v>
      </c>
      <c r="O5" s="37">
        <f>L!O17</f>
        <v>10</v>
      </c>
      <c r="P5" s="37">
        <f t="shared" si="4"/>
        <v>37</v>
      </c>
      <c r="Q5" s="5">
        <f>L!Q17</f>
        <v>46.12</v>
      </c>
      <c r="R5" s="37">
        <f>L!R17</f>
        <v>22</v>
      </c>
      <c r="S5" s="37">
        <f>L!S17</f>
        <v>27</v>
      </c>
      <c r="T5" s="37">
        <f t="shared" si="5"/>
        <v>49</v>
      </c>
      <c r="U5" s="5">
        <f t="shared" si="6"/>
        <v>226.2</v>
      </c>
      <c r="V5" s="7">
        <v>3</v>
      </c>
      <c r="W5" s="5"/>
      <c r="X5" s="5"/>
      <c r="Y5" s="37"/>
      <c r="Z5" s="5"/>
      <c r="AA5" s="41"/>
    </row>
    <row r="6" spans="1:27" ht="12.75">
      <c r="A6" s="4">
        <v>6526</v>
      </c>
      <c r="B6" s="1" t="s">
        <v>7</v>
      </c>
      <c r="C6" s="1" t="s">
        <v>8</v>
      </c>
      <c r="D6" s="1" t="s">
        <v>117</v>
      </c>
      <c r="E6" s="5">
        <f>L!E26</f>
        <v>40.21</v>
      </c>
      <c r="F6" s="37">
        <f>L!F26</f>
        <v>5</v>
      </c>
      <c r="G6" s="5">
        <f t="shared" si="0"/>
        <v>45.21</v>
      </c>
      <c r="H6" s="5">
        <f t="shared" si="1"/>
        <v>74.78999999999999</v>
      </c>
      <c r="I6" s="5">
        <f>L!I26</f>
        <v>32.15</v>
      </c>
      <c r="J6" s="37">
        <f>L!J26</f>
        <v>0</v>
      </c>
      <c r="K6" s="5">
        <f t="shared" si="2"/>
        <v>32.15</v>
      </c>
      <c r="L6" s="5">
        <f t="shared" si="3"/>
        <v>67.85</v>
      </c>
      <c r="M6" s="5">
        <f>L!M26</f>
        <v>35.49</v>
      </c>
      <c r="N6" s="37">
        <f>L!N26</f>
        <v>24</v>
      </c>
      <c r="O6" s="37">
        <f>L!O26</f>
        <v>10</v>
      </c>
      <c r="P6" s="37">
        <f t="shared" si="4"/>
        <v>34</v>
      </c>
      <c r="Q6" s="5">
        <f>L!Q26</f>
        <v>58.34</v>
      </c>
      <c r="R6" s="37">
        <f>L!R26</f>
        <v>20</v>
      </c>
      <c r="S6" s="37">
        <f>L!S26</f>
        <v>14</v>
      </c>
      <c r="T6" s="37">
        <f t="shared" si="5"/>
        <v>34</v>
      </c>
      <c r="U6" s="5">
        <f t="shared" si="6"/>
        <v>210.64</v>
      </c>
      <c r="V6" s="9">
        <v>4</v>
      </c>
      <c r="W6" s="5"/>
      <c r="X6" s="5"/>
      <c r="Y6" s="37"/>
      <c r="Z6" s="5"/>
      <c r="AA6" s="42"/>
    </row>
    <row r="7" spans="1:27" ht="12.75">
      <c r="A7" s="4">
        <v>6501</v>
      </c>
      <c r="B7" s="1" t="s">
        <v>40</v>
      </c>
      <c r="C7" s="1" t="s">
        <v>67</v>
      </c>
      <c r="D7" s="1" t="s">
        <v>66</v>
      </c>
      <c r="E7" s="5">
        <f>L!E3</f>
        <v>40.95</v>
      </c>
      <c r="F7" s="37">
        <f>L!F3</f>
        <v>0</v>
      </c>
      <c r="G7" s="5">
        <f t="shared" si="0"/>
        <v>40.95</v>
      </c>
      <c r="H7" s="5">
        <f t="shared" si="1"/>
        <v>79.05</v>
      </c>
      <c r="I7" s="5">
        <f>L!I3</f>
        <v>30.97</v>
      </c>
      <c r="J7" s="37">
        <f>L!J3</f>
        <v>5</v>
      </c>
      <c r="K7" s="5">
        <f>SUM(I7:J7)</f>
        <v>35.97</v>
      </c>
      <c r="L7" s="5">
        <f t="shared" si="3"/>
        <v>64.03</v>
      </c>
      <c r="M7" s="5">
        <f>L!M3</f>
        <v>39.15</v>
      </c>
      <c r="N7" s="37">
        <f>L!N3</f>
        <v>20</v>
      </c>
      <c r="O7" s="37">
        <f>L!O3</f>
        <v>10</v>
      </c>
      <c r="P7" s="37">
        <f>SUM(N7,O7)</f>
        <v>30</v>
      </c>
      <c r="Q7" s="5">
        <f>L!Q3</f>
        <v>50.22</v>
      </c>
      <c r="R7" s="37">
        <f>L!R3</f>
        <v>22</v>
      </c>
      <c r="S7" s="37">
        <f>L!S3</f>
        <v>14</v>
      </c>
      <c r="T7" s="37">
        <f t="shared" si="5"/>
        <v>36</v>
      </c>
      <c r="U7" s="5">
        <f t="shared" si="6"/>
        <v>209.07999999999998</v>
      </c>
      <c r="V7" s="9">
        <v>5</v>
      </c>
      <c r="W7" s="5"/>
      <c r="X7" s="5"/>
      <c r="Y7" s="37"/>
      <c r="Z7" s="5"/>
      <c r="AA7" s="43"/>
    </row>
    <row r="8" spans="1:27" ht="12.75">
      <c r="A8" s="53">
        <v>6511</v>
      </c>
      <c r="B8" t="s">
        <v>65</v>
      </c>
      <c r="C8" t="s">
        <v>141</v>
      </c>
      <c r="D8" s="1" t="s">
        <v>5</v>
      </c>
      <c r="E8" s="5">
        <f>L!E12</f>
        <v>42.58</v>
      </c>
      <c r="F8" s="37">
        <f>L!F12</f>
        <v>0</v>
      </c>
      <c r="G8" s="5">
        <f t="shared" si="0"/>
        <v>42.58</v>
      </c>
      <c r="H8" s="5">
        <f t="shared" si="1"/>
        <v>77.42</v>
      </c>
      <c r="I8" s="5">
        <f>L!I12</f>
        <v>31.56</v>
      </c>
      <c r="J8" s="37">
        <f>L!J12</f>
        <v>0</v>
      </c>
      <c r="K8" s="5">
        <f t="shared" si="2"/>
        <v>31.56</v>
      </c>
      <c r="L8" s="5">
        <f t="shared" si="3"/>
        <v>68.44</v>
      </c>
      <c r="M8" s="5">
        <f>L!M12</f>
        <v>35.88</v>
      </c>
      <c r="N8" s="37">
        <f>L!N12</f>
        <v>22</v>
      </c>
      <c r="O8" s="37">
        <f>L!O12</f>
        <v>0</v>
      </c>
      <c r="P8" s="37">
        <f t="shared" si="4"/>
        <v>22</v>
      </c>
      <c r="Q8" s="5">
        <f>L!Q12</f>
        <v>51.78</v>
      </c>
      <c r="R8" s="37">
        <f>L!R12</f>
        <v>17</v>
      </c>
      <c r="S8" s="37">
        <f>L!S12</f>
        <v>20</v>
      </c>
      <c r="T8" s="37">
        <f t="shared" si="5"/>
        <v>37</v>
      </c>
      <c r="U8" s="5">
        <f t="shared" si="6"/>
        <v>204.86</v>
      </c>
      <c r="V8" s="9">
        <v>6</v>
      </c>
      <c r="W8" s="5"/>
      <c r="X8" s="5"/>
      <c r="Y8" s="37"/>
      <c r="Z8" s="5"/>
      <c r="AA8" s="42"/>
    </row>
    <row r="9" spans="1:27" ht="12.75">
      <c r="A9" s="53">
        <v>6525</v>
      </c>
      <c r="B9" t="s">
        <v>103</v>
      </c>
      <c r="C9" t="s">
        <v>104</v>
      </c>
      <c r="D9" s="1" t="s">
        <v>61</v>
      </c>
      <c r="E9" s="5">
        <f>L!E25</f>
        <v>51.06</v>
      </c>
      <c r="F9" s="37">
        <f>L!F25</f>
        <v>0</v>
      </c>
      <c r="G9" s="5">
        <f t="shared" si="0"/>
        <v>51.06</v>
      </c>
      <c r="H9" s="5">
        <f t="shared" si="1"/>
        <v>68.94</v>
      </c>
      <c r="I9" s="5">
        <f>L!I25</f>
        <v>36.75</v>
      </c>
      <c r="J9" s="37">
        <f>L!J25</f>
        <v>5</v>
      </c>
      <c r="K9" s="5">
        <f t="shared" si="2"/>
        <v>41.75</v>
      </c>
      <c r="L9" s="5">
        <f t="shared" si="3"/>
        <v>58.25</v>
      </c>
      <c r="M9" s="5">
        <f>L!M25</f>
        <v>38.52</v>
      </c>
      <c r="N9" s="37">
        <f>L!N25</f>
        <v>20</v>
      </c>
      <c r="O9" s="37">
        <f>L!O25</f>
        <v>10</v>
      </c>
      <c r="P9" s="37">
        <f t="shared" si="4"/>
        <v>30</v>
      </c>
      <c r="Q9" s="5">
        <f>L!Q25</f>
        <v>49.84</v>
      </c>
      <c r="R9" s="37">
        <f>L!R25</f>
        <v>25</v>
      </c>
      <c r="S9" s="37">
        <f>L!S25</f>
        <v>20</v>
      </c>
      <c r="T9" s="37">
        <f t="shared" si="5"/>
        <v>45</v>
      </c>
      <c r="U9" s="5">
        <f t="shared" si="6"/>
        <v>202.19</v>
      </c>
      <c r="V9" s="9">
        <v>7</v>
      </c>
      <c r="W9" s="5"/>
      <c r="X9" s="5"/>
      <c r="Y9" s="37"/>
      <c r="Z9" s="5"/>
      <c r="AA9" s="42"/>
    </row>
    <row r="10" spans="1:27" ht="12.75">
      <c r="A10" s="53">
        <v>6519</v>
      </c>
      <c r="B10" t="s">
        <v>78</v>
      </c>
      <c r="C10" t="s">
        <v>79</v>
      </c>
      <c r="D10" s="1" t="s">
        <v>136</v>
      </c>
      <c r="E10" s="5">
        <f>L!E19</f>
        <v>43.66</v>
      </c>
      <c r="F10" s="37">
        <f>L!F19</f>
        <v>0</v>
      </c>
      <c r="G10" s="5">
        <f t="shared" si="0"/>
        <v>43.66</v>
      </c>
      <c r="H10" s="5">
        <f t="shared" si="1"/>
        <v>76.34</v>
      </c>
      <c r="I10" s="5">
        <f>L!I19</f>
        <v>33.71</v>
      </c>
      <c r="J10" s="37">
        <f>L!J19</f>
        <v>0</v>
      </c>
      <c r="K10" s="5">
        <f t="shared" si="2"/>
        <v>33.71</v>
      </c>
      <c r="L10" s="5">
        <f t="shared" si="3"/>
        <v>66.28999999999999</v>
      </c>
      <c r="M10" s="5">
        <f>L!M19</f>
        <v>37.3</v>
      </c>
      <c r="N10" s="37">
        <f>L!N19</f>
        <v>18</v>
      </c>
      <c r="O10" s="37">
        <f>L!O19</f>
        <v>10</v>
      </c>
      <c r="P10" s="37">
        <f t="shared" si="4"/>
        <v>28</v>
      </c>
      <c r="Q10" s="5">
        <f>L!Q19</f>
        <v>42.94</v>
      </c>
      <c r="R10" s="37">
        <f>L!R19</f>
        <v>4</v>
      </c>
      <c r="S10" s="37">
        <f>L!S19</f>
        <v>27</v>
      </c>
      <c r="T10" s="37">
        <f t="shared" si="5"/>
        <v>31</v>
      </c>
      <c r="U10" s="5">
        <f t="shared" si="6"/>
        <v>201.63</v>
      </c>
      <c r="V10" s="9">
        <v>8</v>
      </c>
      <c r="W10" s="5"/>
      <c r="X10" s="5"/>
      <c r="Y10" s="37"/>
      <c r="Z10" s="5"/>
      <c r="AA10" s="41"/>
    </row>
    <row r="11" spans="1:27" ht="12.75">
      <c r="A11" s="4">
        <v>6507</v>
      </c>
      <c r="B11" s="1" t="s">
        <v>63</v>
      </c>
      <c r="C11" s="1" t="s">
        <v>77</v>
      </c>
      <c r="D11" s="1" t="s">
        <v>61</v>
      </c>
      <c r="E11" s="5">
        <f>L!E9</f>
        <v>47.19</v>
      </c>
      <c r="F11" s="37">
        <f>L!F9</f>
        <v>10</v>
      </c>
      <c r="G11" s="5">
        <f t="shared" si="0"/>
        <v>57.19</v>
      </c>
      <c r="H11" s="5">
        <f t="shared" si="1"/>
        <v>62.81</v>
      </c>
      <c r="I11" s="5">
        <f>L!I9</f>
        <v>34.69</v>
      </c>
      <c r="J11" s="37">
        <f>L!J9</f>
        <v>5</v>
      </c>
      <c r="K11" s="5">
        <f t="shared" si="2"/>
        <v>39.69</v>
      </c>
      <c r="L11" s="5">
        <f t="shared" si="3"/>
        <v>60.31</v>
      </c>
      <c r="M11" s="5">
        <f>L!M9</f>
        <v>35.67</v>
      </c>
      <c r="N11" s="37">
        <f>L!N9</f>
        <v>26</v>
      </c>
      <c r="O11" s="37">
        <f>L!O9</f>
        <v>10</v>
      </c>
      <c r="P11" s="37">
        <f t="shared" si="4"/>
        <v>36</v>
      </c>
      <c r="Q11" s="5">
        <f>L!Q9</f>
        <v>47.72</v>
      </c>
      <c r="R11" s="37">
        <f>L!R9</f>
        <v>15</v>
      </c>
      <c r="S11" s="37">
        <f>L!S9</f>
        <v>27</v>
      </c>
      <c r="T11" s="37">
        <f t="shared" si="5"/>
        <v>42</v>
      </c>
      <c r="U11" s="5">
        <f t="shared" si="6"/>
        <v>201.12</v>
      </c>
      <c r="V11" s="9">
        <v>9</v>
      </c>
      <c r="W11" s="5"/>
      <c r="X11" s="5"/>
      <c r="Y11" s="37"/>
      <c r="Z11" s="5"/>
      <c r="AA11" s="42"/>
    </row>
    <row r="12" spans="1:22" ht="12.75">
      <c r="A12" s="4">
        <v>6520</v>
      </c>
      <c r="B12" s="1" t="s">
        <v>16</v>
      </c>
      <c r="C12" s="1" t="s">
        <v>53</v>
      </c>
      <c r="D12" s="1" t="s">
        <v>5</v>
      </c>
      <c r="E12" s="5">
        <f>L!E20</f>
        <v>41.02</v>
      </c>
      <c r="F12" s="37">
        <f>L!F20</f>
        <v>0</v>
      </c>
      <c r="G12" s="5">
        <f t="shared" si="0"/>
        <v>41.02</v>
      </c>
      <c r="H12" s="5">
        <f t="shared" si="1"/>
        <v>78.97999999999999</v>
      </c>
      <c r="I12" s="5">
        <f>L!I20</f>
        <v>32.69</v>
      </c>
      <c r="J12" s="37">
        <f>L!J20</f>
        <v>10</v>
      </c>
      <c r="K12" s="5">
        <f t="shared" si="2"/>
        <v>42.69</v>
      </c>
      <c r="L12" s="5">
        <f t="shared" si="3"/>
        <v>57.31</v>
      </c>
      <c r="M12" s="5">
        <f>L!M20</f>
        <v>35.99</v>
      </c>
      <c r="N12" s="37">
        <f>L!N20</f>
        <v>22</v>
      </c>
      <c r="O12" s="37">
        <f>L!O20</f>
        <v>10</v>
      </c>
      <c r="P12" s="37">
        <f t="shared" si="4"/>
        <v>32</v>
      </c>
      <c r="Q12" s="5">
        <f>L!Q20</f>
        <v>37.97</v>
      </c>
      <c r="R12" s="37">
        <f>L!R20</f>
        <v>24</v>
      </c>
      <c r="S12" s="37">
        <f>L!S20</f>
        <v>5</v>
      </c>
      <c r="T12" s="37">
        <f t="shared" si="5"/>
        <v>29</v>
      </c>
      <c r="U12" s="5">
        <f t="shared" si="6"/>
        <v>197.29</v>
      </c>
      <c r="V12" s="9">
        <v>10</v>
      </c>
    </row>
    <row r="13" spans="1:27" ht="12.75">
      <c r="A13" s="4">
        <v>6524</v>
      </c>
      <c r="B13" s="1" t="s">
        <v>76</v>
      </c>
      <c r="C13" s="1" t="s">
        <v>101</v>
      </c>
      <c r="D13" s="1" t="s">
        <v>6</v>
      </c>
      <c r="E13" s="5">
        <f>L!E24</f>
        <v>40.95</v>
      </c>
      <c r="F13" s="37">
        <f>L!F24</f>
        <v>0</v>
      </c>
      <c r="G13" s="5">
        <f t="shared" si="0"/>
        <v>40.95</v>
      </c>
      <c r="H13" s="5">
        <f t="shared" si="1"/>
        <v>79.05</v>
      </c>
      <c r="I13" s="5">
        <f>L!I24</f>
        <v>31.09</v>
      </c>
      <c r="J13" s="37">
        <f>L!J24</f>
        <v>0</v>
      </c>
      <c r="K13" s="5">
        <f t="shared" si="2"/>
        <v>31.09</v>
      </c>
      <c r="L13" s="5">
        <f t="shared" si="3"/>
        <v>68.91</v>
      </c>
      <c r="M13" s="5">
        <f>L!M24</f>
        <v>38.01</v>
      </c>
      <c r="N13" s="37">
        <f>L!N24</f>
        <v>20</v>
      </c>
      <c r="O13" s="37">
        <f>L!O24</f>
        <v>10</v>
      </c>
      <c r="P13" s="37">
        <f t="shared" si="4"/>
        <v>30</v>
      </c>
      <c r="Q13" s="5">
        <f>L!Q24</f>
        <v>43.5</v>
      </c>
      <c r="R13" s="37">
        <f>L!R24</f>
        <v>17</v>
      </c>
      <c r="S13" s="37">
        <f>L!S24</f>
        <v>0</v>
      </c>
      <c r="T13" s="37">
        <f t="shared" si="5"/>
        <v>17</v>
      </c>
      <c r="U13" s="5">
        <f t="shared" si="6"/>
        <v>194.95999999999998</v>
      </c>
      <c r="V13" s="9">
        <v>11</v>
      </c>
      <c r="W13" s="5"/>
      <c r="X13" s="5"/>
      <c r="Y13" s="37"/>
      <c r="Z13" s="5"/>
      <c r="AA13" s="42"/>
    </row>
    <row r="14" spans="1:27" ht="12.75">
      <c r="A14" s="53">
        <v>6527</v>
      </c>
      <c r="B14" t="s">
        <v>65</v>
      </c>
      <c r="C14" t="s">
        <v>140</v>
      </c>
      <c r="D14" s="1" t="s">
        <v>15</v>
      </c>
      <c r="E14" s="5">
        <f>L!E27</f>
        <v>40.9</v>
      </c>
      <c r="F14" s="37">
        <f>L!F27</f>
        <v>20</v>
      </c>
      <c r="G14" s="5">
        <f t="shared" si="0"/>
        <v>60.9</v>
      </c>
      <c r="H14" s="5">
        <f t="shared" si="1"/>
        <v>59.1</v>
      </c>
      <c r="I14" s="5">
        <f>L!I27</f>
        <v>30.09</v>
      </c>
      <c r="J14" s="37">
        <f>L!J27</f>
        <v>0</v>
      </c>
      <c r="K14" s="5">
        <f t="shared" si="2"/>
        <v>30.09</v>
      </c>
      <c r="L14" s="5">
        <f t="shared" si="3"/>
        <v>69.91</v>
      </c>
      <c r="M14" s="5">
        <f>L!M27</f>
        <v>37.46</v>
      </c>
      <c r="N14" s="37">
        <f>L!N27</f>
        <v>23</v>
      </c>
      <c r="O14" s="37">
        <f>L!O27</f>
        <v>10</v>
      </c>
      <c r="P14" s="37">
        <f t="shared" si="4"/>
        <v>33</v>
      </c>
      <c r="Q14" s="5">
        <f>L!Q27</f>
        <v>71.66</v>
      </c>
      <c r="R14" s="37">
        <f>L!R27</f>
        <v>14</v>
      </c>
      <c r="S14" s="37">
        <f>L!S27</f>
        <v>14</v>
      </c>
      <c r="T14" s="37">
        <f t="shared" si="5"/>
        <v>28</v>
      </c>
      <c r="U14" s="5">
        <f t="shared" si="6"/>
        <v>190.01</v>
      </c>
      <c r="V14" s="9">
        <v>12</v>
      </c>
      <c r="W14" s="5"/>
      <c r="X14" s="5"/>
      <c r="Y14" s="37"/>
      <c r="Z14" s="5"/>
      <c r="AA14" s="37"/>
    </row>
    <row r="15" spans="1:22" ht="12.75">
      <c r="A15" s="4">
        <v>6516</v>
      </c>
      <c r="B15" s="1" t="s">
        <v>7</v>
      </c>
      <c r="C15" s="1" t="s">
        <v>138</v>
      </c>
      <c r="D15" s="1" t="s">
        <v>66</v>
      </c>
      <c r="E15" s="5">
        <f>L!E16</f>
        <v>46.13</v>
      </c>
      <c r="F15" s="37">
        <f>L!F16</f>
        <v>0</v>
      </c>
      <c r="G15" s="5">
        <f t="shared" si="0"/>
        <v>46.13</v>
      </c>
      <c r="H15" s="5">
        <f t="shared" si="1"/>
        <v>73.87</v>
      </c>
      <c r="I15" s="5">
        <f>L!I16</f>
        <v>36.5</v>
      </c>
      <c r="J15" s="37">
        <f>L!J16</f>
        <v>0</v>
      </c>
      <c r="K15" s="5">
        <f t="shared" si="2"/>
        <v>36.5</v>
      </c>
      <c r="L15" s="5">
        <f t="shared" si="3"/>
        <v>63.5</v>
      </c>
      <c r="M15" s="5">
        <f>L!M16</f>
        <v>40.83</v>
      </c>
      <c r="N15" s="37">
        <f>L!N16</f>
        <v>18</v>
      </c>
      <c r="O15" s="37">
        <f>L!O16</f>
        <v>0</v>
      </c>
      <c r="P15" s="37">
        <f t="shared" si="4"/>
        <v>18</v>
      </c>
      <c r="Q15" s="5">
        <f>L!Q16</f>
        <v>62.25</v>
      </c>
      <c r="R15" s="37">
        <f>L!R16</f>
        <v>17</v>
      </c>
      <c r="S15" s="37">
        <f>L!S16</f>
        <v>14</v>
      </c>
      <c r="T15" s="37">
        <f t="shared" si="5"/>
        <v>31</v>
      </c>
      <c r="U15" s="5">
        <f t="shared" si="6"/>
        <v>186.37</v>
      </c>
      <c r="V15" s="9">
        <v>13</v>
      </c>
    </row>
    <row r="16" spans="1:22" ht="12.75">
      <c r="A16" s="4">
        <v>6523</v>
      </c>
      <c r="B16" s="1" t="s">
        <v>71</v>
      </c>
      <c r="C16" s="1" t="s">
        <v>72</v>
      </c>
      <c r="D16" s="1" t="s">
        <v>142</v>
      </c>
      <c r="E16" s="5">
        <f>L!E23</f>
        <v>37.24</v>
      </c>
      <c r="F16" s="37">
        <f>L!F23</f>
        <v>5</v>
      </c>
      <c r="G16" s="5">
        <f t="shared" si="0"/>
        <v>42.24</v>
      </c>
      <c r="H16" s="5">
        <f t="shared" si="1"/>
        <v>77.75999999999999</v>
      </c>
      <c r="I16" s="5">
        <f>L!I23</f>
        <v>30.34</v>
      </c>
      <c r="J16" s="37">
        <f>L!J23</f>
        <v>10</v>
      </c>
      <c r="K16" s="5">
        <f t="shared" si="2"/>
        <v>40.34</v>
      </c>
      <c r="L16" s="5">
        <f t="shared" si="3"/>
        <v>59.66</v>
      </c>
      <c r="M16" s="5">
        <f>L!M23</f>
        <v>34.89</v>
      </c>
      <c r="N16" s="37">
        <f>L!N23</f>
        <v>30</v>
      </c>
      <c r="O16" s="37">
        <f>L!O23</f>
        <v>0</v>
      </c>
      <c r="P16" s="37">
        <f t="shared" si="4"/>
        <v>30</v>
      </c>
      <c r="Q16" s="5">
        <f>L!Q23</f>
        <v>43.84</v>
      </c>
      <c r="R16" s="37">
        <f>L!R23</f>
        <v>18</v>
      </c>
      <c r="S16" s="37">
        <f>L!S23</f>
        <v>0</v>
      </c>
      <c r="T16" s="37">
        <f t="shared" si="5"/>
        <v>18</v>
      </c>
      <c r="U16" s="5">
        <f t="shared" si="6"/>
        <v>185.42</v>
      </c>
      <c r="V16" s="9">
        <v>14</v>
      </c>
    </row>
    <row r="17" spans="1:22" ht="12.75">
      <c r="A17" s="53">
        <v>6528</v>
      </c>
      <c r="B17" s="1" t="s">
        <v>202</v>
      </c>
      <c r="C17" s="1" t="s">
        <v>203</v>
      </c>
      <c r="D17" s="1" t="s">
        <v>61</v>
      </c>
      <c r="E17" s="5">
        <f>L!E28</f>
        <v>35.48</v>
      </c>
      <c r="F17" s="37">
        <f>L!F28</f>
        <v>0</v>
      </c>
      <c r="G17" s="5">
        <f t="shared" si="0"/>
        <v>35.48</v>
      </c>
      <c r="H17" s="5">
        <f t="shared" si="1"/>
        <v>84.52000000000001</v>
      </c>
      <c r="I17" s="5">
        <f>L!I28</f>
        <v>29.03</v>
      </c>
      <c r="J17" s="37">
        <f>L!J28</f>
        <v>5</v>
      </c>
      <c r="K17" s="5">
        <f t="shared" si="2"/>
        <v>34.03</v>
      </c>
      <c r="L17" s="5">
        <f t="shared" si="3"/>
        <v>65.97</v>
      </c>
      <c r="M17" s="5">
        <f>L!M28</f>
        <v>33.81</v>
      </c>
      <c r="N17" s="37">
        <f>L!N28</f>
        <v>24</v>
      </c>
      <c r="O17" s="37">
        <f>L!O28</f>
        <v>10</v>
      </c>
      <c r="P17" s="37">
        <f t="shared" si="4"/>
        <v>34</v>
      </c>
      <c r="Q17" s="5">
        <f>L!Q28</f>
        <v>0</v>
      </c>
      <c r="R17" s="37">
        <f>L!R28</f>
        <v>0</v>
      </c>
      <c r="S17" s="37">
        <f>L!S28</f>
        <v>0</v>
      </c>
      <c r="T17" s="37">
        <f t="shared" si="5"/>
        <v>0</v>
      </c>
      <c r="U17" s="5">
        <f t="shared" si="6"/>
        <v>184.49</v>
      </c>
      <c r="V17" s="9">
        <v>15</v>
      </c>
    </row>
    <row r="18" spans="1:22" ht="12.75">
      <c r="A18" s="4">
        <v>6509</v>
      </c>
      <c r="B18" s="1" t="s">
        <v>7</v>
      </c>
      <c r="C18" s="1" t="s">
        <v>14</v>
      </c>
      <c r="D18" s="1" t="s">
        <v>15</v>
      </c>
      <c r="E18" s="5">
        <f>L!E10</f>
        <v>42.34</v>
      </c>
      <c r="F18" s="37">
        <f>L!F10</f>
        <v>10</v>
      </c>
      <c r="G18" s="5">
        <f t="shared" si="0"/>
        <v>52.34</v>
      </c>
      <c r="H18" s="5">
        <f t="shared" si="1"/>
        <v>67.66</v>
      </c>
      <c r="I18" s="5">
        <f>L!I10</f>
        <v>32.88</v>
      </c>
      <c r="J18" s="37">
        <f>L!J10</f>
        <v>10</v>
      </c>
      <c r="K18" s="5">
        <f t="shared" si="2"/>
        <v>42.88</v>
      </c>
      <c r="L18" s="5">
        <f t="shared" si="3"/>
        <v>57.12</v>
      </c>
      <c r="M18" s="5">
        <f>L!M10</f>
        <v>37.92</v>
      </c>
      <c r="N18" s="37">
        <f>L!N10</f>
        <v>25</v>
      </c>
      <c r="O18" s="37">
        <f>L!O10</f>
        <v>10</v>
      </c>
      <c r="P18" s="37">
        <f t="shared" si="4"/>
        <v>35</v>
      </c>
      <c r="Q18" s="5">
        <f>L!Q10</f>
        <v>60.41</v>
      </c>
      <c r="R18" s="37">
        <f>L!R10</f>
        <v>24</v>
      </c>
      <c r="S18" s="37">
        <f>L!S10</f>
        <v>0</v>
      </c>
      <c r="T18" s="37">
        <f t="shared" si="5"/>
        <v>24</v>
      </c>
      <c r="U18" s="5">
        <f t="shared" si="6"/>
        <v>183.78</v>
      </c>
      <c r="V18" s="9">
        <v>16</v>
      </c>
    </row>
    <row r="19" spans="1:22" ht="12.75">
      <c r="A19" s="4">
        <v>6506</v>
      </c>
      <c r="B19" s="1" t="s">
        <v>109</v>
      </c>
      <c r="C19" s="1" t="s">
        <v>110</v>
      </c>
      <c r="D19" s="1" t="s">
        <v>117</v>
      </c>
      <c r="E19" s="5">
        <f>L!E8</f>
        <v>46.64</v>
      </c>
      <c r="F19" s="37">
        <f>L!F8</f>
        <v>5</v>
      </c>
      <c r="G19" s="5">
        <f t="shared" si="0"/>
        <v>51.64</v>
      </c>
      <c r="H19" s="5">
        <f t="shared" si="1"/>
        <v>68.36</v>
      </c>
      <c r="I19" s="5">
        <f>L!I8</f>
        <v>35.91</v>
      </c>
      <c r="J19" s="37">
        <f>L!J8</f>
        <v>0</v>
      </c>
      <c r="K19" s="5">
        <f t="shared" si="2"/>
        <v>35.91</v>
      </c>
      <c r="L19" s="5">
        <f t="shared" si="3"/>
        <v>64.09</v>
      </c>
      <c r="M19" s="5">
        <f>L!M8</f>
        <v>37.81</v>
      </c>
      <c r="N19" s="37">
        <f>L!N8</f>
        <v>24</v>
      </c>
      <c r="O19" s="37">
        <f>L!O8</f>
        <v>0</v>
      </c>
      <c r="P19" s="37">
        <f t="shared" si="4"/>
        <v>24</v>
      </c>
      <c r="Q19" s="5">
        <f>L!Q8</f>
        <v>52.84</v>
      </c>
      <c r="R19" s="37">
        <f>L!R8</f>
        <v>15</v>
      </c>
      <c r="S19" s="37">
        <f>L!S8</f>
        <v>9</v>
      </c>
      <c r="T19" s="37">
        <f t="shared" si="5"/>
        <v>24</v>
      </c>
      <c r="U19" s="5">
        <f t="shared" si="6"/>
        <v>180.45</v>
      </c>
      <c r="V19" s="9">
        <v>17</v>
      </c>
    </row>
    <row r="20" spans="1:22" ht="12.75">
      <c r="A20" s="4">
        <v>6510</v>
      </c>
      <c r="B20" s="1" t="s">
        <v>71</v>
      </c>
      <c r="C20" s="1" t="s">
        <v>73</v>
      </c>
      <c r="D20" s="1" t="s">
        <v>137</v>
      </c>
      <c r="E20" s="5">
        <f>L!E11</f>
        <v>38.75</v>
      </c>
      <c r="F20" s="37">
        <f>L!F11</f>
        <v>20</v>
      </c>
      <c r="G20" s="5">
        <f t="shared" si="0"/>
        <v>58.75</v>
      </c>
      <c r="H20" s="5">
        <f t="shared" si="1"/>
        <v>61.25</v>
      </c>
      <c r="I20" s="5">
        <f>L!I11</f>
        <v>29.46</v>
      </c>
      <c r="J20" s="37">
        <f>L!J11</f>
        <v>10</v>
      </c>
      <c r="K20" s="5">
        <f t="shared" si="2"/>
        <v>39.46</v>
      </c>
      <c r="L20" s="5">
        <f t="shared" si="3"/>
        <v>60.54</v>
      </c>
      <c r="M20" s="5">
        <f>L!M11</f>
        <v>34.98</v>
      </c>
      <c r="N20" s="37">
        <f>L!N11</f>
        <v>10</v>
      </c>
      <c r="O20" s="37">
        <f>L!O11</f>
        <v>10</v>
      </c>
      <c r="P20" s="37">
        <f t="shared" si="4"/>
        <v>20</v>
      </c>
      <c r="Q20" s="5">
        <f>L!Q11</f>
        <v>42.16</v>
      </c>
      <c r="R20" s="37">
        <f>L!R11</f>
        <v>11</v>
      </c>
      <c r="S20" s="37">
        <f>L!S11</f>
        <v>0</v>
      </c>
      <c r="T20" s="37">
        <f t="shared" si="5"/>
        <v>11</v>
      </c>
      <c r="U20" s="5">
        <f t="shared" si="6"/>
        <v>152.79</v>
      </c>
      <c r="V20" s="9">
        <v>18</v>
      </c>
    </row>
    <row r="21" spans="1:27" ht="12.75">
      <c r="A21" s="4">
        <v>6505</v>
      </c>
      <c r="B21" s="1" t="s">
        <v>52</v>
      </c>
      <c r="C21" s="1" t="s">
        <v>107</v>
      </c>
      <c r="D21" s="1" t="s">
        <v>68</v>
      </c>
      <c r="E21" s="5">
        <f>L!E7</f>
        <v>37.7</v>
      </c>
      <c r="F21" s="37">
        <f>L!F7</f>
        <v>5</v>
      </c>
      <c r="G21" s="5">
        <f t="shared" si="0"/>
        <v>42.7</v>
      </c>
      <c r="H21" s="5">
        <f t="shared" si="1"/>
        <v>77.3</v>
      </c>
      <c r="I21" s="5">
        <f>L!I7</f>
        <v>0</v>
      </c>
      <c r="J21" s="37">
        <f>L!J7</f>
        <v>100</v>
      </c>
      <c r="K21" s="5">
        <f t="shared" si="2"/>
        <v>100</v>
      </c>
      <c r="L21" s="5">
        <f t="shared" si="3"/>
        <v>0</v>
      </c>
      <c r="M21" s="5">
        <f>L!M7</f>
        <v>36.02</v>
      </c>
      <c r="N21" s="37">
        <f>L!N7</f>
        <v>23</v>
      </c>
      <c r="O21" s="37">
        <f>L!O7</f>
        <v>10</v>
      </c>
      <c r="P21" s="37">
        <f t="shared" si="4"/>
        <v>33</v>
      </c>
      <c r="Q21" s="5">
        <f>L!Q7</f>
        <v>44.62</v>
      </c>
      <c r="R21" s="37">
        <f>L!R7</f>
        <v>25</v>
      </c>
      <c r="S21" s="37">
        <f>L!S7</f>
        <v>14</v>
      </c>
      <c r="T21" s="37">
        <f t="shared" si="5"/>
        <v>39</v>
      </c>
      <c r="U21" s="5">
        <f t="shared" si="6"/>
        <v>149.3</v>
      </c>
      <c r="V21" s="9">
        <v>19</v>
      </c>
      <c r="W21" s="5"/>
      <c r="X21" s="5"/>
      <c r="Y21" s="37"/>
      <c r="Z21" s="5"/>
      <c r="AA21" s="43"/>
    </row>
    <row r="22" spans="1:22" ht="12.75">
      <c r="A22" s="4">
        <v>6515</v>
      </c>
      <c r="B22" s="1" t="s">
        <v>52</v>
      </c>
      <c r="C22" s="1" t="s">
        <v>9</v>
      </c>
      <c r="D22" s="1" t="s">
        <v>44</v>
      </c>
      <c r="E22" s="5">
        <f>L!E15</f>
        <v>0</v>
      </c>
      <c r="F22" s="37">
        <f>L!F15</f>
        <v>120</v>
      </c>
      <c r="G22" s="5">
        <f t="shared" si="0"/>
        <v>120</v>
      </c>
      <c r="H22" s="5">
        <f t="shared" si="1"/>
        <v>0</v>
      </c>
      <c r="I22" s="5">
        <f>L!I15</f>
        <v>30.15</v>
      </c>
      <c r="J22" s="37">
        <f>L!J15</f>
        <v>0</v>
      </c>
      <c r="K22" s="5">
        <f t="shared" si="2"/>
        <v>30.15</v>
      </c>
      <c r="L22" s="5">
        <f t="shared" si="3"/>
        <v>69.85</v>
      </c>
      <c r="M22" s="5">
        <f>L!M15</f>
        <v>38.15</v>
      </c>
      <c r="N22" s="37">
        <f>L!N15</f>
        <v>23</v>
      </c>
      <c r="O22" s="37">
        <f>L!O15</f>
        <v>10</v>
      </c>
      <c r="P22" s="37">
        <f t="shared" si="4"/>
        <v>33</v>
      </c>
      <c r="Q22" s="5">
        <f>L!Q15</f>
        <v>46.56</v>
      </c>
      <c r="R22" s="37">
        <f>L!R15</f>
        <v>15</v>
      </c>
      <c r="S22" s="37">
        <f>L!S15</f>
        <v>14</v>
      </c>
      <c r="T22" s="37">
        <f t="shared" si="5"/>
        <v>29</v>
      </c>
      <c r="U22" s="5">
        <f t="shared" si="6"/>
        <v>131.85</v>
      </c>
      <c r="V22" s="9">
        <v>20</v>
      </c>
    </row>
    <row r="23" spans="1:22" ht="12.75">
      <c r="A23" s="4">
        <v>6518</v>
      </c>
      <c r="B23" s="1" t="s">
        <v>65</v>
      </c>
      <c r="C23" s="1" t="s">
        <v>105</v>
      </c>
      <c r="D23" s="1" t="s">
        <v>68</v>
      </c>
      <c r="E23" s="5">
        <f>L!E18</f>
        <v>0</v>
      </c>
      <c r="F23" s="37">
        <f>L!F18</f>
        <v>120</v>
      </c>
      <c r="G23" s="5">
        <f t="shared" si="0"/>
        <v>120</v>
      </c>
      <c r="H23" s="5">
        <f t="shared" si="1"/>
        <v>0</v>
      </c>
      <c r="I23" s="5">
        <f>L!I18</f>
        <v>33.75</v>
      </c>
      <c r="J23" s="37">
        <f>L!J18</f>
        <v>0</v>
      </c>
      <c r="K23" s="5">
        <f t="shared" si="2"/>
        <v>33.75</v>
      </c>
      <c r="L23" s="5">
        <f t="shared" si="3"/>
        <v>66.25</v>
      </c>
      <c r="M23" s="5">
        <f>L!M18</f>
        <v>34.12</v>
      </c>
      <c r="N23" s="37">
        <f>L!N18</f>
        <v>27</v>
      </c>
      <c r="O23" s="37">
        <f>L!O18</f>
        <v>10</v>
      </c>
      <c r="P23" s="37">
        <f t="shared" si="4"/>
        <v>37</v>
      </c>
      <c r="Q23" s="5">
        <f>L!Q18</f>
        <v>55.04</v>
      </c>
      <c r="R23" s="37">
        <f>L!R18</f>
        <v>17</v>
      </c>
      <c r="S23" s="37">
        <f>L!S18</f>
        <v>9</v>
      </c>
      <c r="T23" s="37">
        <f t="shared" si="5"/>
        <v>26</v>
      </c>
      <c r="U23" s="5">
        <f t="shared" si="6"/>
        <v>129.25</v>
      </c>
      <c r="V23" s="9">
        <v>21</v>
      </c>
    </row>
    <row r="24" spans="1:22" ht="12.75">
      <c r="A24" s="4">
        <v>6521</v>
      </c>
      <c r="B24" s="1" t="s">
        <v>69</v>
      </c>
      <c r="C24" s="1" t="s">
        <v>70</v>
      </c>
      <c r="D24" s="1" t="s">
        <v>37</v>
      </c>
      <c r="E24" s="5">
        <f>L!E21</f>
        <v>0</v>
      </c>
      <c r="F24" s="37">
        <f>L!F21</f>
        <v>120</v>
      </c>
      <c r="G24" s="5">
        <f t="shared" si="0"/>
        <v>120</v>
      </c>
      <c r="H24" s="5">
        <f t="shared" si="1"/>
        <v>0</v>
      </c>
      <c r="I24" s="5">
        <f>L!I21</f>
        <v>29.62</v>
      </c>
      <c r="J24" s="37">
        <f>L!J21</f>
        <v>0</v>
      </c>
      <c r="K24" s="5">
        <f t="shared" si="2"/>
        <v>29.62</v>
      </c>
      <c r="L24" s="5">
        <f t="shared" si="3"/>
        <v>70.38</v>
      </c>
      <c r="M24" s="5">
        <f>L!M21</f>
        <v>35.27</v>
      </c>
      <c r="N24" s="37">
        <f>L!N21</f>
        <v>22</v>
      </c>
      <c r="O24" s="37">
        <f>L!O21</f>
        <v>10</v>
      </c>
      <c r="P24" s="37">
        <f t="shared" si="4"/>
        <v>32</v>
      </c>
      <c r="Q24" s="5">
        <f>L!Q21</f>
        <v>31.93</v>
      </c>
      <c r="R24" s="37">
        <f>L!R21</f>
        <v>21</v>
      </c>
      <c r="S24" s="37">
        <f>L!S21</f>
        <v>5</v>
      </c>
      <c r="T24" s="37">
        <f t="shared" si="5"/>
        <v>26</v>
      </c>
      <c r="U24" s="5">
        <f t="shared" si="6"/>
        <v>128.38</v>
      </c>
      <c r="V24" s="9">
        <v>22</v>
      </c>
    </row>
    <row r="25" spans="1:22" ht="12.75">
      <c r="A25" s="4">
        <v>6522</v>
      </c>
      <c r="B25" s="1" t="s">
        <v>54</v>
      </c>
      <c r="C25" s="1" t="s">
        <v>55</v>
      </c>
      <c r="D25" s="1" t="s">
        <v>116</v>
      </c>
      <c r="E25" s="5">
        <f>L!E22</f>
        <v>0</v>
      </c>
      <c r="F25" s="37">
        <f>L!F22</f>
        <v>120</v>
      </c>
      <c r="G25" s="5">
        <f t="shared" si="0"/>
        <v>120</v>
      </c>
      <c r="H25" s="5">
        <f t="shared" si="1"/>
        <v>0</v>
      </c>
      <c r="I25" s="5">
        <f>L!I22</f>
        <v>34.62</v>
      </c>
      <c r="J25" s="37">
        <f>L!J22</f>
        <v>5</v>
      </c>
      <c r="K25" s="5">
        <f t="shared" si="2"/>
        <v>39.62</v>
      </c>
      <c r="L25" s="5">
        <f t="shared" si="3"/>
        <v>60.38</v>
      </c>
      <c r="M25" s="5">
        <f>L!M22</f>
        <v>41.05</v>
      </c>
      <c r="N25" s="37">
        <f>L!N22</f>
        <v>21</v>
      </c>
      <c r="O25" s="37">
        <f>L!O22</f>
        <v>0</v>
      </c>
      <c r="P25" s="37">
        <f t="shared" si="4"/>
        <v>21</v>
      </c>
      <c r="Q25" s="5">
        <f>L!Q22</f>
        <v>48.22</v>
      </c>
      <c r="R25" s="37">
        <f>L!R22</f>
        <v>21</v>
      </c>
      <c r="S25" s="37">
        <f>L!S22</f>
        <v>20</v>
      </c>
      <c r="T25" s="37">
        <f t="shared" si="5"/>
        <v>41</v>
      </c>
      <c r="U25" s="5">
        <f t="shared" si="6"/>
        <v>122.38</v>
      </c>
      <c r="V25" s="9">
        <v>23</v>
      </c>
    </row>
    <row r="26" spans="1:22" ht="12.75">
      <c r="A26" s="53">
        <v>6503</v>
      </c>
      <c r="B26" s="1" t="s">
        <v>103</v>
      </c>
      <c r="C26" s="1" t="s">
        <v>111</v>
      </c>
      <c r="D26" s="1" t="s">
        <v>61</v>
      </c>
      <c r="E26" s="5">
        <f>L!E5</f>
        <v>0</v>
      </c>
      <c r="F26" s="37">
        <f>L!F5</f>
        <v>120</v>
      </c>
      <c r="G26" s="5">
        <f t="shared" si="0"/>
        <v>120</v>
      </c>
      <c r="H26" s="5">
        <f t="shared" si="1"/>
        <v>0</v>
      </c>
      <c r="I26" s="5">
        <f>L!I5</f>
        <v>38.43</v>
      </c>
      <c r="J26" s="37">
        <f>L!J5</f>
        <v>10</v>
      </c>
      <c r="K26" s="5">
        <f t="shared" si="2"/>
        <v>48.43</v>
      </c>
      <c r="L26" s="5">
        <f t="shared" si="3"/>
        <v>51.57</v>
      </c>
      <c r="M26" s="5">
        <f>L!M5</f>
        <v>39.68</v>
      </c>
      <c r="N26" s="37">
        <f>L!N5</f>
        <v>20</v>
      </c>
      <c r="O26" s="37">
        <f>L!O5</f>
        <v>0</v>
      </c>
      <c r="P26" s="37">
        <f t="shared" si="4"/>
        <v>20</v>
      </c>
      <c r="Q26" s="5">
        <f>L!Q5</f>
        <v>45.4</v>
      </c>
      <c r="R26" s="37">
        <f>L!R5</f>
        <v>21</v>
      </c>
      <c r="S26" s="37">
        <f>L!S5</f>
        <v>27</v>
      </c>
      <c r="T26" s="37">
        <f t="shared" si="5"/>
        <v>48</v>
      </c>
      <c r="U26" s="5">
        <f t="shared" si="6"/>
        <v>119.57</v>
      </c>
      <c r="V26" s="9">
        <v>24</v>
      </c>
    </row>
    <row r="27" spans="1:22" ht="12.75">
      <c r="A27" s="4">
        <v>6513</v>
      </c>
      <c r="B27" s="1" t="s">
        <v>74</v>
      </c>
      <c r="C27" s="1" t="s">
        <v>75</v>
      </c>
      <c r="D27" s="40" t="s">
        <v>61</v>
      </c>
      <c r="E27" s="5">
        <f>L!E14</f>
        <v>37.68</v>
      </c>
      <c r="F27" s="37">
        <f>L!F14</f>
        <v>25</v>
      </c>
      <c r="G27" s="5">
        <f t="shared" si="0"/>
        <v>62.68</v>
      </c>
      <c r="H27" s="5">
        <f t="shared" si="1"/>
        <v>57.32</v>
      </c>
      <c r="I27" s="5">
        <f>L!I14</f>
        <v>35.68</v>
      </c>
      <c r="J27" s="37">
        <f>L!J14</f>
        <v>45</v>
      </c>
      <c r="K27" s="5">
        <f t="shared" si="2"/>
        <v>80.68</v>
      </c>
      <c r="L27" s="5">
        <f t="shared" si="3"/>
        <v>19.319999999999993</v>
      </c>
      <c r="M27" s="5">
        <f>L!M14</f>
        <v>39.48</v>
      </c>
      <c r="N27" s="37">
        <f>L!N14</f>
        <v>25</v>
      </c>
      <c r="O27" s="37">
        <f>L!O14</f>
        <v>10</v>
      </c>
      <c r="P27" s="37">
        <f t="shared" si="4"/>
        <v>35</v>
      </c>
      <c r="Q27" s="5">
        <f>L!Q14</f>
        <v>40.69</v>
      </c>
      <c r="R27" s="37">
        <f>L!R14</f>
        <v>3</v>
      </c>
      <c r="S27" s="37">
        <f>L!S14</f>
        <v>2</v>
      </c>
      <c r="T27" s="37">
        <f t="shared" si="5"/>
        <v>5</v>
      </c>
      <c r="U27" s="5">
        <f t="shared" si="6"/>
        <v>116.63999999999999</v>
      </c>
      <c r="V27" s="9">
        <v>25</v>
      </c>
    </row>
    <row r="28" spans="1:22" ht="12.75">
      <c r="A28" s="4">
        <v>6512</v>
      </c>
      <c r="B28" s="1" t="s">
        <v>143</v>
      </c>
      <c r="C28" s="1" t="s">
        <v>144</v>
      </c>
      <c r="D28" s="1" t="s">
        <v>139</v>
      </c>
      <c r="E28" s="5">
        <f>L!E13</f>
        <v>0</v>
      </c>
      <c r="F28" s="37">
        <f>L!F13</f>
        <v>120</v>
      </c>
      <c r="G28" s="5">
        <f t="shared" si="0"/>
        <v>120</v>
      </c>
      <c r="H28" s="5">
        <f t="shared" si="1"/>
        <v>0</v>
      </c>
      <c r="I28" s="5" t="s">
        <v>204</v>
      </c>
      <c r="J28" s="37">
        <v>100</v>
      </c>
      <c r="K28" s="5">
        <f t="shared" si="2"/>
        <v>100</v>
      </c>
      <c r="L28" s="5">
        <f t="shared" si="3"/>
        <v>0</v>
      </c>
      <c r="M28" s="5" t="s">
        <v>204</v>
      </c>
      <c r="N28" s="37">
        <f>L!N13</f>
        <v>0</v>
      </c>
      <c r="O28" s="37">
        <f>L!O13</f>
        <v>0</v>
      </c>
      <c r="P28" s="37">
        <f t="shared" si="4"/>
        <v>0</v>
      </c>
      <c r="Q28" s="5" t="s">
        <v>204</v>
      </c>
      <c r="R28" s="37"/>
      <c r="S28" s="37">
        <f>L!S13</f>
        <v>0</v>
      </c>
      <c r="T28" s="37">
        <f t="shared" si="5"/>
        <v>0</v>
      </c>
      <c r="U28" s="5">
        <f t="shared" si="6"/>
        <v>0</v>
      </c>
      <c r="V28" s="7"/>
    </row>
    <row r="29" spans="1:22" ht="12.75">
      <c r="A29" s="53"/>
      <c r="E29" s="5"/>
      <c r="F29" s="37"/>
      <c r="G29" s="5"/>
      <c r="H29" s="5"/>
      <c r="I29" s="5"/>
      <c r="J29" s="37"/>
      <c r="K29" s="5"/>
      <c r="L29" s="5"/>
      <c r="M29" s="5"/>
      <c r="N29" s="37"/>
      <c r="O29" s="37"/>
      <c r="P29" s="37"/>
      <c r="Q29" s="5"/>
      <c r="R29" s="37"/>
      <c r="S29" s="37"/>
      <c r="T29" s="37"/>
      <c r="U29" s="5"/>
      <c r="V29" s="5"/>
    </row>
    <row r="30" spans="1:22" ht="12.75">
      <c r="A30" s="53"/>
      <c r="E30" s="5"/>
      <c r="F30" s="37"/>
      <c r="G30" s="5"/>
      <c r="H30" s="5"/>
      <c r="I30" s="5"/>
      <c r="J30" s="37"/>
      <c r="K30" s="5"/>
      <c r="L30" s="5"/>
      <c r="M30" s="5"/>
      <c r="N30" s="37"/>
      <c r="O30" s="37"/>
      <c r="P30" s="37"/>
      <c r="Q30" s="5"/>
      <c r="R30" s="37"/>
      <c r="S30" s="37"/>
      <c r="T30" s="37"/>
      <c r="U30" s="5"/>
      <c r="V30" s="5"/>
    </row>
    <row r="31" spans="1:22" ht="12.75">
      <c r="A31" s="53"/>
      <c r="B31" s="10"/>
      <c r="E31" s="5"/>
      <c r="F31" s="37"/>
      <c r="G31" s="5"/>
      <c r="H31" s="5"/>
      <c r="I31" s="5"/>
      <c r="J31" s="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53"/>
      <c r="B32" s="10"/>
      <c r="E32" s="5"/>
      <c r="F32" s="37"/>
      <c r="G32" s="5"/>
      <c r="H32" s="5"/>
      <c r="I32" s="5"/>
      <c r="J32" s="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6" ht="12.75">
      <c r="B33" s="8"/>
      <c r="E33" s="36" t="s">
        <v>147</v>
      </c>
      <c r="F33" s="54">
        <v>47</v>
      </c>
      <c r="G33" s="59" t="s">
        <v>148</v>
      </c>
      <c r="H33" s="54">
        <v>71</v>
      </c>
      <c r="I33" s="36" t="s">
        <v>147</v>
      </c>
      <c r="J33" s="54">
        <v>32</v>
      </c>
      <c r="K33" s="59" t="s">
        <v>148</v>
      </c>
      <c r="L33" s="54">
        <v>48</v>
      </c>
      <c r="M33" s="5"/>
      <c r="N33" s="5"/>
      <c r="O33" s="5"/>
      <c r="P33" s="36" t="s">
        <v>147</v>
      </c>
      <c r="Q33" s="54">
        <v>42</v>
      </c>
      <c r="R33" s="59" t="s">
        <v>148</v>
      </c>
      <c r="S33" s="54">
        <v>63</v>
      </c>
      <c r="T33" s="5"/>
      <c r="U33" s="5"/>
      <c r="V33" s="5"/>
      <c r="W33" s="8" t="s">
        <v>149</v>
      </c>
      <c r="X33">
        <v>185</v>
      </c>
      <c r="Y33">
        <v>140</v>
      </c>
      <c r="Z33">
        <v>177</v>
      </c>
    </row>
    <row r="34" spans="1:22" ht="12.75">
      <c r="A34" s="53"/>
      <c r="E34" s="64"/>
      <c r="F34" s="64"/>
      <c r="G34" s="64"/>
      <c r="H34" s="64"/>
      <c r="I34" s="65"/>
      <c r="J34" s="64"/>
      <c r="K34" s="36"/>
      <c r="L34" s="36"/>
      <c r="M34" s="64"/>
      <c r="N34" s="64"/>
      <c r="O34" s="64"/>
      <c r="P34" s="64"/>
      <c r="Q34" s="64"/>
      <c r="R34" s="5"/>
      <c r="S34" s="5"/>
      <c r="T34" s="5"/>
      <c r="U34" s="5"/>
      <c r="V34" s="5"/>
    </row>
    <row r="35" spans="5:21" ht="12.75">
      <c r="E35" s="64" t="s">
        <v>28</v>
      </c>
      <c r="F35" s="64"/>
      <c r="G35" s="64"/>
      <c r="H35" s="64"/>
      <c r="I35" s="64" t="s">
        <v>29</v>
      </c>
      <c r="J35" s="64"/>
      <c r="K35" s="64"/>
      <c r="L35" s="64"/>
      <c r="M35" s="2"/>
      <c r="N35" s="2"/>
      <c r="O35" s="64" t="s">
        <v>33</v>
      </c>
      <c r="P35" s="64"/>
      <c r="Q35" s="64"/>
      <c r="R35" s="64"/>
      <c r="S35" s="64"/>
      <c r="T35" s="5"/>
      <c r="U35" s="5"/>
    </row>
    <row r="36" spans="1:26" ht="38.25">
      <c r="A36" s="2" t="s">
        <v>0</v>
      </c>
      <c r="B36" s="2" t="s">
        <v>1</v>
      </c>
      <c r="C36" s="2" t="s">
        <v>2</v>
      </c>
      <c r="D36" s="3" t="s">
        <v>4</v>
      </c>
      <c r="E36" s="3" t="s">
        <v>17</v>
      </c>
      <c r="F36" s="3" t="s">
        <v>18</v>
      </c>
      <c r="G36" s="60" t="s">
        <v>32</v>
      </c>
      <c r="H36" s="2" t="s">
        <v>19</v>
      </c>
      <c r="I36" s="3" t="s">
        <v>17</v>
      </c>
      <c r="J36" s="3" t="s">
        <v>18</v>
      </c>
      <c r="K36" s="60" t="s">
        <v>32</v>
      </c>
      <c r="L36" s="2" t="s">
        <v>19</v>
      </c>
      <c r="M36" s="2" t="s">
        <v>150</v>
      </c>
      <c r="N36" s="52" t="s">
        <v>62</v>
      </c>
      <c r="O36" s="38" t="s">
        <v>27</v>
      </c>
      <c r="P36" s="2" t="s">
        <v>17</v>
      </c>
      <c r="Q36" s="2" t="s">
        <v>18</v>
      </c>
      <c r="R36" s="2" t="s">
        <v>32</v>
      </c>
      <c r="S36" s="2" t="s">
        <v>19</v>
      </c>
      <c r="T36" s="2" t="s">
        <v>27</v>
      </c>
      <c r="X36" s="60" t="s">
        <v>151</v>
      </c>
      <c r="Y36" s="60" t="s">
        <v>152</v>
      </c>
      <c r="Z36" s="60" t="s">
        <v>153</v>
      </c>
    </row>
    <row r="37" spans="1:26" ht="12.75">
      <c r="A37" s="4">
        <v>6502</v>
      </c>
      <c r="B37" s="1" t="s">
        <v>108</v>
      </c>
      <c r="C37" s="1" t="s">
        <v>3</v>
      </c>
      <c r="D37" s="1" t="s">
        <v>44</v>
      </c>
      <c r="E37" s="5">
        <f>L!E4</f>
        <v>37.25</v>
      </c>
      <c r="F37" s="37">
        <f>L!F4</f>
        <v>5</v>
      </c>
      <c r="G37" s="5">
        <f aca="true" t="shared" si="7" ref="G37:G62">IF(E37=0,120,IF(E37&gt;$H$33,120,IF(E37&lt;$F$33,0,IF($H$33&gt;E37&gt;$F$33,E37-$F$33))))</f>
        <v>0</v>
      </c>
      <c r="H37" s="5">
        <f aca="true" t="shared" si="8" ref="H37:H62">SUM(F37,G37)</f>
        <v>5</v>
      </c>
      <c r="I37" s="5">
        <f>L!I4</f>
        <v>30.06</v>
      </c>
      <c r="J37" s="37">
        <f>L!J4</f>
        <v>0</v>
      </c>
      <c r="K37" s="5">
        <f>IF(I37=0,100,IF(I37&gt;$L$33,100,IF(I37&lt;$J$33,0,IF($L$33&gt;I37&gt;$J$33,I37-$J$33))))</f>
        <v>0</v>
      </c>
      <c r="L37" s="5">
        <f aca="true" t="shared" si="9" ref="L37:L62">SUM(J37,K37)</f>
        <v>0</v>
      </c>
      <c r="M37" s="5">
        <f aca="true" t="shared" si="10" ref="M37:M62">SUM(E37,I37)</f>
        <v>67.31</v>
      </c>
      <c r="N37" s="5">
        <f aca="true" t="shared" si="11" ref="N37:N62">SUM(H37,L37)</f>
        <v>5</v>
      </c>
      <c r="O37" s="8">
        <v>7</v>
      </c>
      <c r="P37" s="5">
        <v>36.57</v>
      </c>
      <c r="Q37" s="37">
        <v>0</v>
      </c>
      <c r="R37" s="5">
        <f aca="true" t="shared" si="12" ref="R37:R62">IF(P37=0,120,IF(P37&gt;$S$33,120,IF(P37&lt;$Q$33,0,IF($S$33&gt;P37&gt;$Q$33,P37-$Q$33))))</f>
        <v>0</v>
      </c>
      <c r="S37" s="61">
        <f aca="true" t="shared" si="13" ref="S37:S62">SUM(Q37,R37)</f>
        <v>0</v>
      </c>
      <c r="T37" s="6">
        <v>1</v>
      </c>
      <c r="X37" s="62">
        <f>$X$33/E37</f>
        <v>4.966442953020135</v>
      </c>
      <c r="Y37" s="62">
        <f>$Y$33/I37</f>
        <v>4.657351962741185</v>
      </c>
      <c r="Z37" s="62">
        <f>$Z$33/P37</f>
        <v>4.8400328137817885</v>
      </c>
    </row>
    <row r="38" spans="1:26" ht="12.75">
      <c r="A38" s="4">
        <v>6526</v>
      </c>
      <c r="B38" s="1" t="s">
        <v>7</v>
      </c>
      <c r="C38" s="1" t="s">
        <v>8</v>
      </c>
      <c r="D38" s="1" t="s">
        <v>117</v>
      </c>
      <c r="E38" s="5">
        <f>L!E26</f>
        <v>40.21</v>
      </c>
      <c r="F38" s="37">
        <f>L!F26</f>
        <v>5</v>
      </c>
      <c r="G38" s="5">
        <f t="shared" si="7"/>
        <v>0</v>
      </c>
      <c r="H38" s="5">
        <f t="shared" si="8"/>
        <v>5</v>
      </c>
      <c r="I38" s="5">
        <f>L!I26</f>
        <v>32.15</v>
      </c>
      <c r="J38" s="37">
        <f>L!J26</f>
        <v>0</v>
      </c>
      <c r="K38" s="5">
        <f aca="true" t="shared" si="14" ref="K37:K62">IF(I38=0,100,IF(I38&gt;$L$33,100,IF(I38&lt;$J$33,0,IF($L$33&gt;I38&gt;$J$33,I38-$J$33))))</f>
        <v>0.14999999999999858</v>
      </c>
      <c r="L38" s="5">
        <f t="shared" si="9"/>
        <v>0.14999999999999858</v>
      </c>
      <c r="M38" s="5">
        <f t="shared" si="10"/>
        <v>72.36</v>
      </c>
      <c r="N38" s="5">
        <f t="shared" si="11"/>
        <v>5.149999999999999</v>
      </c>
      <c r="O38" s="8">
        <v>9</v>
      </c>
      <c r="P38" s="5">
        <v>41.56</v>
      </c>
      <c r="Q38" s="37">
        <v>0</v>
      </c>
      <c r="R38" s="5">
        <f t="shared" si="12"/>
        <v>0</v>
      </c>
      <c r="S38" s="61">
        <f t="shared" si="13"/>
        <v>0</v>
      </c>
      <c r="T38" s="6">
        <v>2</v>
      </c>
      <c r="X38" s="62">
        <f aca="true" t="shared" si="15" ref="X38:X62">$X$33/E38</f>
        <v>4.6008455608057695</v>
      </c>
      <c r="Y38" s="62">
        <f aca="true" t="shared" si="16" ref="Y38:Y62">$Y$33/I38</f>
        <v>4.354587869362364</v>
      </c>
      <c r="Z38" s="62">
        <f aca="true" t="shared" si="17" ref="Z38:Z62">$Z$33/P38</f>
        <v>4.258902791145331</v>
      </c>
    </row>
    <row r="39" spans="1:26" ht="12.75">
      <c r="A39" s="53">
        <v>6519</v>
      </c>
      <c r="B39" t="s">
        <v>78</v>
      </c>
      <c r="C39" t="s">
        <v>79</v>
      </c>
      <c r="D39" s="1" t="s">
        <v>136</v>
      </c>
      <c r="E39" s="5">
        <f>L!E19</f>
        <v>43.66</v>
      </c>
      <c r="F39" s="37">
        <f>L!F19</f>
        <v>0</v>
      </c>
      <c r="G39" s="5">
        <f t="shared" si="7"/>
        <v>0</v>
      </c>
      <c r="H39" s="5">
        <f t="shared" si="8"/>
        <v>0</v>
      </c>
      <c r="I39" s="5">
        <f>L!I19</f>
        <v>33.71</v>
      </c>
      <c r="J39" s="37">
        <f>L!J19</f>
        <v>0</v>
      </c>
      <c r="K39" s="5">
        <f t="shared" si="14"/>
        <v>1.7100000000000009</v>
      </c>
      <c r="L39" s="5">
        <f t="shared" si="9"/>
        <v>1.7100000000000009</v>
      </c>
      <c r="M39" s="5">
        <f t="shared" si="10"/>
        <v>77.37</v>
      </c>
      <c r="N39" s="5">
        <f t="shared" si="11"/>
        <v>1.7100000000000009</v>
      </c>
      <c r="O39" s="8">
        <v>4</v>
      </c>
      <c r="P39" s="5">
        <v>45.41</v>
      </c>
      <c r="Q39" s="37">
        <v>0</v>
      </c>
      <c r="R39" s="5">
        <f t="shared" si="12"/>
        <v>3.4099999999999966</v>
      </c>
      <c r="S39" s="61">
        <f t="shared" si="13"/>
        <v>3.4099999999999966</v>
      </c>
      <c r="T39" s="6">
        <v>3</v>
      </c>
      <c r="X39" s="62">
        <f t="shared" si="15"/>
        <v>4.237288135593221</v>
      </c>
      <c r="Y39" s="62">
        <f t="shared" si="16"/>
        <v>4.153070305547315</v>
      </c>
      <c r="Z39" s="62">
        <f t="shared" si="17"/>
        <v>3.8978198634661974</v>
      </c>
    </row>
    <row r="40" spans="1:26" ht="12.75">
      <c r="A40" s="4">
        <v>6501</v>
      </c>
      <c r="B40" s="1" t="s">
        <v>40</v>
      </c>
      <c r="C40" s="1" t="s">
        <v>67</v>
      </c>
      <c r="D40" s="1" t="s">
        <v>66</v>
      </c>
      <c r="E40" s="5">
        <f>L!E3</f>
        <v>40.95</v>
      </c>
      <c r="F40" s="37">
        <f>L!F3</f>
        <v>0</v>
      </c>
      <c r="G40" s="5">
        <f>IF(E40=0,120,IF(E40&gt;$H$33,120,IF(E40&lt;$F$33,0,IF($H$33&gt;E40&gt;$F$33,E40-$F$33))))</f>
        <v>0</v>
      </c>
      <c r="H40" s="5">
        <f>SUM(F40,G40)</f>
        <v>0</v>
      </c>
      <c r="I40" s="5">
        <f>L!I3</f>
        <v>30.97</v>
      </c>
      <c r="J40" s="37">
        <f>L!J3</f>
        <v>5</v>
      </c>
      <c r="K40" s="5">
        <f>IF(I40=0,100,IF(I40&gt;$L$33,100,IF(I40&lt;$J$33,0,IF($L$33&gt;I40&gt;$J$33,I40-$J$33))))</f>
        <v>0</v>
      </c>
      <c r="L40" s="5">
        <f>SUM(J40,K40)</f>
        <v>5</v>
      </c>
      <c r="M40" s="5">
        <f>SUM(E40,I40)</f>
        <v>71.92</v>
      </c>
      <c r="N40" s="5">
        <f>SUM(H40,L40)</f>
        <v>5</v>
      </c>
      <c r="O40" s="8">
        <v>8</v>
      </c>
      <c r="P40" s="5">
        <v>45.9</v>
      </c>
      <c r="Q40" s="37">
        <v>0</v>
      </c>
      <c r="R40" s="5">
        <f t="shared" si="12"/>
        <v>3.8999999999999986</v>
      </c>
      <c r="S40" s="61">
        <f t="shared" si="13"/>
        <v>3.8999999999999986</v>
      </c>
      <c r="T40" s="6">
        <v>4</v>
      </c>
      <c r="X40" s="62">
        <f t="shared" si="15"/>
        <v>4.517704517704518</v>
      </c>
      <c r="Y40" s="62">
        <f t="shared" si="16"/>
        <v>4.520503713270908</v>
      </c>
      <c r="Z40" s="62">
        <f t="shared" si="17"/>
        <v>3.8562091503267975</v>
      </c>
    </row>
    <row r="41" spans="1:26" ht="12.75">
      <c r="A41" s="53">
        <v>6528</v>
      </c>
      <c r="B41" s="1" t="s">
        <v>202</v>
      </c>
      <c r="C41" s="1" t="s">
        <v>203</v>
      </c>
      <c r="D41" s="1" t="s">
        <v>61</v>
      </c>
      <c r="E41" s="5">
        <f>L!E28</f>
        <v>35.48</v>
      </c>
      <c r="F41" s="37">
        <f>L!F28</f>
        <v>0</v>
      </c>
      <c r="G41" s="5">
        <f t="shared" si="7"/>
        <v>0</v>
      </c>
      <c r="H41" s="5">
        <f t="shared" si="8"/>
        <v>0</v>
      </c>
      <c r="I41" s="5">
        <f>L!I28</f>
        <v>29.03</v>
      </c>
      <c r="J41" s="37">
        <f>L!J28</f>
        <v>5</v>
      </c>
      <c r="K41" s="5">
        <f t="shared" si="14"/>
        <v>0</v>
      </c>
      <c r="L41" s="5">
        <f t="shared" si="9"/>
        <v>5</v>
      </c>
      <c r="M41" s="5">
        <f t="shared" si="10"/>
        <v>64.50999999999999</v>
      </c>
      <c r="N41" s="5">
        <f t="shared" si="11"/>
        <v>5</v>
      </c>
      <c r="O41" s="8">
        <v>6</v>
      </c>
      <c r="P41" s="5">
        <v>36.66</v>
      </c>
      <c r="Q41" s="37">
        <v>5</v>
      </c>
      <c r="R41" s="5">
        <f t="shared" si="12"/>
        <v>0</v>
      </c>
      <c r="S41" s="61">
        <f t="shared" si="13"/>
        <v>5</v>
      </c>
      <c r="T41" s="6">
        <v>5</v>
      </c>
      <c r="X41" s="62">
        <f t="shared" si="15"/>
        <v>5.214205186020293</v>
      </c>
      <c r="Y41" s="62">
        <f t="shared" si="16"/>
        <v>4.822597313124354</v>
      </c>
      <c r="Z41" s="62">
        <f t="shared" si="17"/>
        <v>4.828150572831424</v>
      </c>
    </row>
    <row r="42" spans="1:26" ht="12.75">
      <c r="A42" s="53">
        <v>6504</v>
      </c>
      <c r="B42" t="s">
        <v>80</v>
      </c>
      <c r="C42" t="s">
        <v>81</v>
      </c>
      <c r="D42" s="1" t="s">
        <v>136</v>
      </c>
      <c r="E42" s="5">
        <f>L!E6</f>
        <v>37.88</v>
      </c>
      <c r="F42" s="37">
        <f>L!F6</f>
        <v>0</v>
      </c>
      <c r="G42" s="5">
        <f t="shared" si="7"/>
        <v>0</v>
      </c>
      <c r="H42" s="5">
        <f t="shared" si="8"/>
        <v>0</v>
      </c>
      <c r="I42" s="5">
        <f>L!I6</f>
        <v>31.1</v>
      </c>
      <c r="J42" s="37">
        <f>L!J6</f>
        <v>0</v>
      </c>
      <c r="K42" s="5">
        <f t="shared" si="14"/>
        <v>0</v>
      </c>
      <c r="L42" s="5">
        <f t="shared" si="9"/>
        <v>0</v>
      </c>
      <c r="M42" s="5">
        <f t="shared" si="10"/>
        <v>68.98</v>
      </c>
      <c r="N42" s="5">
        <f t="shared" si="11"/>
        <v>0</v>
      </c>
      <c r="O42" s="8">
        <v>1</v>
      </c>
      <c r="P42" s="5">
        <v>38.13</v>
      </c>
      <c r="Q42" s="37">
        <v>5</v>
      </c>
      <c r="R42" s="5">
        <f>IF(P42=0,120,IF(P42&gt;$S$33,120,IF(P42&lt;$Q$33,0,IF($S$33&gt;P42&gt;$Q$33,P42-$Q$33))))</f>
        <v>0</v>
      </c>
      <c r="S42" s="61">
        <f>SUM(Q42,R42)</f>
        <v>5</v>
      </c>
      <c r="T42" s="6">
        <v>6</v>
      </c>
      <c r="X42" s="62">
        <f t="shared" si="15"/>
        <v>4.883843717001056</v>
      </c>
      <c r="Y42" s="62">
        <f t="shared" si="16"/>
        <v>4.5016077170418</v>
      </c>
      <c r="Z42" s="62">
        <f t="shared" si="17"/>
        <v>4.642014162077104</v>
      </c>
    </row>
    <row r="43" spans="1:26" ht="12.75">
      <c r="A43" s="4">
        <v>6524</v>
      </c>
      <c r="B43" s="1" t="s">
        <v>76</v>
      </c>
      <c r="C43" s="1" t="s">
        <v>101</v>
      </c>
      <c r="D43" s="1" t="s">
        <v>6</v>
      </c>
      <c r="E43" s="5">
        <f>L!E24</f>
        <v>40.95</v>
      </c>
      <c r="F43" s="37">
        <f>L!F24</f>
        <v>0</v>
      </c>
      <c r="G43" s="5">
        <f t="shared" si="7"/>
        <v>0</v>
      </c>
      <c r="H43" s="5">
        <f t="shared" si="8"/>
        <v>0</v>
      </c>
      <c r="I43" s="5">
        <f>L!I24</f>
        <v>31.09</v>
      </c>
      <c r="J43" s="37">
        <f>L!J24</f>
        <v>0</v>
      </c>
      <c r="K43" s="5">
        <f t="shared" si="14"/>
        <v>0</v>
      </c>
      <c r="L43" s="5">
        <f t="shared" si="9"/>
        <v>0</v>
      </c>
      <c r="M43" s="5">
        <f t="shared" si="10"/>
        <v>72.04</v>
      </c>
      <c r="N43" s="5">
        <f t="shared" si="11"/>
        <v>0</v>
      </c>
      <c r="O43" s="8">
        <v>2</v>
      </c>
      <c r="P43" s="5">
        <v>40.5</v>
      </c>
      <c r="Q43" s="37">
        <v>5</v>
      </c>
      <c r="R43" s="5">
        <f t="shared" si="12"/>
        <v>0</v>
      </c>
      <c r="S43" s="61">
        <f t="shared" si="13"/>
        <v>5</v>
      </c>
      <c r="T43" s="6">
        <v>7</v>
      </c>
      <c r="X43" s="62">
        <f t="shared" si="15"/>
        <v>4.517704517704518</v>
      </c>
      <c r="Y43" s="62">
        <f t="shared" si="16"/>
        <v>4.503055644901898</v>
      </c>
      <c r="Z43" s="62">
        <f t="shared" si="17"/>
        <v>4.37037037037037</v>
      </c>
    </row>
    <row r="44" spans="1:26" ht="12.75">
      <c r="A44" s="4">
        <v>6506</v>
      </c>
      <c r="B44" s="1" t="s">
        <v>109</v>
      </c>
      <c r="C44" s="1" t="s">
        <v>110</v>
      </c>
      <c r="D44" s="1" t="s">
        <v>117</v>
      </c>
      <c r="E44" s="5">
        <f>L!E8</f>
        <v>46.64</v>
      </c>
      <c r="F44" s="37">
        <f>L!F8</f>
        <v>5</v>
      </c>
      <c r="G44" s="5">
        <f t="shared" si="7"/>
        <v>0</v>
      </c>
      <c r="H44" s="5">
        <f t="shared" si="8"/>
        <v>5</v>
      </c>
      <c r="I44" s="5">
        <f>L!I8</f>
        <v>35.91</v>
      </c>
      <c r="J44" s="37">
        <f>L!J8</f>
        <v>0</v>
      </c>
      <c r="K44" s="5">
        <f t="shared" si="14"/>
        <v>3.9099999999999966</v>
      </c>
      <c r="L44" s="5">
        <f t="shared" si="9"/>
        <v>3.9099999999999966</v>
      </c>
      <c r="M44" s="5">
        <f t="shared" si="10"/>
        <v>82.55</v>
      </c>
      <c r="N44" s="5">
        <f t="shared" si="11"/>
        <v>8.909999999999997</v>
      </c>
      <c r="O44" s="8">
        <v>10</v>
      </c>
      <c r="P44" s="5">
        <v>47.91</v>
      </c>
      <c r="Q44" s="37">
        <v>0</v>
      </c>
      <c r="R44" s="5">
        <f t="shared" si="12"/>
        <v>5.909999999999997</v>
      </c>
      <c r="S44" s="61">
        <f t="shared" si="13"/>
        <v>5.909999999999997</v>
      </c>
      <c r="T44" s="6">
        <v>8</v>
      </c>
      <c r="X44" s="62">
        <f t="shared" si="15"/>
        <v>3.9665523156089195</v>
      </c>
      <c r="Y44" s="62">
        <f t="shared" si="16"/>
        <v>3.8986354775828462</v>
      </c>
      <c r="Z44" s="62">
        <f t="shared" si="17"/>
        <v>3.6944270507201002</v>
      </c>
    </row>
    <row r="45" spans="1:26" ht="12.75">
      <c r="A45" s="4">
        <v>6516</v>
      </c>
      <c r="B45" s="1" t="s">
        <v>7</v>
      </c>
      <c r="C45" s="1" t="s">
        <v>138</v>
      </c>
      <c r="D45" s="1" t="s">
        <v>66</v>
      </c>
      <c r="E45" s="5">
        <f>L!E16</f>
        <v>46.13</v>
      </c>
      <c r="F45" s="37">
        <f>L!F16</f>
        <v>0</v>
      </c>
      <c r="G45" s="5">
        <f t="shared" si="7"/>
        <v>0</v>
      </c>
      <c r="H45" s="5">
        <f t="shared" si="8"/>
        <v>0</v>
      </c>
      <c r="I45" s="5">
        <f>L!I16</f>
        <v>36.5</v>
      </c>
      <c r="J45" s="37">
        <f>L!J16</f>
        <v>0</v>
      </c>
      <c r="K45" s="5">
        <f t="shared" si="14"/>
        <v>4.5</v>
      </c>
      <c r="L45" s="5">
        <f t="shared" si="9"/>
        <v>4.5</v>
      </c>
      <c r="M45" s="5">
        <f t="shared" si="10"/>
        <v>82.63</v>
      </c>
      <c r="N45" s="5">
        <f t="shared" si="11"/>
        <v>4.5</v>
      </c>
      <c r="O45" s="8">
        <v>5</v>
      </c>
      <c r="P45" s="5">
        <v>46.97</v>
      </c>
      <c r="Q45" s="37">
        <v>5</v>
      </c>
      <c r="R45" s="5">
        <f t="shared" si="12"/>
        <v>4.969999999999999</v>
      </c>
      <c r="S45" s="61">
        <f t="shared" si="13"/>
        <v>9.969999999999999</v>
      </c>
      <c r="T45" s="6">
        <v>9</v>
      </c>
      <c r="X45" s="62">
        <f t="shared" si="15"/>
        <v>4.010405376110991</v>
      </c>
      <c r="Y45" s="62">
        <f t="shared" si="16"/>
        <v>3.835616438356164</v>
      </c>
      <c r="Z45" s="62">
        <f t="shared" si="17"/>
        <v>3.7683627847562273</v>
      </c>
    </row>
    <row r="46" spans="1:26" ht="12.75">
      <c r="A46" s="53">
        <v>6511</v>
      </c>
      <c r="B46" t="s">
        <v>65</v>
      </c>
      <c r="C46" t="s">
        <v>141</v>
      </c>
      <c r="D46" s="1" t="s">
        <v>5</v>
      </c>
      <c r="E46" s="5">
        <f>L!E12</f>
        <v>42.58</v>
      </c>
      <c r="F46" s="37">
        <f>L!F12</f>
        <v>0</v>
      </c>
      <c r="G46" s="5">
        <f t="shared" si="7"/>
        <v>0</v>
      </c>
      <c r="H46" s="5">
        <f t="shared" si="8"/>
        <v>0</v>
      </c>
      <c r="I46" s="5">
        <f>L!I12</f>
        <v>31.56</v>
      </c>
      <c r="J46" s="37">
        <f>L!J12</f>
        <v>0</v>
      </c>
      <c r="K46" s="5">
        <f t="shared" si="14"/>
        <v>0</v>
      </c>
      <c r="L46" s="5">
        <f t="shared" si="9"/>
        <v>0</v>
      </c>
      <c r="M46" s="5">
        <f t="shared" si="10"/>
        <v>74.14</v>
      </c>
      <c r="N46" s="5">
        <f t="shared" si="11"/>
        <v>0</v>
      </c>
      <c r="O46" s="8">
        <v>3</v>
      </c>
      <c r="P46" s="5">
        <v>47.43</v>
      </c>
      <c r="Q46" s="37">
        <v>5</v>
      </c>
      <c r="R46" s="5">
        <f t="shared" si="12"/>
        <v>5.43</v>
      </c>
      <c r="S46" s="61">
        <f t="shared" si="13"/>
        <v>10.43</v>
      </c>
      <c r="T46" s="6">
        <v>10</v>
      </c>
      <c r="X46" s="62">
        <f t="shared" si="15"/>
        <v>4.344762799436356</v>
      </c>
      <c r="Y46" s="62">
        <f t="shared" si="16"/>
        <v>4.435994930291509</v>
      </c>
      <c r="Z46" s="62">
        <f t="shared" si="17"/>
        <v>3.7318153067678685</v>
      </c>
    </row>
    <row r="47" spans="1:26" ht="12.75">
      <c r="A47" s="4">
        <v>6520</v>
      </c>
      <c r="B47" s="1" t="s">
        <v>16</v>
      </c>
      <c r="C47" s="1" t="s">
        <v>53</v>
      </c>
      <c r="D47" s="1" t="s">
        <v>5</v>
      </c>
      <c r="E47" s="5">
        <f>L!E20</f>
        <v>41.02</v>
      </c>
      <c r="F47" s="37">
        <f>L!F20</f>
        <v>0</v>
      </c>
      <c r="G47" s="5">
        <f t="shared" si="7"/>
        <v>0</v>
      </c>
      <c r="H47" s="5">
        <f t="shared" si="8"/>
        <v>0</v>
      </c>
      <c r="I47" s="5">
        <f>L!I20</f>
        <v>32.69</v>
      </c>
      <c r="J47" s="37">
        <f>L!J20</f>
        <v>10</v>
      </c>
      <c r="K47" s="5">
        <f t="shared" si="14"/>
        <v>0.6899999999999977</v>
      </c>
      <c r="L47" s="5">
        <f t="shared" si="9"/>
        <v>10.689999999999998</v>
      </c>
      <c r="M47" s="5">
        <f t="shared" si="10"/>
        <v>73.71000000000001</v>
      </c>
      <c r="N47" s="5">
        <f t="shared" si="11"/>
        <v>10.689999999999998</v>
      </c>
      <c r="O47" s="8">
        <v>11</v>
      </c>
      <c r="P47" s="5">
        <v>42.69</v>
      </c>
      <c r="Q47" s="37">
        <v>10</v>
      </c>
      <c r="R47" s="5">
        <f t="shared" si="12"/>
        <v>0.6899999999999977</v>
      </c>
      <c r="S47" s="61">
        <f t="shared" si="13"/>
        <v>10.689999999999998</v>
      </c>
      <c r="T47" s="6">
        <v>11</v>
      </c>
      <c r="X47" s="62">
        <f t="shared" si="15"/>
        <v>4.509995124329595</v>
      </c>
      <c r="Y47" s="62">
        <f t="shared" si="16"/>
        <v>4.282655246252677</v>
      </c>
      <c r="Z47" s="62">
        <f t="shared" si="17"/>
        <v>4.146170063246662</v>
      </c>
    </row>
    <row r="48" spans="1:26" ht="12.75">
      <c r="A48" s="53">
        <v>6525</v>
      </c>
      <c r="B48" t="s">
        <v>103</v>
      </c>
      <c r="C48" t="s">
        <v>104</v>
      </c>
      <c r="D48" s="1" t="s">
        <v>61</v>
      </c>
      <c r="E48" s="5">
        <f>L!E25</f>
        <v>51.06</v>
      </c>
      <c r="F48" s="37">
        <f>L!F25</f>
        <v>0</v>
      </c>
      <c r="G48" s="5">
        <f t="shared" si="7"/>
        <v>4.060000000000002</v>
      </c>
      <c r="H48" s="5">
        <f t="shared" si="8"/>
        <v>4.060000000000002</v>
      </c>
      <c r="I48" s="5">
        <f>L!I25</f>
        <v>36.75</v>
      </c>
      <c r="J48" s="37">
        <f>L!J25</f>
        <v>5</v>
      </c>
      <c r="K48" s="5">
        <f t="shared" si="14"/>
        <v>4.75</v>
      </c>
      <c r="L48" s="5">
        <f t="shared" si="9"/>
        <v>9.75</v>
      </c>
      <c r="M48" s="5">
        <f t="shared" si="10"/>
        <v>87.81</v>
      </c>
      <c r="N48" s="5">
        <f t="shared" si="11"/>
        <v>13.810000000000002</v>
      </c>
      <c r="O48">
        <v>12</v>
      </c>
      <c r="P48" s="5"/>
      <c r="Q48" s="37"/>
      <c r="R48" s="5">
        <f t="shared" si="12"/>
        <v>120</v>
      </c>
      <c r="S48" s="61">
        <f t="shared" si="13"/>
        <v>120</v>
      </c>
      <c r="X48" s="62">
        <f t="shared" si="15"/>
        <v>3.623188405797101</v>
      </c>
      <c r="Y48" s="62">
        <f t="shared" si="16"/>
        <v>3.8095238095238093</v>
      </c>
      <c r="Z48" s="62" t="e">
        <f t="shared" si="17"/>
        <v>#DIV/0!</v>
      </c>
    </row>
    <row r="49" spans="1:26" ht="12.75">
      <c r="A49" s="53">
        <v>6517</v>
      </c>
      <c r="B49" t="s">
        <v>114</v>
      </c>
      <c r="C49" t="s">
        <v>115</v>
      </c>
      <c r="D49" s="1" t="s">
        <v>37</v>
      </c>
      <c r="E49" s="5">
        <f>L!E17</f>
        <v>35.17</v>
      </c>
      <c r="F49" s="37">
        <f>L!F17</f>
        <v>5</v>
      </c>
      <c r="G49" s="5">
        <f t="shared" si="7"/>
        <v>0</v>
      </c>
      <c r="H49" s="5">
        <f t="shared" si="8"/>
        <v>5</v>
      </c>
      <c r="I49" s="5">
        <f>L!I17</f>
        <v>29.63</v>
      </c>
      <c r="J49" s="37">
        <f>L!J17</f>
        <v>10</v>
      </c>
      <c r="K49" s="5">
        <f t="shared" si="14"/>
        <v>0</v>
      </c>
      <c r="L49" s="5">
        <f t="shared" si="9"/>
        <v>10</v>
      </c>
      <c r="M49" s="5">
        <f t="shared" si="10"/>
        <v>64.8</v>
      </c>
      <c r="N49" s="5">
        <f t="shared" si="11"/>
        <v>15</v>
      </c>
      <c r="O49">
        <v>13</v>
      </c>
      <c r="P49" s="5"/>
      <c r="Q49" s="37"/>
      <c r="R49" s="5">
        <f t="shared" si="12"/>
        <v>120</v>
      </c>
      <c r="S49" s="61">
        <f t="shared" si="13"/>
        <v>120</v>
      </c>
      <c r="X49" s="62">
        <f t="shared" si="15"/>
        <v>5.260164913278362</v>
      </c>
      <c r="Y49" s="62">
        <f t="shared" si="16"/>
        <v>4.724940938238272</v>
      </c>
      <c r="Z49" s="62" t="e">
        <f t="shared" si="17"/>
        <v>#DIV/0!</v>
      </c>
    </row>
    <row r="50" spans="1:26" ht="12.75">
      <c r="A50" s="4">
        <v>6523</v>
      </c>
      <c r="B50" s="1" t="s">
        <v>71</v>
      </c>
      <c r="C50" s="1" t="s">
        <v>72</v>
      </c>
      <c r="D50" s="1" t="s">
        <v>142</v>
      </c>
      <c r="E50" s="5">
        <f>L!E23</f>
        <v>37.24</v>
      </c>
      <c r="F50" s="37">
        <f>L!F23</f>
        <v>5</v>
      </c>
      <c r="G50" s="5">
        <f t="shared" si="7"/>
        <v>0</v>
      </c>
      <c r="H50" s="5">
        <f t="shared" si="8"/>
        <v>5</v>
      </c>
      <c r="I50" s="5">
        <f>L!I23</f>
        <v>30.34</v>
      </c>
      <c r="J50" s="37">
        <f>L!J23</f>
        <v>10</v>
      </c>
      <c r="K50" s="5">
        <f t="shared" si="14"/>
        <v>0</v>
      </c>
      <c r="L50" s="5">
        <f t="shared" si="9"/>
        <v>10</v>
      </c>
      <c r="M50" s="5">
        <f t="shared" si="10"/>
        <v>67.58</v>
      </c>
      <c r="N50" s="5">
        <f t="shared" si="11"/>
        <v>15</v>
      </c>
      <c r="O50">
        <v>14</v>
      </c>
      <c r="P50" s="5"/>
      <c r="Q50" s="37"/>
      <c r="R50" s="5">
        <f t="shared" si="12"/>
        <v>120</v>
      </c>
      <c r="S50" s="61">
        <f t="shared" si="13"/>
        <v>120</v>
      </c>
      <c r="X50" s="62">
        <f t="shared" si="15"/>
        <v>4.967776584317938</v>
      </c>
      <c r="Y50" s="62">
        <f t="shared" si="16"/>
        <v>4.614370468029005</v>
      </c>
      <c r="Z50" s="62" t="e">
        <f t="shared" si="17"/>
        <v>#DIV/0!</v>
      </c>
    </row>
    <row r="51" spans="1:26" ht="12.75">
      <c r="A51" s="4">
        <v>6507</v>
      </c>
      <c r="B51" s="1" t="s">
        <v>63</v>
      </c>
      <c r="C51" s="1" t="s">
        <v>77</v>
      </c>
      <c r="D51" s="1" t="s">
        <v>61</v>
      </c>
      <c r="E51" s="5">
        <f>L!E9</f>
        <v>47.19</v>
      </c>
      <c r="F51" s="37">
        <f>L!F9</f>
        <v>10</v>
      </c>
      <c r="G51" s="5">
        <f t="shared" si="7"/>
        <v>0.18999999999999773</v>
      </c>
      <c r="H51" s="5">
        <f t="shared" si="8"/>
        <v>10.189999999999998</v>
      </c>
      <c r="I51" s="5">
        <f>L!I9</f>
        <v>34.69</v>
      </c>
      <c r="J51" s="37">
        <f>L!J9</f>
        <v>5</v>
      </c>
      <c r="K51" s="5">
        <f t="shared" si="14"/>
        <v>2.6899999999999977</v>
      </c>
      <c r="L51" s="5">
        <f t="shared" si="9"/>
        <v>7.689999999999998</v>
      </c>
      <c r="M51" s="5">
        <f t="shared" si="10"/>
        <v>81.88</v>
      </c>
      <c r="N51" s="5">
        <f t="shared" si="11"/>
        <v>17.879999999999995</v>
      </c>
      <c r="O51">
        <v>15</v>
      </c>
      <c r="P51" s="5"/>
      <c r="Q51" s="37"/>
      <c r="R51" s="5">
        <f t="shared" si="12"/>
        <v>120</v>
      </c>
      <c r="S51" s="61">
        <f t="shared" si="13"/>
        <v>120</v>
      </c>
      <c r="X51" s="62">
        <f t="shared" si="15"/>
        <v>3.9203221021402843</v>
      </c>
      <c r="Y51" s="62">
        <f t="shared" si="16"/>
        <v>4.03574517151917</v>
      </c>
      <c r="Z51" s="62" t="e">
        <f t="shared" si="17"/>
        <v>#DIV/0!</v>
      </c>
    </row>
    <row r="52" spans="1:26" ht="12.75">
      <c r="A52" s="53">
        <v>6527</v>
      </c>
      <c r="B52" t="s">
        <v>65</v>
      </c>
      <c r="C52" t="s">
        <v>140</v>
      </c>
      <c r="D52" s="1" t="s">
        <v>15</v>
      </c>
      <c r="E52" s="5">
        <f>L!E27</f>
        <v>40.9</v>
      </c>
      <c r="F52" s="37">
        <f>L!F27</f>
        <v>20</v>
      </c>
      <c r="G52" s="5">
        <f t="shared" si="7"/>
        <v>0</v>
      </c>
      <c r="H52" s="5">
        <f t="shared" si="8"/>
        <v>20</v>
      </c>
      <c r="I52" s="5">
        <f>L!I27</f>
        <v>30.09</v>
      </c>
      <c r="J52" s="37">
        <f>L!J27</f>
        <v>0</v>
      </c>
      <c r="K52" s="5">
        <f t="shared" si="14"/>
        <v>0</v>
      </c>
      <c r="L52" s="5">
        <f t="shared" si="9"/>
        <v>0</v>
      </c>
      <c r="M52" s="5">
        <f t="shared" si="10"/>
        <v>70.99</v>
      </c>
      <c r="N52" s="5">
        <f t="shared" si="11"/>
        <v>20</v>
      </c>
      <c r="O52">
        <v>16</v>
      </c>
      <c r="P52" s="5"/>
      <c r="Q52" s="37"/>
      <c r="R52" s="5">
        <f t="shared" si="12"/>
        <v>120</v>
      </c>
      <c r="S52" s="61">
        <f t="shared" si="13"/>
        <v>120</v>
      </c>
      <c r="X52" s="62">
        <f t="shared" si="15"/>
        <v>4.523227383863081</v>
      </c>
      <c r="Y52" s="62">
        <f t="shared" si="16"/>
        <v>4.652708541043536</v>
      </c>
      <c r="Z52" s="62" t="e">
        <f t="shared" si="17"/>
        <v>#DIV/0!</v>
      </c>
    </row>
    <row r="53" spans="1:26" ht="12.75">
      <c r="A53" s="4">
        <v>6509</v>
      </c>
      <c r="B53" s="1" t="s">
        <v>7</v>
      </c>
      <c r="C53" s="1" t="s">
        <v>14</v>
      </c>
      <c r="D53" s="1" t="s">
        <v>15</v>
      </c>
      <c r="E53" s="5">
        <f>L!E10</f>
        <v>42.34</v>
      </c>
      <c r="F53" s="37">
        <f>L!F10</f>
        <v>10</v>
      </c>
      <c r="G53" s="5">
        <f t="shared" si="7"/>
        <v>0</v>
      </c>
      <c r="H53" s="5">
        <f t="shared" si="8"/>
        <v>10</v>
      </c>
      <c r="I53" s="5">
        <f>L!I10</f>
        <v>32.88</v>
      </c>
      <c r="J53" s="37">
        <f>L!J10</f>
        <v>10</v>
      </c>
      <c r="K53" s="5">
        <f t="shared" si="14"/>
        <v>0.8800000000000026</v>
      </c>
      <c r="L53" s="5">
        <f t="shared" si="9"/>
        <v>10.880000000000003</v>
      </c>
      <c r="M53" s="5">
        <f t="shared" si="10"/>
        <v>75.22</v>
      </c>
      <c r="N53" s="5">
        <f t="shared" si="11"/>
        <v>20.880000000000003</v>
      </c>
      <c r="O53">
        <v>17</v>
      </c>
      <c r="P53" s="5"/>
      <c r="Q53" s="37"/>
      <c r="R53" s="5">
        <f t="shared" si="12"/>
        <v>120</v>
      </c>
      <c r="S53" s="61">
        <f t="shared" si="13"/>
        <v>120</v>
      </c>
      <c r="X53" s="62">
        <f t="shared" si="15"/>
        <v>4.369390647142182</v>
      </c>
      <c r="Y53" s="62">
        <f t="shared" si="16"/>
        <v>4.257907542579075</v>
      </c>
      <c r="Z53" s="62" t="e">
        <f t="shared" si="17"/>
        <v>#DIV/0!</v>
      </c>
    </row>
    <row r="54" spans="1:26" ht="12.75">
      <c r="A54" s="4">
        <v>6510</v>
      </c>
      <c r="B54" s="1" t="s">
        <v>71</v>
      </c>
      <c r="C54" s="1" t="s">
        <v>73</v>
      </c>
      <c r="D54" s="1" t="s">
        <v>137</v>
      </c>
      <c r="E54" s="5">
        <f>L!E11</f>
        <v>38.75</v>
      </c>
      <c r="F54" s="37">
        <f>L!F11</f>
        <v>20</v>
      </c>
      <c r="G54" s="5">
        <f t="shared" si="7"/>
        <v>0</v>
      </c>
      <c r="H54" s="5">
        <f t="shared" si="8"/>
        <v>20</v>
      </c>
      <c r="I54" s="5">
        <f>L!I11</f>
        <v>29.46</v>
      </c>
      <c r="J54" s="37">
        <f>L!J11</f>
        <v>10</v>
      </c>
      <c r="K54" s="5">
        <f t="shared" si="14"/>
        <v>0</v>
      </c>
      <c r="L54" s="5">
        <f t="shared" si="9"/>
        <v>10</v>
      </c>
      <c r="M54" s="5">
        <f t="shared" si="10"/>
        <v>68.21000000000001</v>
      </c>
      <c r="N54" s="5">
        <f t="shared" si="11"/>
        <v>30</v>
      </c>
      <c r="O54">
        <v>18</v>
      </c>
      <c r="P54" s="5"/>
      <c r="Q54" s="37"/>
      <c r="R54" s="5">
        <f t="shared" si="12"/>
        <v>120</v>
      </c>
      <c r="S54" s="61">
        <f t="shared" si="13"/>
        <v>120</v>
      </c>
      <c r="X54" s="62">
        <f t="shared" si="15"/>
        <v>4.774193548387097</v>
      </c>
      <c r="Y54" s="62">
        <f t="shared" si="16"/>
        <v>4.752206381534283</v>
      </c>
      <c r="Z54" s="62" t="e">
        <f t="shared" si="17"/>
        <v>#DIV/0!</v>
      </c>
    </row>
    <row r="55" spans="1:26" ht="12.75">
      <c r="A55" s="4">
        <v>6513</v>
      </c>
      <c r="B55" s="1" t="s">
        <v>74</v>
      </c>
      <c r="C55" s="1" t="s">
        <v>75</v>
      </c>
      <c r="D55" s="40" t="s">
        <v>61</v>
      </c>
      <c r="E55" s="5">
        <f>L!E14</f>
        <v>37.68</v>
      </c>
      <c r="F55" s="37">
        <f>L!F14</f>
        <v>25</v>
      </c>
      <c r="G55" s="5">
        <f t="shared" si="7"/>
        <v>0</v>
      </c>
      <c r="H55" s="5">
        <f t="shared" si="8"/>
        <v>25</v>
      </c>
      <c r="I55" s="5">
        <f>L!I14</f>
        <v>35.68</v>
      </c>
      <c r="J55" s="37">
        <f>L!J14</f>
        <v>45</v>
      </c>
      <c r="K55" s="5">
        <f t="shared" si="14"/>
        <v>3.6799999999999997</v>
      </c>
      <c r="L55" s="5">
        <f t="shared" si="9"/>
        <v>48.68</v>
      </c>
      <c r="M55" s="5">
        <f t="shared" si="10"/>
        <v>73.36</v>
      </c>
      <c r="N55" s="5">
        <f t="shared" si="11"/>
        <v>73.68</v>
      </c>
      <c r="O55">
        <v>19</v>
      </c>
      <c r="P55" s="5"/>
      <c r="Q55" s="37"/>
      <c r="R55" s="5">
        <f t="shared" si="12"/>
        <v>120</v>
      </c>
      <c r="S55" s="61">
        <f t="shared" si="13"/>
        <v>120</v>
      </c>
      <c r="X55" s="62">
        <f t="shared" si="15"/>
        <v>4.909766454352441</v>
      </c>
      <c r="Y55" s="62">
        <f t="shared" si="16"/>
        <v>3.9237668161434978</v>
      </c>
      <c r="Z55" s="62" t="e">
        <f t="shared" si="17"/>
        <v>#DIV/0!</v>
      </c>
    </row>
    <row r="56" spans="1:26" ht="12.75">
      <c r="A56" s="4">
        <v>6505</v>
      </c>
      <c r="B56" s="1" t="s">
        <v>52</v>
      </c>
      <c r="C56" s="1" t="s">
        <v>107</v>
      </c>
      <c r="D56" s="1" t="s">
        <v>68</v>
      </c>
      <c r="E56" s="5">
        <f>L!E7</f>
        <v>37.7</v>
      </c>
      <c r="F56" s="37">
        <f>L!F7</f>
        <v>5</v>
      </c>
      <c r="G56" s="5">
        <f t="shared" si="7"/>
        <v>0</v>
      </c>
      <c r="H56" s="5">
        <f t="shared" si="8"/>
        <v>5</v>
      </c>
      <c r="I56" s="5">
        <f>L!I7</f>
        <v>0</v>
      </c>
      <c r="J56" s="37"/>
      <c r="K56" s="5">
        <f t="shared" si="14"/>
        <v>100</v>
      </c>
      <c r="L56" s="5">
        <f t="shared" si="9"/>
        <v>100</v>
      </c>
      <c r="M56" s="5">
        <f t="shared" si="10"/>
        <v>37.7</v>
      </c>
      <c r="N56" s="5">
        <f t="shared" si="11"/>
        <v>105</v>
      </c>
      <c r="O56">
        <v>20</v>
      </c>
      <c r="P56" s="5"/>
      <c r="Q56" s="37"/>
      <c r="R56" s="5">
        <f t="shared" si="12"/>
        <v>120</v>
      </c>
      <c r="S56" s="61">
        <f t="shared" si="13"/>
        <v>120</v>
      </c>
      <c r="X56" s="62">
        <f t="shared" si="15"/>
        <v>4.907161803713527</v>
      </c>
      <c r="Y56" s="62" t="e">
        <f t="shared" si="16"/>
        <v>#DIV/0!</v>
      </c>
      <c r="Z56" s="62" t="e">
        <f t="shared" si="17"/>
        <v>#DIV/0!</v>
      </c>
    </row>
    <row r="57" spans="1:26" ht="12.75">
      <c r="A57" s="4">
        <v>6521</v>
      </c>
      <c r="B57" s="1" t="s">
        <v>69</v>
      </c>
      <c r="C57" s="1" t="s">
        <v>70</v>
      </c>
      <c r="D57" s="1" t="s">
        <v>37</v>
      </c>
      <c r="E57" s="5">
        <f>L!E21</f>
        <v>0</v>
      </c>
      <c r="F57" s="37"/>
      <c r="G57" s="5">
        <f t="shared" si="7"/>
        <v>120</v>
      </c>
      <c r="H57" s="5">
        <f t="shared" si="8"/>
        <v>120</v>
      </c>
      <c r="I57" s="5">
        <f>L!I21</f>
        <v>29.62</v>
      </c>
      <c r="J57" s="37">
        <f>L!J21</f>
        <v>0</v>
      </c>
      <c r="K57" s="5">
        <f t="shared" si="14"/>
        <v>0</v>
      </c>
      <c r="L57" s="5">
        <f t="shared" si="9"/>
        <v>0</v>
      </c>
      <c r="M57" s="5">
        <f t="shared" si="10"/>
        <v>29.62</v>
      </c>
      <c r="N57" s="5">
        <f t="shared" si="11"/>
        <v>120</v>
      </c>
      <c r="O57">
        <v>21</v>
      </c>
      <c r="P57" s="5"/>
      <c r="Q57" s="37"/>
      <c r="R57" s="5">
        <f t="shared" si="12"/>
        <v>120</v>
      </c>
      <c r="S57" s="61">
        <f t="shared" si="13"/>
        <v>120</v>
      </c>
      <c r="X57" s="62" t="e">
        <f t="shared" si="15"/>
        <v>#DIV/0!</v>
      </c>
      <c r="Y57" s="62">
        <f t="shared" si="16"/>
        <v>4.726536124240378</v>
      </c>
      <c r="Z57" s="62" t="e">
        <f t="shared" si="17"/>
        <v>#DIV/0!</v>
      </c>
    </row>
    <row r="58" spans="1:26" ht="12.75">
      <c r="A58" s="4">
        <v>6515</v>
      </c>
      <c r="B58" s="1" t="s">
        <v>52</v>
      </c>
      <c r="C58" s="1" t="s">
        <v>9</v>
      </c>
      <c r="D58" s="1" t="s">
        <v>44</v>
      </c>
      <c r="E58" s="5">
        <f>L!E15</f>
        <v>0</v>
      </c>
      <c r="F58" s="37"/>
      <c r="G58" s="5">
        <f t="shared" si="7"/>
        <v>120</v>
      </c>
      <c r="H58" s="5">
        <f t="shared" si="8"/>
        <v>120</v>
      </c>
      <c r="I58" s="5">
        <f>L!I15</f>
        <v>30.15</v>
      </c>
      <c r="J58" s="37">
        <f>L!J15</f>
        <v>0</v>
      </c>
      <c r="K58" s="5">
        <f t="shared" si="14"/>
        <v>0</v>
      </c>
      <c r="L58" s="5">
        <f t="shared" si="9"/>
        <v>0</v>
      </c>
      <c r="M58" s="5">
        <f t="shared" si="10"/>
        <v>30.15</v>
      </c>
      <c r="N58" s="5">
        <f t="shared" si="11"/>
        <v>120</v>
      </c>
      <c r="O58">
        <v>22</v>
      </c>
      <c r="P58" s="5"/>
      <c r="Q58" s="37"/>
      <c r="R58" s="5">
        <f t="shared" si="12"/>
        <v>120</v>
      </c>
      <c r="S58" s="61">
        <f t="shared" si="13"/>
        <v>120</v>
      </c>
      <c r="X58" s="62" t="e">
        <f t="shared" si="15"/>
        <v>#DIV/0!</v>
      </c>
      <c r="Y58" s="62">
        <f t="shared" si="16"/>
        <v>4.643449419568823</v>
      </c>
      <c r="Z58" s="62" t="e">
        <f t="shared" si="17"/>
        <v>#DIV/0!</v>
      </c>
    </row>
    <row r="59" spans="1:26" ht="12.75">
      <c r="A59" s="4">
        <v>6518</v>
      </c>
      <c r="B59" s="1" t="s">
        <v>65</v>
      </c>
      <c r="C59" s="1" t="s">
        <v>105</v>
      </c>
      <c r="D59" s="1" t="s">
        <v>68</v>
      </c>
      <c r="E59" s="5">
        <f>L!E18</f>
        <v>0</v>
      </c>
      <c r="F59" s="37"/>
      <c r="G59" s="5">
        <f t="shared" si="7"/>
        <v>120</v>
      </c>
      <c r="H59" s="5">
        <f t="shared" si="8"/>
        <v>120</v>
      </c>
      <c r="I59" s="5">
        <f>L!I18</f>
        <v>33.75</v>
      </c>
      <c r="J59" s="37">
        <f>L!J18</f>
        <v>0</v>
      </c>
      <c r="K59" s="5">
        <f t="shared" si="14"/>
        <v>1.75</v>
      </c>
      <c r="L59" s="5">
        <f t="shared" si="9"/>
        <v>1.75</v>
      </c>
      <c r="M59" s="5">
        <f t="shared" si="10"/>
        <v>33.75</v>
      </c>
      <c r="N59" s="5">
        <f t="shared" si="11"/>
        <v>121.75</v>
      </c>
      <c r="O59">
        <v>23</v>
      </c>
      <c r="P59" s="5"/>
      <c r="Q59" s="37"/>
      <c r="R59" s="5">
        <f t="shared" si="12"/>
        <v>120</v>
      </c>
      <c r="S59" s="61">
        <f t="shared" si="13"/>
        <v>120</v>
      </c>
      <c r="X59" s="62" t="e">
        <f t="shared" si="15"/>
        <v>#DIV/0!</v>
      </c>
      <c r="Y59" s="62">
        <f t="shared" si="16"/>
        <v>4.148148148148148</v>
      </c>
      <c r="Z59" s="62" t="e">
        <f t="shared" si="17"/>
        <v>#DIV/0!</v>
      </c>
    </row>
    <row r="60" spans="1:26" ht="12.75">
      <c r="A60" s="4">
        <v>6522</v>
      </c>
      <c r="B60" s="1" t="s">
        <v>54</v>
      </c>
      <c r="C60" s="1" t="s">
        <v>55</v>
      </c>
      <c r="D60" s="1" t="s">
        <v>116</v>
      </c>
      <c r="E60" s="5">
        <f>L!E22</f>
        <v>0</v>
      </c>
      <c r="F60" s="37"/>
      <c r="G60" s="5">
        <f t="shared" si="7"/>
        <v>120</v>
      </c>
      <c r="H60" s="5">
        <f t="shared" si="8"/>
        <v>120</v>
      </c>
      <c r="I60" s="5">
        <f>L!I22</f>
        <v>34.62</v>
      </c>
      <c r="J60" s="37">
        <f>L!J22</f>
        <v>5</v>
      </c>
      <c r="K60" s="5">
        <f t="shared" si="14"/>
        <v>2.6199999999999974</v>
      </c>
      <c r="L60" s="5">
        <f t="shared" si="9"/>
        <v>7.619999999999997</v>
      </c>
      <c r="M60" s="5">
        <f t="shared" si="10"/>
        <v>34.62</v>
      </c>
      <c r="N60" s="5">
        <f t="shared" si="11"/>
        <v>127.62</v>
      </c>
      <c r="O60">
        <v>24</v>
      </c>
      <c r="P60" s="5"/>
      <c r="Q60" s="37"/>
      <c r="R60" s="5">
        <f t="shared" si="12"/>
        <v>120</v>
      </c>
      <c r="S60" s="61">
        <f t="shared" si="13"/>
        <v>120</v>
      </c>
      <c r="X60" s="62" t="e">
        <f t="shared" si="15"/>
        <v>#DIV/0!</v>
      </c>
      <c r="Y60" s="62">
        <f t="shared" si="16"/>
        <v>4.043905257076834</v>
      </c>
      <c r="Z60" s="62" t="e">
        <f t="shared" si="17"/>
        <v>#DIV/0!</v>
      </c>
    </row>
    <row r="61" spans="1:26" ht="12.75">
      <c r="A61" s="53">
        <v>6503</v>
      </c>
      <c r="B61" s="1" t="s">
        <v>103</v>
      </c>
      <c r="C61" s="1" t="s">
        <v>111</v>
      </c>
      <c r="D61" s="1" t="s">
        <v>61</v>
      </c>
      <c r="E61" s="5">
        <f>L!E5</f>
        <v>0</v>
      </c>
      <c r="F61" s="37"/>
      <c r="G61" s="5">
        <f t="shared" si="7"/>
        <v>120</v>
      </c>
      <c r="H61" s="5">
        <f t="shared" si="8"/>
        <v>120</v>
      </c>
      <c r="I61" s="5">
        <f>L!I5</f>
        <v>38.43</v>
      </c>
      <c r="J61" s="37">
        <f>L!J5</f>
        <v>10</v>
      </c>
      <c r="K61" s="5">
        <f t="shared" si="14"/>
        <v>6.43</v>
      </c>
      <c r="L61" s="5">
        <f t="shared" si="9"/>
        <v>16.43</v>
      </c>
      <c r="M61" s="5">
        <f t="shared" si="10"/>
        <v>38.43</v>
      </c>
      <c r="N61" s="5">
        <f t="shared" si="11"/>
        <v>136.43</v>
      </c>
      <c r="O61">
        <v>25</v>
      </c>
      <c r="P61" s="5"/>
      <c r="Q61" s="37"/>
      <c r="R61" s="5">
        <f t="shared" si="12"/>
        <v>120</v>
      </c>
      <c r="S61" s="61">
        <f t="shared" si="13"/>
        <v>120</v>
      </c>
      <c r="X61" s="62" t="e">
        <f t="shared" si="15"/>
        <v>#DIV/0!</v>
      </c>
      <c r="Y61" s="62">
        <f t="shared" si="16"/>
        <v>3.6429872495446265</v>
      </c>
      <c r="Z61" s="62" t="e">
        <f t="shared" si="17"/>
        <v>#DIV/0!</v>
      </c>
    </row>
    <row r="62" spans="1:26" ht="12.75">
      <c r="A62" s="4">
        <v>6512</v>
      </c>
      <c r="B62" s="1" t="s">
        <v>143</v>
      </c>
      <c r="C62" s="1" t="s">
        <v>144</v>
      </c>
      <c r="D62" s="1" t="s">
        <v>139</v>
      </c>
      <c r="E62" s="5">
        <f>L!E13</f>
        <v>0</v>
      </c>
      <c r="F62" s="37"/>
      <c r="G62" s="5">
        <f t="shared" si="7"/>
        <v>120</v>
      </c>
      <c r="H62" s="5">
        <f t="shared" si="8"/>
        <v>120</v>
      </c>
      <c r="I62" s="5" t="s">
        <v>204</v>
      </c>
      <c r="J62" s="37">
        <f>L!J13</f>
        <v>0</v>
      </c>
      <c r="K62" s="5">
        <f t="shared" si="14"/>
        <v>100</v>
      </c>
      <c r="L62" s="5">
        <f t="shared" si="9"/>
        <v>100</v>
      </c>
      <c r="M62" s="5">
        <f t="shared" si="10"/>
        <v>0</v>
      </c>
      <c r="N62" s="5">
        <f t="shared" si="11"/>
        <v>220</v>
      </c>
      <c r="P62" s="5"/>
      <c r="Q62" s="37"/>
      <c r="R62" s="5">
        <f t="shared" si="12"/>
        <v>120</v>
      </c>
      <c r="S62" s="61">
        <f t="shared" si="13"/>
        <v>120</v>
      </c>
      <c r="X62" s="62" t="e">
        <f t="shared" si="15"/>
        <v>#DIV/0!</v>
      </c>
      <c r="Y62" s="62" t="e">
        <f t="shared" si="16"/>
        <v>#VALUE!</v>
      </c>
      <c r="Z62" s="62" t="e">
        <f t="shared" si="17"/>
        <v>#DIV/0!</v>
      </c>
    </row>
  </sheetData>
  <mergeCells count="11">
    <mergeCell ref="W1:AA1"/>
    <mergeCell ref="E1:H1"/>
    <mergeCell ref="I1:L1"/>
    <mergeCell ref="M1:P1"/>
    <mergeCell ref="Q1:T1"/>
    <mergeCell ref="E35:H35"/>
    <mergeCell ref="I35:L35"/>
    <mergeCell ref="O35:S35"/>
    <mergeCell ref="M34:Q34"/>
    <mergeCell ref="E34:G34"/>
    <mergeCell ref="H34:J34"/>
  </mergeCells>
  <printOptions/>
  <pageMargins left="0.75" right="0.75" top="1" bottom="1" header="0.5" footer="0.5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43" sqref="F4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16.00390625" style="1" customWidth="1"/>
    <col min="5" max="13" width="9.125" style="0" customWidth="1"/>
    <col min="14" max="14" width="11.1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5:20" ht="12.75"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5506</v>
      </c>
      <c r="B3" t="s">
        <v>108</v>
      </c>
      <c r="C3" t="s">
        <v>118</v>
      </c>
      <c r="D3" t="s">
        <v>42</v>
      </c>
      <c r="E3" s="5">
        <f>M!E6</f>
        <v>34.82</v>
      </c>
      <c r="F3" s="37">
        <f>M!F6</f>
        <v>5</v>
      </c>
      <c r="G3" s="5">
        <f aca="true" t="shared" si="0" ref="G3:G14">SUM(E3:F3)</f>
        <v>39.82</v>
      </c>
      <c r="H3" s="5">
        <f aca="true" t="shared" si="1" ref="H3:H14">120-G3</f>
        <v>80.18</v>
      </c>
      <c r="I3" s="5">
        <f>M!I6</f>
        <v>29.25</v>
      </c>
      <c r="J3" s="37">
        <f>M!J6</f>
        <v>0</v>
      </c>
      <c r="K3" s="5">
        <f aca="true" t="shared" si="2" ref="K3:K14">SUM(I3:J3)</f>
        <v>29.25</v>
      </c>
      <c r="L3" s="5">
        <f aca="true" t="shared" si="3" ref="L3:L14">100-K3</f>
        <v>70.75</v>
      </c>
      <c r="M3" s="5">
        <f>M!M6</f>
        <v>35.24</v>
      </c>
      <c r="N3" s="37">
        <f>M!N6</f>
        <v>33</v>
      </c>
      <c r="O3" s="37">
        <f>M!O6</f>
        <v>0</v>
      </c>
      <c r="P3" s="37">
        <f aca="true" t="shared" si="4" ref="P3:P14">SUM(N3,O3)</f>
        <v>33</v>
      </c>
      <c r="Q3" s="5">
        <f>M!Q6</f>
        <v>42.06</v>
      </c>
      <c r="R3" s="37">
        <f>M!R6</f>
        <v>30</v>
      </c>
      <c r="S3" s="37">
        <f>M!S6</f>
        <v>27</v>
      </c>
      <c r="T3" s="37">
        <f aca="true" t="shared" si="5" ref="T3:T14">SUM(R3:S3)</f>
        <v>57</v>
      </c>
      <c r="U3" s="5">
        <f aca="true" t="shared" si="6" ref="U3:U14">SUM(H3,L3,P3,T3)</f>
        <v>240.93</v>
      </c>
      <c r="V3" s="7">
        <v>1</v>
      </c>
    </row>
    <row r="4" spans="1:22" ht="12.75">
      <c r="A4" s="4">
        <v>5502</v>
      </c>
      <c r="B4" s="1" t="s">
        <v>10</v>
      </c>
      <c r="C4" s="1" t="s">
        <v>84</v>
      </c>
      <c r="D4" s="1" t="s">
        <v>12</v>
      </c>
      <c r="E4" s="5">
        <f>M!E3</f>
        <v>45.34</v>
      </c>
      <c r="F4" s="37">
        <f>M!F3</f>
        <v>5</v>
      </c>
      <c r="G4" s="5">
        <f t="shared" si="0"/>
        <v>50.34</v>
      </c>
      <c r="H4" s="5">
        <f t="shared" si="1"/>
        <v>69.66</v>
      </c>
      <c r="I4" s="5">
        <f>M!I3</f>
        <v>32.4</v>
      </c>
      <c r="J4" s="37">
        <f>M!J3</f>
        <v>0</v>
      </c>
      <c r="K4" s="5">
        <f t="shared" si="2"/>
        <v>32.4</v>
      </c>
      <c r="L4" s="5">
        <f t="shared" si="3"/>
        <v>67.6</v>
      </c>
      <c r="M4" s="5">
        <f>M!M3</f>
        <v>35.95</v>
      </c>
      <c r="N4" s="37">
        <f>M!N3</f>
        <v>29</v>
      </c>
      <c r="O4" s="37">
        <f>M!O3</f>
        <v>10</v>
      </c>
      <c r="P4" s="37">
        <f t="shared" si="4"/>
        <v>39</v>
      </c>
      <c r="Q4" s="5">
        <f>M!Q3</f>
        <v>44.28</v>
      </c>
      <c r="R4" s="37">
        <f>M!R3</f>
        <v>24</v>
      </c>
      <c r="S4" s="37">
        <f>M!S3</f>
        <v>27</v>
      </c>
      <c r="T4" s="37">
        <f t="shared" si="5"/>
        <v>51</v>
      </c>
      <c r="U4" s="5">
        <f t="shared" si="6"/>
        <v>227.26</v>
      </c>
      <c r="V4" s="7">
        <v>2</v>
      </c>
    </row>
    <row r="5" spans="1:22" ht="12.75">
      <c r="A5" s="4">
        <v>5504</v>
      </c>
      <c r="B5" s="1" t="s">
        <v>112</v>
      </c>
      <c r="C5" s="1" t="s">
        <v>113</v>
      </c>
      <c r="D5" s="1" t="s">
        <v>11</v>
      </c>
      <c r="E5" s="5">
        <f>M!E4</f>
        <v>37.31</v>
      </c>
      <c r="F5" s="37">
        <f>M!F4</f>
        <v>0</v>
      </c>
      <c r="G5" s="5">
        <f t="shared" si="0"/>
        <v>37.31</v>
      </c>
      <c r="H5" s="5">
        <f t="shared" si="1"/>
        <v>82.69</v>
      </c>
      <c r="I5" s="5">
        <f>M!I4</f>
        <v>31.41</v>
      </c>
      <c r="J5" s="37">
        <f>M!J4</f>
        <v>0</v>
      </c>
      <c r="K5" s="5">
        <f t="shared" si="2"/>
        <v>31.41</v>
      </c>
      <c r="L5" s="5">
        <f t="shared" si="3"/>
        <v>68.59</v>
      </c>
      <c r="M5" s="5">
        <f>M!M4</f>
        <v>37.33</v>
      </c>
      <c r="N5" s="37">
        <f>M!N4</f>
        <v>24</v>
      </c>
      <c r="O5" s="37">
        <f>M!O4</f>
        <v>10</v>
      </c>
      <c r="P5" s="37">
        <f t="shared" si="4"/>
        <v>34</v>
      </c>
      <c r="Q5" s="5">
        <f>M!Q4</f>
        <v>35.59</v>
      </c>
      <c r="R5" s="37">
        <f>M!R4</f>
        <v>8</v>
      </c>
      <c r="S5" s="37">
        <f>M!S4</f>
        <v>27</v>
      </c>
      <c r="T5" s="37">
        <f t="shared" si="5"/>
        <v>35</v>
      </c>
      <c r="U5" s="5">
        <f t="shared" si="6"/>
        <v>220.28</v>
      </c>
      <c r="V5" s="7">
        <v>3</v>
      </c>
    </row>
    <row r="6" spans="1:22" ht="12.75">
      <c r="A6" s="4">
        <v>5510</v>
      </c>
      <c r="B6" s="1" t="s">
        <v>59</v>
      </c>
      <c r="C6" s="1" t="s">
        <v>83</v>
      </c>
      <c r="D6" s="1" t="s">
        <v>11</v>
      </c>
      <c r="E6" s="5">
        <f>M!E10</f>
        <v>38.12</v>
      </c>
      <c r="F6" s="37">
        <f>M!F10</f>
        <v>5</v>
      </c>
      <c r="G6" s="5">
        <f t="shared" si="0"/>
        <v>43.12</v>
      </c>
      <c r="H6" s="5">
        <f t="shared" si="1"/>
        <v>76.88</v>
      </c>
      <c r="I6" s="5">
        <f>M!I10</f>
        <v>28.25</v>
      </c>
      <c r="J6" s="37">
        <f>M!J10</f>
        <v>5</v>
      </c>
      <c r="K6" s="5">
        <f t="shared" si="2"/>
        <v>33.25</v>
      </c>
      <c r="L6" s="5">
        <f t="shared" si="3"/>
        <v>66.75</v>
      </c>
      <c r="M6" s="5">
        <f>M!M10</f>
        <v>33.77</v>
      </c>
      <c r="N6" s="37">
        <f>M!N10</f>
        <v>25</v>
      </c>
      <c r="O6" s="37">
        <f>M!O10</f>
        <v>10</v>
      </c>
      <c r="P6" s="37">
        <f t="shared" si="4"/>
        <v>35</v>
      </c>
      <c r="Q6" s="5">
        <f>M!Q10</f>
        <v>47.9</v>
      </c>
      <c r="R6" s="37">
        <f>M!R10</f>
        <v>25</v>
      </c>
      <c r="S6" s="37">
        <f>M!S10</f>
        <v>5</v>
      </c>
      <c r="T6" s="37">
        <f t="shared" si="5"/>
        <v>30</v>
      </c>
      <c r="U6" s="5">
        <f t="shared" si="6"/>
        <v>208.63</v>
      </c>
      <c r="V6" s="9">
        <v>4</v>
      </c>
    </row>
    <row r="7" spans="1:22" ht="12.75">
      <c r="A7" s="4">
        <v>5512</v>
      </c>
      <c r="B7" s="1" t="s">
        <v>80</v>
      </c>
      <c r="C7" s="1" t="s">
        <v>82</v>
      </c>
      <c r="D7" s="1" t="s">
        <v>61</v>
      </c>
      <c r="E7" s="5">
        <f>M!E12</f>
        <v>38.31</v>
      </c>
      <c r="F7" s="37">
        <f>M!F12</f>
        <v>0</v>
      </c>
      <c r="G7" s="5">
        <f t="shared" si="0"/>
        <v>38.31</v>
      </c>
      <c r="H7" s="5">
        <f t="shared" si="1"/>
        <v>81.69</v>
      </c>
      <c r="I7" s="5">
        <f>M!I12</f>
        <v>28.91</v>
      </c>
      <c r="J7" s="37">
        <f>M!J12</f>
        <v>0</v>
      </c>
      <c r="K7" s="5">
        <f t="shared" si="2"/>
        <v>28.91</v>
      </c>
      <c r="L7" s="5">
        <f t="shared" si="3"/>
        <v>71.09</v>
      </c>
      <c r="M7" s="5">
        <f>M!M12</f>
        <v>34.77</v>
      </c>
      <c r="N7" s="37">
        <f>M!N12</f>
        <v>23</v>
      </c>
      <c r="O7" s="37">
        <f>M!O12</f>
        <v>10</v>
      </c>
      <c r="P7" s="37">
        <f t="shared" si="4"/>
        <v>33</v>
      </c>
      <c r="Q7" s="5">
        <f>M!Q12</f>
        <v>60.16</v>
      </c>
      <c r="R7" s="37">
        <f>M!R12</f>
        <v>0</v>
      </c>
      <c r="S7" s="37">
        <f>M!S12</f>
        <v>14</v>
      </c>
      <c r="T7" s="37">
        <f t="shared" si="5"/>
        <v>14</v>
      </c>
      <c r="U7" s="5">
        <f t="shared" si="6"/>
        <v>199.78</v>
      </c>
      <c r="V7" s="9">
        <v>5</v>
      </c>
    </row>
    <row r="8" spans="1:22" ht="12.75">
      <c r="A8" s="4">
        <v>5507</v>
      </c>
      <c r="B8" t="s">
        <v>158</v>
      </c>
      <c r="C8" t="s">
        <v>185</v>
      </c>
      <c r="D8" t="s">
        <v>13</v>
      </c>
      <c r="E8" s="5">
        <f>M!E7</f>
        <v>37.69</v>
      </c>
      <c r="F8" s="37">
        <f>M!F7</f>
        <v>10</v>
      </c>
      <c r="G8" s="5">
        <f t="shared" si="0"/>
        <v>47.69</v>
      </c>
      <c r="H8" s="5">
        <f t="shared" si="1"/>
        <v>72.31</v>
      </c>
      <c r="I8" s="5">
        <f>M!I7</f>
        <v>27.54</v>
      </c>
      <c r="J8" s="37">
        <f>M!J7</f>
        <v>10</v>
      </c>
      <c r="K8" s="5">
        <f t="shared" si="2"/>
        <v>37.54</v>
      </c>
      <c r="L8" s="5">
        <f t="shared" si="3"/>
        <v>62.46</v>
      </c>
      <c r="M8" s="5">
        <f>M!M7</f>
        <v>41.01</v>
      </c>
      <c r="N8" s="37">
        <f>M!N7</f>
        <v>19</v>
      </c>
      <c r="O8" s="37">
        <f>M!O7</f>
        <v>0</v>
      </c>
      <c r="P8" s="37">
        <f t="shared" si="4"/>
        <v>19</v>
      </c>
      <c r="Q8" s="5">
        <f>M!Q7</f>
        <v>51.53</v>
      </c>
      <c r="R8" s="37">
        <f>M!R7</f>
        <v>16</v>
      </c>
      <c r="S8" s="37">
        <f>M!S7</f>
        <v>14</v>
      </c>
      <c r="T8" s="37">
        <f t="shared" si="5"/>
        <v>30</v>
      </c>
      <c r="U8" s="5">
        <f t="shared" si="6"/>
        <v>183.77</v>
      </c>
      <c r="V8" s="9">
        <v>6</v>
      </c>
    </row>
    <row r="9" spans="1:27" ht="12.75">
      <c r="A9" s="4">
        <v>5514</v>
      </c>
      <c r="B9" t="s">
        <v>87</v>
      </c>
      <c r="C9" t="s">
        <v>134</v>
      </c>
      <c r="D9" s="1" t="s">
        <v>42</v>
      </c>
      <c r="E9" s="5">
        <f>M!E14</f>
        <v>0</v>
      </c>
      <c r="F9" s="37">
        <f>M!F14</f>
        <v>120</v>
      </c>
      <c r="G9" s="5">
        <f t="shared" si="0"/>
        <v>120</v>
      </c>
      <c r="H9" s="5">
        <f t="shared" si="1"/>
        <v>0</v>
      </c>
      <c r="I9" s="5">
        <f>M!I14</f>
        <v>27.69</v>
      </c>
      <c r="J9" s="37">
        <f>M!J14</f>
        <v>0</v>
      </c>
      <c r="K9" s="5">
        <f t="shared" si="2"/>
        <v>27.69</v>
      </c>
      <c r="L9" s="5">
        <f t="shared" si="3"/>
        <v>72.31</v>
      </c>
      <c r="M9" s="5">
        <f>M!M14</f>
        <v>33.99</v>
      </c>
      <c r="N9" s="37">
        <f>M!N14</f>
        <v>26</v>
      </c>
      <c r="O9" s="37">
        <f>M!O14</f>
        <v>10</v>
      </c>
      <c r="P9" s="37">
        <f t="shared" si="4"/>
        <v>36</v>
      </c>
      <c r="Q9" s="5">
        <f>M!Q14</f>
        <v>48.25</v>
      </c>
      <c r="R9" s="37">
        <f>M!R14</f>
        <v>19</v>
      </c>
      <c r="S9" s="37">
        <f>M!S14</f>
        <v>14</v>
      </c>
      <c r="T9" s="37">
        <f t="shared" si="5"/>
        <v>33</v>
      </c>
      <c r="U9" s="5">
        <f t="shared" si="6"/>
        <v>141.31</v>
      </c>
      <c r="V9" s="9">
        <v>7</v>
      </c>
      <c r="AA9" s="8"/>
    </row>
    <row r="10" spans="1:22" ht="12.75">
      <c r="A10" s="4">
        <v>5508</v>
      </c>
      <c r="B10" s="1" t="s">
        <v>143</v>
      </c>
      <c r="C10" s="1" t="s">
        <v>186</v>
      </c>
      <c r="D10" t="s">
        <v>13</v>
      </c>
      <c r="E10" s="5">
        <f>M!E8</f>
        <v>0</v>
      </c>
      <c r="F10" s="37">
        <f>M!F8</f>
        <v>120</v>
      </c>
      <c r="G10" s="5">
        <f t="shared" si="0"/>
        <v>120</v>
      </c>
      <c r="H10" s="5">
        <f t="shared" si="1"/>
        <v>0</v>
      </c>
      <c r="I10" s="5">
        <f>M!I8</f>
        <v>30.1</v>
      </c>
      <c r="J10" s="37">
        <f>M!J8</f>
        <v>0</v>
      </c>
      <c r="K10" s="5">
        <f t="shared" si="2"/>
        <v>30.1</v>
      </c>
      <c r="L10" s="5">
        <f t="shared" si="3"/>
        <v>69.9</v>
      </c>
      <c r="M10" s="5">
        <f>M!M8</f>
        <v>36.68</v>
      </c>
      <c r="N10" s="37">
        <f>M!N8</f>
        <v>21</v>
      </c>
      <c r="O10" s="37">
        <f>M!O8</f>
        <v>10</v>
      </c>
      <c r="P10" s="37">
        <f t="shared" si="4"/>
        <v>31</v>
      </c>
      <c r="Q10" s="5">
        <f>M!Q8</f>
        <v>42.43</v>
      </c>
      <c r="R10" s="37">
        <f>M!R8</f>
        <v>17</v>
      </c>
      <c r="S10" s="37">
        <f>M!S8</f>
        <v>14</v>
      </c>
      <c r="T10" s="37">
        <f t="shared" si="5"/>
        <v>31</v>
      </c>
      <c r="U10" s="5">
        <f t="shared" si="6"/>
        <v>131.9</v>
      </c>
      <c r="V10" s="9">
        <v>8</v>
      </c>
    </row>
    <row r="11" spans="1:22" ht="12.75">
      <c r="A11" s="4">
        <v>5505</v>
      </c>
      <c r="B11" s="1" t="s">
        <v>87</v>
      </c>
      <c r="C11" s="1" t="s">
        <v>178</v>
      </c>
      <c r="D11" s="1" t="s">
        <v>12</v>
      </c>
      <c r="E11" s="5">
        <f>M!E5</f>
        <v>0</v>
      </c>
      <c r="F11" s="37">
        <f>M!F5</f>
        <v>120</v>
      </c>
      <c r="G11" s="5">
        <f t="shared" si="0"/>
        <v>120</v>
      </c>
      <c r="H11" s="5">
        <f t="shared" si="1"/>
        <v>0</v>
      </c>
      <c r="I11" s="5">
        <f>M!I5</f>
        <v>30.5</v>
      </c>
      <c r="J11" s="37">
        <f>M!J5</f>
        <v>0</v>
      </c>
      <c r="K11" s="5">
        <f t="shared" si="2"/>
        <v>30.5</v>
      </c>
      <c r="L11" s="5">
        <f t="shared" si="3"/>
        <v>69.5</v>
      </c>
      <c r="M11" s="5">
        <f>M!M5</f>
        <v>34.91</v>
      </c>
      <c r="N11" s="37">
        <f>M!N5</f>
        <v>26</v>
      </c>
      <c r="O11" s="37">
        <f>M!O5</f>
        <v>10</v>
      </c>
      <c r="P11" s="37">
        <f t="shared" si="4"/>
        <v>36</v>
      </c>
      <c r="Q11" s="5">
        <f>M!Q5</f>
        <v>46.03</v>
      </c>
      <c r="R11" s="37">
        <f>M!R5</f>
        <v>9</v>
      </c>
      <c r="S11" s="37">
        <f>M!S5</f>
        <v>0</v>
      </c>
      <c r="T11" s="37">
        <f t="shared" si="5"/>
        <v>9</v>
      </c>
      <c r="U11" s="5">
        <f t="shared" si="6"/>
        <v>114.5</v>
      </c>
      <c r="V11" s="9">
        <v>9</v>
      </c>
    </row>
    <row r="12" spans="1:22" ht="12.75">
      <c r="A12" s="4">
        <v>5509</v>
      </c>
      <c r="B12" s="1" t="s">
        <v>40</v>
      </c>
      <c r="C12" s="1" t="s">
        <v>182</v>
      </c>
      <c r="D12" s="1" t="s">
        <v>102</v>
      </c>
      <c r="E12" s="5">
        <f>M!E9</f>
        <v>0</v>
      </c>
      <c r="F12" s="37">
        <f>M!F9</f>
        <v>120</v>
      </c>
      <c r="G12" s="5">
        <f t="shared" si="0"/>
        <v>120</v>
      </c>
      <c r="H12" s="5">
        <f t="shared" si="1"/>
        <v>0</v>
      </c>
      <c r="I12" s="5">
        <f>M!I9</f>
        <v>30.31</v>
      </c>
      <c r="J12" s="37">
        <f>M!J9</f>
        <v>0</v>
      </c>
      <c r="K12" s="5">
        <f t="shared" si="2"/>
        <v>30.31</v>
      </c>
      <c r="L12" s="5">
        <f t="shared" si="3"/>
        <v>69.69</v>
      </c>
      <c r="M12" s="5">
        <f>M!M9</f>
        <v>39.4</v>
      </c>
      <c r="N12" s="37">
        <f>M!N9</f>
        <v>20</v>
      </c>
      <c r="O12" s="37">
        <f>M!O9</f>
        <v>0</v>
      </c>
      <c r="P12" s="37">
        <f t="shared" si="4"/>
        <v>20</v>
      </c>
      <c r="Q12" s="5">
        <f>M!Q9</f>
        <v>39.22</v>
      </c>
      <c r="R12" s="37">
        <f>M!R9</f>
        <v>15</v>
      </c>
      <c r="S12" s="37">
        <f>M!S9</f>
        <v>5</v>
      </c>
      <c r="T12" s="37">
        <f t="shared" si="5"/>
        <v>20</v>
      </c>
      <c r="U12" s="5">
        <f t="shared" si="6"/>
        <v>109.69</v>
      </c>
      <c r="V12" s="9">
        <v>10</v>
      </c>
    </row>
    <row r="13" spans="1:22" ht="12.75">
      <c r="A13" s="4">
        <v>5511</v>
      </c>
      <c r="B13" s="1" t="s">
        <v>183</v>
      </c>
      <c r="C13" s="1" t="s">
        <v>184</v>
      </c>
      <c r="D13" s="1" t="s">
        <v>106</v>
      </c>
      <c r="E13" s="5">
        <f>M!E11</f>
        <v>0</v>
      </c>
      <c r="F13" s="37">
        <f>M!F11</f>
        <v>120</v>
      </c>
      <c r="G13" s="5">
        <f t="shared" si="0"/>
        <v>120</v>
      </c>
      <c r="H13" s="5">
        <f t="shared" si="1"/>
        <v>0</v>
      </c>
      <c r="I13" s="5">
        <f>M!I11</f>
        <v>0</v>
      </c>
      <c r="J13" s="37">
        <f>M!J11</f>
        <v>100</v>
      </c>
      <c r="K13" s="5">
        <f t="shared" si="2"/>
        <v>100</v>
      </c>
      <c r="L13" s="5">
        <f t="shared" si="3"/>
        <v>0</v>
      </c>
      <c r="M13" s="5">
        <f>M!M11</f>
        <v>48.77</v>
      </c>
      <c r="N13" s="37">
        <f>M!N11</f>
        <v>8</v>
      </c>
      <c r="O13" s="37">
        <f>M!O11</f>
        <v>0</v>
      </c>
      <c r="P13" s="37">
        <f t="shared" si="4"/>
        <v>8</v>
      </c>
      <c r="Q13" s="5">
        <f>M!Q11</f>
        <v>54.96</v>
      </c>
      <c r="R13" s="37">
        <f>M!R11</f>
        <v>18</v>
      </c>
      <c r="S13" s="37">
        <f>M!S11</f>
        <v>2</v>
      </c>
      <c r="T13" s="37">
        <f t="shared" si="5"/>
        <v>20</v>
      </c>
      <c r="U13" s="5">
        <f t="shared" si="6"/>
        <v>28</v>
      </c>
      <c r="V13" s="9">
        <v>11</v>
      </c>
    </row>
    <row r="14" spans="1:22" ht="12.75">
      <c r="A14" s="4">
        <v>5513</v>
      </c>
      <c r="B14" s="1" t="s">
        <v>64</v>
      </c>
      <c r="C14" s="1" t="s">
        <v>181</v>
      </c>
      <c r="D14" s="1" t="s">
        <v>102</v>
      </c>
      <c r="E14" s="5">
        <f>M!E13</f>
        <v>0</v>
      </c>
      <c r="F14" s="37">
        <f>M!F13</f>
        <v>120</v>
      </c>
      <c r="G14" s="5">
        <f t="shared" si="0"/>
        <v>120</v>
      </c>
      <c r="H14" s="5">
        <f t="shared" si="1"/>
        <v>0</v>
      </c>
      <c r="I14" s="5" t="s">
        <v>204</v>
      </c>
      <c r="J14" s="37">
        <f>M!J13</f>
        <v>100</v>
      </c>
      <c r="K14" s="5">
        <f t="shared" si="2"/>
        <v>100</v>
      </c>
      <c r="L14" s="5">
        <f t="shared" si="3"/>
        <v>0</v>
      </c>
      <c r="M14" s="5">
        <f>M!M13</f>
        <v>36.49</v>
      </c>
      <c r="N14" s="37">
        <f>M!N13</f>
        <v>26</v>
      </c>
      <c r="O14" s="37">
        <f>M!O13</f>
        <v>0</v>
      </c>
      <c r="P14" s="37">
        <f t="shared" si="4"/>
        <v>26</v>
      </c>
      <c r="Q14" s="5" t="s">
        <v>204</v>
      </c>
      <c r="R14" s="37">
        <f>M!R13</f>
        <v>0</v>
      </c>
      <c r="S14" s="37">
        <f>M!S13</f>
        <v>0</v>
      </c>
      <c r="T14" s="37">
        <f t="shared" si="5"/>
        <v>0</v>
      </c>
      <c r="U14" s="5">
        <f t="shared" si="6"/>
        <v>26</v>
      </c>
      <c r="V14" s="6"/>
    </row>
    <row r="15" spans="1:22" ht="12.75">
      <c r="A15" s="4"/>
      <c r="B15" s="1"/>
      <c r="C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1:22" ht="12.75">
      <c r="A16" s="4"/>
      <c r="B16" s="1"/>
      <c r="C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ht="12.75">
      <c r="A17" s="4"/>
      <c r="B17" s="1"/>
      <c r="C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</row>
    <row r="18" spans="1:22" ht="12.75">
      <c r="A18" s="4"/>
      <c r="B18" s="1"/>
      <c r="C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1:22" ht="12.75">
      <c r="A19" s="4"/>
      <c r="B19" s="1"/>
      <c r="C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2:22" ht="12.75">
      <c r="B20" s="8"/>
      <c r="E20" s="5"/>
      <c r="F20" s="37"/>
      <c r="G20" s="5"/>
      <c r="H20" s="5"/>
      <c r="I20" s="5"/>
      <c r="J20" s="3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6" ht="12.75">
      <c r="B21" s="8"/>
      <c r="E21" s="36" t="s">
        <v>147</v>
      </c>
      <c r="F21" s="54">
        <f>Макси!F33</f>
        <v>47</v>
      </c>
      <c r="G21" s="59" t="s">
        <v>148</v>
      </c>
      <c r="H21" s="54">
        <f>Макси!H33</f>
        <v>71</v>
      </c>
      <c r="I21" s="36" t="s">
        <v>147</v>
      </c>
      <c r="J21" s="54">
        <f>Макси!J33</f>
        <v>32</v>
      </c>
      <c r="K21" s="59" t="s">
        <v>148</v>
      </c>
      <c r="L21" s="54">
        <f>Макси!L33</f>
        <v>48</v>
      </c>
      <c r="M21" s="5"/>
      <c r="N21" s="5"/>
      <c r="O21" s="5"/>
      <c r="P21" s="36" t="s">
        <v>147</v>
      </c>
      <c r="Q21" s="54">
        <f>Макси!Q33</f>
        <v>42</v>
      </c>
      <c r="R21" s="59" t="s">
        <v>148</v>
      </c>
      <c r="S21" s="54">
        <f>Макси!S33</f>
        <v>63</v>
      </c>
      <c r="T21" s="5"/>
      <c r="U21" s="5"/>
      <c r="V21" s="5"/>
      <c r="W21" s="8" t="s">
        <v>149</v>
      </c>
      <c r="X21">
        <f>Макси!X33</f>
        <v>185</v>
      </c>
      <c r="Y21">
        <f>Макси!Y33</f>
        <v>140</v>
      </c>
      <c r="Z21">
        <f>Макси!Z33</f>
        <v>177</v>
      </c>
    </row>
    <row r="22" spans="1:22" ht="12.75">
      <c r="A22" s="53"/>
      <c r="E22" s="64"/>
      <c r="F22" s="64"/>
      <c r="G22" s="64"/>
      <c r="H22" s="64"/>
      <c r="I22" s="65"/>
      <c r="J22" s="64"/>
      <c r="K22" s="36"/>
      <c r="L22" s="36"/>
      <c r="M22" s="64"/>
      <c r="N22" s="64"/>
      <c r="O22" s="64"/>
      <c r="P22" s="64"/>
      <c r="Q22" s="64"/>
      <c r="R22" s="5"/>
      <c r="S22" s="5"/>
      <c r="T22" s="5"/>
      <c r="U22" s="5"/>
      <c r="V22" s="5"/>
    </row>
    <row r="23" spans="5:21" ht="12.75">
      <c r="E23" s="64" t="s">
        <v>28</v>
      </c>
      <c r="F23" s="64"/>
      <c r="G23" s="64"/>
      <c r="H23" s="64"/>
      <c r="I23" s="64" t="s">
        <v>29</v>
      </c>
      <c r="J23" s="64"/>
      <c r="K23" s="64"/>
      <c r="L23" s="64"/>
      <c r="M23" s="2"/>
      <c r="N23" s="2"/>
      <c r="O23" s="64" t="s">
        <v>33</v>
      </c>
      <c r="P23" s="64"/>
      <c r="Q23" s="64"/>
      <c r="R23" s="64"/>
      <c r="S23" s="64"/>
      <c r="T23" s="5"/>
      <c r="U23" s="5"/>
    </row>
    <row r="24" spans="1:26" ht="38.25">
      <c r="A24" s="2" t="s">
        <v>0</v>
      </c>
      <c r="B24" s="2" t="s">
        <v>1</v>
      </c>
      <c r="C24" s="2" t="s">
        <v>2</v>
      </c>
      <c r="D24" s="3" t="s">
        <v>4</v>
      </c>
      <c r="E24" s="3" t="s">
        <v>17</v>
      </c>
      <c r="F24" s="3" t="s">
        <v>18</v>
      </c>
      <c r="G24" s="60" t="s">
        <v>32</v>
      </c>
      <c r="H24" s="2" t="s">
        <v>19</v>
      </c>
      <c r="I24" s="3" t="s">
        <v>17</v>
      </c>
      <c r="J24" s="3" t="s">
        <v>18</v>
      </c>
      <c r="K24" s="60" t="s">
        <v>32</v>
      </c>
      <c r="L24" s="2" t="s">
        <v>19</v>
      </c>
      <c r="M24" s="2" t="s">
        <v>150</v>
      </c>
      <c r="N24" s="52" t="s">
        <v>62</v>
      </c>
      <c r="O24" s="38" t="s">
        <v>27</v>
      </c>
      <c r="P24" s="2" t="s">
        <v>17</v>
      </c>
      <c r="Q24" s="2" t="s">
        <v>18</v>
      </c>
      <c r="R24" s="2" t="s">
        <v>32</v>
      </c>
      <c r="S24" s="2" t="s">
        <v>19</v>
      </c>
      <c r="T24" s="2" t="s">
        <v>27</v>
      </c>
      <c r="X24" s="60" t="s">
        <v>151</v>
      </c>
      <c r="Y24" s="60" t="s">
        <v>152</v>
      </c>
      <c r="Z24" s="60" t="s">
        <v>153</v>
      </c>
    </row>
    <row r="25" spans="1:26" ht="12.75">
      <c r="A25" s="4">
        <v>5506</v>
      </c>
      <c r="B25" t="s">
        <v>108</v>
      </c>
      <c r="C25" t="s">
        <v>118</v>
      </c>
      <c r="D25" t="s">
        <v>42</v>
      </c>
      <c r="E25" s="5">
        <f>M!E6</f>
        <v>34.82</v>
      </c>
      <c r="F25" s="37">
        <f>M!F6</f>
        <v>5</v>
      </c>
      <c r="G25" s="5">
        <f aca="true" t="shared" si="7" ref="G25:G36">IF(E25=0,120,IF(E25&gt;$H$21,120,IF(E25&lt;$F$21,0,IF($H$21&gt;E25&gt;$F$21,E25-$F$21))))</f>
        <v>0</v>
      </c>
      <c r="H25" s="5">
        <f aca="true" t="shared" si="8" ref="H25:H36">SUM(F25,G25)</f>
        <v>5</v>
      </c>
      <c r="I25" s="5">
        <f>M!I6</f>
        <v>29.25</v>
      </c>
      <c r="J25" s="37">
        <f>M!J6</f>
        <v>0</v>
      </c>
      <c r="K25" s="5">
        <f aca="true" t="shared" si="9" ref="K25:K36">IF(I25=0,100,IF(I25&gt;$L$21,100,IF(I25&lt;$J$21,0,IF($L$21&gt;I25&gt;$J$21,I25-$J$21))))</f>
        <v>0</v>
      </c>
      <c r="L25" s="5">
        <f aca="true" t="shared" si="10" ref="L25:L36">SUM(J25,K25)</f>
        <v>0</v>
      </c>
      <c r="M25" s="5">
        <f aca="true" t="shared" si="11" ref="M25:M36">SUM(E25,I25)</f>
        <v>64.07</v>
      </c>
      <c r="N25" s="5">
        <f aca="true" t="shared" si="12" ref="N25:N36">SUM(H25,L25)</f>
        <v>5</v>
      </c>
      <c r="O25" s="8">
        <v>3</v>
      </c>
      <c r="P25" s="5">
        <v>33.91</v>
      </c>
      <c r="Q25" s="37">
        <v>0</v>
      </c>
      <c r="R25" s="5">
        <f aca="true" t="shared" si="13" ref="R25:R36">IF(P25=0,120,IF(P25&gt;$S$21,120,IF(P25&lt;$Q$21,0,IF($S$21&gt;P25&gt;$Q$21,P25-$Q$21))))</f>
        <v>0</v>
      </c>
      <c r="S25" s="61">
        <f aca="true" t="shared" si="14" ref="S25:S36">SUM(Q25,R25)</f>
        <v>0</v>
      </c>
      <c r="T25" s="7">
        <v>1</v>
      </c>
      <c r="U25" s="5"/>
      <c r="V25" s="5"/>
      <c r="X25" s="62">
        <f aca="true" t="shared" si="15" ref="X25:X36">$X$21/E25</f>
        <v>5.3130384836300975</v>
      </c>
      <c r="Y25" s="62">
        <f aca="true" t="shared" si="16" ref="Y25:Y36">$Y$21/I25</f>
        <v>4.786324786324786</v>
      </c>
      <c r="Z25" s="62">
        <f aca="true" t="shared" si="17" ref="Z25:Z36">$Z$21/P25</f>
        <v>5.219699203774698</v>
      </c>
    </row>
    <row r="26" spans="1:26" ht="12.75">
      <c r="A26" s="4">
        <v>5512</v>
      </c>
      <c r="B26" s="1" t="s">
        <v>80</v>
      </c>
      <c r="C26" s="1" t="s">
        <v>82</v>
      </c>
      <c r="D26" s="1" t="s">
        <v>61</v>
      </c>
      <c r="E26" s="5">
        <f>M!E12</f>
        <v>38.31</v>
      </c>
      <c r="F26" s="37">
        <f>M!F12</f>
        <v>0</v>
      </c>
      <c r="G26" s="5">
        <f t="shared" si="7"/>
        <v>0</v>
      </c>
      <c r="H26" s="5">
        <f t="shared" si="8"/>
        <v>0</v>
      </c>
      <c r="I26" s="5">
        <f>M!I12</f>
        <v>28.91</v>
      </c>
      <c r="J26" s="37">
        <f>M!J12</f>
        <v>0</v>
      </c>
      <c r="K26" s="5">
        <f t="shared" si="9"/>
        <v>0</v>
      </c>
      <c r="L26" s="5">
        <f t="shared" si="10"/>
        <v>0</v>
      </c>
      <c r="M26" s="5">
        <f t="shared" si="11"/>
        <v>67.22</v>
      </c>
      <c r="N26" s="5">
        <f t="shared" si="12"/>
        <v>0</v>
      </c>
      <c r="O26" s="8">
        <v>1</v>
      </c>
      <c r="P26" s="5">
        <v>36.31</v>
      </c>
      <c r="Q26" s="37">
        <v>0</v>
      </c>
      <c r="R26" s="5">
        <f t="shared" si="13"/>
        <v>0</v>
      </c>
      <c r="S26" s="61">
        <f t="shared" si="14"/>
        <v>0</v>
      </c>
      <c r="T26" s="7">
        <v>2</v>
      </c>
      <c r="X26" s="62">
        <f t="shared" si="15"/>
        <v>4.829026363873662</v>
      </c>
      <c r="Y26" s="62">
        <f t="shared" si="16"/>
        <v>4.842615012106537</v>
      </c>
      <c r="Z26" s="62">
        <f t="shared" si="17"/>
        <v>4.874690167997796</v>
      </c>
    </row>
    <row r="27" spans="1:26" ht="12.75">
      <c r="A27" s="4">
        <v>5504</v>
      </c>
      <c r="B27" s="1" t="s">
        <v>112</v>
      </c>
      <c r="C27" s="1" t="s">
        <v>113</v>
      </c>
      <c r="D27" s="1" t="s">
        <v>11</v>
      </c>
      <c r="E27" s="5">
        <f>M!E4</f>
        <v>37.31</v>
      </c>
      <c r="F27" s="37">
        <f>M!F4</f>
        <v>0</v>
      </c>
      <c r="G27" s="5">
        <f t="shared" si="7"/>
        <v>0</v>
      </c>
      <c r="H27" s="5">
        <f t="shared" si="8"/>
        <v>0</v>
      </c>
      <c r="I27" s="5">
        <f>M!I4</f>
        <v>31.41</v>
      </c>
      <c r="J27" s="37">
        <f>M!J4</f>
        <v>0</v>
      </c>
      <c r="K27" s="5">
        <f t="shared" si="9"/>
        <v>0</v>
      </c>
      <c r="L27" s="5">
        <f t="shared" si="10"/>
        <v>0</v>
      </c>
      <c r="M27" s="5">
        <f t="shared" si="11"/>
        <v>68.72</v>
      </c>
      <c r="N27" s="5">
        <f t="shared" si="12"/>
        <v>0</v>
      </c>
      <c r="O27" s="8">
        <v>2</v>
      </c>
      <c r="P27" s="5">
        <v>37.62</v>
      </c>
      <c r="Q27" s="37">
        <v>0</v>
      </c>
      <c r="R27" s="5">
        <f t="shared" si="13"/>
        <v>0</v>
      </c>
      <c r="S27" s="61">
        <f t="shared" si="14"/>
        <v>0</v>
      </c>
      <c r="T27" s="7">
        <v>3</v>
      </c>
      <c r="X27" s="62">
        <f t="shared" si="15"/>
        <v>4.9584561779683725</v>
      </c>
      <c r="Y27" s="62">
        <f t="shared" si="16"/>
        <v>4.457179242279529</v>
      </c>
      <c r="Z27" s="62">
        <f t="shared" si="17"/>
        <v>4.70494417862839</v>
      </c>
    </row>
    <row r="28" spans="1:26" ht="12.75">
      <c r="A28" s="4">
        <v>5510</v>
      </c>
      <c r="B28" s="1" t="s">
        <v>59</v>
      </c>
      <c r="C28" s="1" t="s">
        <v>83</v>
      </c>
      <c r="D28" s="1" t="s">
        <v>11</v>
      </c>
      <c r="E28" s="5">
        <f>M!E10</f>
        <v>38.12</v>
      </c>
      <c r="F28" s="37">
        <f>M!F10</f>
        <v>5</v>
      </c>
      <c r="G28" s="5">
        <f t="shared" si="7"/>
        <v>0</v>
      </c>
      <c r="H28" s="5">
        <f t="shared" si="8"/>
        <v>5</v>
      </c>
      <c r="I28" s="5">
        <f>M!I10</f>
        <v>28.25</v>
      </c>
      <c r="J28" s="37">
        <f>M!J10</f>
        <v>5</v>
      </c>
      <c r="K28" s="5">
        <f t="shared" si="9"/>
        <v>0</v>
      </c>
      <c r="L28" s="5">
        <f t="shared" si="10"/>
        <v>5</v>
      </c>
      <c r="M28" s="5">
        <f t="shared" si="11"/>
        <v>66.37</v>
      </c>
      <c r="N28" s="5">
        <f t="shared" si="12"/>
        <v>10</v>
      </c>
      <c r="O28" s="8">
        <v>5</v>
      </c>
      <c r="P28" s="5">
        <v>36.97</v>
      </c>
      <c r="Q28" s="37">
        <v>5</v>
      </c>
      <c r="R28" s="5">
        <f t="shared" si="13"/>
        <v>0</v>
      </c>
      <c r="S28" s="61">
        <f t="shared" si="14"/>
        <v>5</v>
      </c>
      <c r="T28" s="9">
        <v>4</v>
      </c>
      <c r="X28" s="62">
        <f t="shared" si="15"/>
        <v>4.853095487932844</v>
      </c>
      <c r="Y28" s="62">
        <f t="shared" si="16"/>
        <v>4.95575221238938</v>
      </c>
      <c r="Z28" s="62">
        <f t="shared" si="17"/>
        <v>4.787665674871517</v>
      </c>
    </row>
    <row r="29" spans="1:26" ht="12.75">
      <c r="A29" s="4">
        <v>5502</v>
      </c>
      <c r="B29" s="1" t="s">
        <v>10</v>
      </c>
      <c r="C29" s="1" t="s">
        <v>84</v>
      </c>
      <c r="D29" s="1" t="s">
        <v>12</v>
      </c>
      <c r="E29" s="5">
        <f>M!E3</f>
        <v>45.34</v>
      </c>
      <c r="F29" s="37">
        <f>M!F3</f>
        <v>5</v>
      </c>
      <c r="G29" s="5">
        <f t="shared" si="7"/>
        <v>0</v>
      </c>
      <c r="H29" s="5">
        <f t="shared" si="8"/>
        <v>5</v>
      </c>
      <c r="I29" s="5">
        <f>M!I3</f>
        <v>32.4</v>
      </c>
      <c r="J29" s="37">
        <f>M!J3</f>
        <v>0</v>
      </c>
      <c r="K29" s="5">
        <f t="shared" si="9"/>
        <v>0.3999999999999986</v>
      </c>
      <c r="L29" s="5">
        <f t="shared" si="10"/>
        <v>0.3999999999999986</v>
      </c>
      <c r="M29" s="5">
        <f t="shared" si="11"/>
        <v>77.74000000000001</v>
      </c>
      <c r="N29" s="5">
        <f t="shared" si="12"/>
        <v>5.399999999999999</v>
      </c>
      <c r="O29" s="8">
        <v>4</v>
      </c>
      <c r="P29" s="5">
        <v>41.84</v>
      </c>
      <c r="Q29" s="37">
        <v>10</v>
      </c>
      <c r="R29" s="5">
        <f t="shared" si="13"/>
        <v>0</v>
      </c>
      <c r="S29" s="61">
        <f t="shared" si="14"/>
        <v>10</v>
      </c>
      <c r="T29" s="9">
        <v>5</v>
      </c>
      <c r="X29" s="62">
        <f t="shared" si="15"/>
        <v>4.08028231142479</v>
      </c>
      <c r="Y29" s="62">
        <f t="shared" si="16"/>
        <v>4.320987654320988</v>
      </c>
      <c r="Z29" s="62">
        <f t="shared" si="17"/>
        <v>4.230401529636711</v>
      </c>
    </row>
    <row r="30" spans="1:26" ht="12.75">
      <c r="A30" s="4">
        <v>5507</v>
      </c>
      <c r="B30" t="s">
        <v>158</v>
      </c>
      <c r="C30" t="s">
        <v>185</v>
      </c>
      <c r="D30" t="s">
        <v>13</v>
      </c>
      <c r="E30" s="5">
        <f>M!E7</f>
        <v>37.69</v>
      </c>
      <c r="F30" s="37">
        <f>M!F7</f>
        <v>10</v>
      </c>
      <c r="G30" s="5">
        <f t="shared" si="7"/>
        <v>0</v>
      </c>
      <c r="H30" s="5">
        <f t="shared" si="8"/>
        <v>10</v>
      </c>
      <c r="I30" s="5">
        <f>M!I7</f>
        <v>27.54</v>
      </c>
      <c r="J30" s="37">
        <f>M!J7</f>
        <v>10</v>
      </c>
      <c r="K30" s="5">
        <f t="shared" si="9"/>
        <v>0</v>
      </c>
      <c r="L30" s="5">
        <f t="shared" si="10"/>
        <v>10</v>
      </c>
      <c r="M30" s="5">
        <f t="shared" si="11"/>
        <v>65.22999999999999</v>
      </c>
      <c r="N30" s="5">
        <f t="shared" si="12"/>
        <v>20</v>
      </c>
      <c r="O30" s="8">
        <v>6</v>
      </c>
      <c r="P30" s="5">
        <v>0</v>
      </c>
      <c r="Q30" s="37"/>
      <c r="R30" s="5">
        <f t="shared" si="13"/>
        <v>120</v>
      </c>
      <c r="S30" s="61">
        <f t="shared" si="14"/>
        <v>120</v>
      </c>
      <c r="T30" s="61"/>
      <c r="X30" s="62">
        <f t="shared" si="15"/>
        <v>4.908463783496949</v>
      </c>
      <c r="Y30" s="62">
        <f t="shared" si="16"/>
        <v>5.083514887436456</v>
      </c>
      <c r="Z30" s="62" t="e">
        <f t="shared" si="17"/>
        <v>#DIV/0!</v>
      </c>
    </row>
    <row r="31" spans="1:26" ht="12.75">
      <c r="A31" s="4">
        <v>5514</v>
      </c>
      <c r="B31" t="s">
        <v>87</v>
      </c>
      <c r="C31" t="s">
        <v>134</v>
      </c>
      <c r="D31" s="1" t="s">
        <v>42</v>
      </c>
      <c r="E31" s="5">
        <f>M!E14</f>
        <v>0</v>
      </c>
      <c r="F31" s="37"/>
      <c r="G31" s="5">
        <f t="shared" si="7"/>
        <v>120</v>
      </c>
      <c r="H31" s="5">
        <f t="shared" si="8"/>
        <v>120</v>
      </c>
      <c r="I31" s="5">
        <f>M!I14</f>
        <v>27.69</v>
      </c>
      <c r="J31" s="37">
        <f>M!J14</f>
        <v>0</v>
      </c>
      <c r="K31" s="5">
        <f t="shared" si="9"/>
        <v>0</v>
      </c>
      <c r="L31" s="5">
        <f t="shared" si="10"/>
        <v>0</v>
      </c>
      <c r="M31" s="5">
        <f t="shared" si="11"/>
        <v>27.69</v>
      </c>
      <c r="N31" s="5">
        <f t="shared" si="12"/>
        <v>120</v>
      </c>
      <c r="O31">
        <v>7</v>
      </c>
      <c r="P31" s="5"/>
      <c r="Q31" s="37"/>
      <c r="R31" s="5">
        <f t="shared" si="13"/>
        <v>120</v>
      </c>
      <c r="S31" s="61">
        <f t="shared" si="14"/>
        <v>120</v>
      </c>
      <c r="X31" s="62" t="e">
        <f t="shared" si="15"/>
        <v>#DIV/0!</v>
      </c>
      <c r="Y31" s="62">
        <f t="shared" si="16"/>
        <v>5.055976886962802</v>
      </c>
      <c r="Z31" s="62" t="e">
        <f t="shared" si="17"/>
        <v>#DIV/0!</v>
      </c>
    </row>
    <row r="32" spans="1:26" ht="12.75">
      <c r="A32" s="4">
        <v>5508</v>
      </c>
      <c r="B32" s="1" t="s">
        <v>143</v>
      </c>
      <c r="C32" s="1" t="s">
        <v>186</v>
      </c>
      <c r="D32" t="s">
        <v>13</v>
      </c>
      <c r="E32" s="5">
        <f>M!E8</f>
        <v>0</v>
      </c>
      <c r="F32" s="37"/>
      <c r="G32" s="5">
        <f t="shared" si="7"/>
        <v>120</v>
      </c>
      <c r="H32" s="5">
        <f t="shared" si="8"/>
        <v>120</v>
      </c>
      <c r="I32" s="5">
        <f>M!I8</f>
        <v>30.1</v>
      </c>
      <c r="J32" s="37">
        <f>M!J8</f>
        <v>0</v>
      </c>
      <c r="K32" s="5">
        <f t="shared" si="9"/>
        <v>0</v>
      </c>
      <c r="L32" s="5">
        <f t="shared" si="10"/>
        <v>0</v>
      </c>
      <c r="M32" s="5">
        <f t="shared" si="11"/>
        <v>30.1</v>
      </c>
      <c r="N32" s="5">
        <f t="shared" si="12"/>
        <v>120</v>
      </c>
      <c r="O32">
        <v>8</v>
      </c>
      <c r="P32" s="5"/>
      <c r="Q32" s="37"/>
      <c r="R32" s="5">
        <f t="shared" si="13"/>
        <v>120</v>
      </c>
      <c r="S32" s="61">
        <f t="shared" si="14"/>
        <v>120</v>
      </c>
      <c r="X32" s="62" t="e">
        <f t="shared" si="15"/>
        <v>#DIV/0!</v>
      </c>
      <c r="Y32" s="62">
        <f t="shared" si="16"/>
        <v>4.651162790697674</v>
      </c>
      <c r="Z32" s="62" t="e">
        <f t="shared" si="17"/>
        <v>#DIV/0!</v>
      </c>
    </row>
    <row r="33" spans="1:26" ht="12.75">
      <c r="A33" s="4">
        <v>5509</v>
      </c>
      <c r="B33" s="1" t="s">
        <v>40</v>
      </c>
      <c r="C33" s="1" t="s">
        <v>182</v>
      </c>
      <c r="D33" s="1" t="s">
        <v>102</v>
      </c>
      <c r="E33" s="5">
        <f>M!E9</f>
        <v>0</v>
      </c>
      <c r="F33" s="37"/>
      <c r="G33" s="5">
        <f t="shared" si="7"/>
        <v>120</v>
      </c>
      <c r="H33" s="5">
        <f t="shared" si="8"/>
        <v>120</v>
      </c>
      <c r="I33" s="5">
        <f>M!I9</f>
        <v>30.31</v>
      </c>
      <c r="J33" s="37">
        <f>M!J9</f>
        <v>0</v>
      </c>
      <c r="K33" s="5">
        <f t="shared" si="9"/>
        <v>0</v>
      </c>
      <c r="L33" s="5">
        <f t="shared" si="10"/>
        <v>0</v>
      </c>
      <c r="M33" s="5">
        <f t="shared" si="11"/>
        <v>30.31</v>
      </c>
      <c r="N33" s="5">
        <f t="shared" si="12"/>
        <v>120</v>
      </c>
      <c r="O33">
        <v>9</v>
      </c>
      <c r="P33" s="5"/>
      <c r="Q33" s="37"/>
      <c r="R33" s="5">
        <f t="shared" si="13"/>
        <v>120</v>
      </c>
      <c r="S33" s="61">
        <f t="shared" si="14"/>
        <v>120</v>
      </c>
      <c r="X33" s="62" t="e">
        <f t="shared" si="15"/>
        <v>#DIV/0!</v>
      </c>
      <c r="Y33" s="62">
        <f t="shared" si="16"/>
        <v>4.618937644341802</v>
      </c>
      <c r="Z33" s="62" t="e">
        <f t="shared" si="17"/>
        <v>#DIV/0!</v>
      </c>
    </row>
    <row r="34" spans="1:26" ht="12.75">
      <c r="A34" s="4">
        <v>5505</v>
      </c>
      <c r="B34" s="1" t="s">
        <v>87</v>
      </c>
      <c r="C34" s="1" t="s">
        <v>178</v>
      </c>
      <c r="D34" s="1" t="s">
        <v>12</v>
      </c>
      <c r="E34" s="5">
        <f>M!E5</f>
        <v>0</v>
      </c>
      <c r="F34" s="37"/>
      <c r="G34" s="5">
        <f t="shared" si="7"/>
        <v>120</v>
      </c>
      <c r="H34" s="5">
        <f t="shared" si="8"/>
        <v>120</v>
      </c>
      <c r="I34" s="5">
        <f>M!I5</f>
        <v>30.5</v>
      </c>
      <c r="J34" s="37">
        <f>M!J5</f>
        <v>0</v>
      </c>
      <c r="K34" s="5">
        <f t="shared" si="9"/>
        <v>0</v>
      </c>
      <c r="L34" s="5">
        <f t="shared" si="10"/>
        <v>0</v>
      </c>
      <c r="M34" s="5">
        <f t="shared" si="11"/>
        <v>30.5</v>
      </c>
      <c r="N34" s="5">
        <f t="shared" si="12"/>
        <v>120</v>
      </c>
      <c r="O34">
        <v>10</v>
      </c>
      <c r="P34" s="5"/>
      <c r="Q34" s="37"/>
      <c r="R34" s="5">
        <f t="shared" si="13"/>
        <v>120</v>
      </c>
      <c r="S34" s="61">
        <f t="shared" si="14"/>
        <v>120</v>
      </c>
      <c r="X34" s="62" t="e">
        <f t="shared" si="15"/>
        <v>#DIV/0!</v>
      </c>
      <c r="Y34" s="62">
        <f t="shared" si="16"/>
        <v>4.590163934426229</v>
      </c>
      <c r="Z34" s="62" t="e">
        <f t="shared" si="17"/>
        <v>#DIV/0!</v>
      </c>
    </row>
    <row r="35" spans="1:26" ht="12.75">
      <c r="A35" s="4">
        <v>5511</v>
      </c>
      <c r="B35" s="1" t="s">
        <v>183</v>
      </c>
      <c r="C35" s="1" t="s">
        <v>184</v>
      </c>
      <c r="D35" s="1" t="s">
        <v>106</v>
      </c>
      <c r="E35" s="5">
        <f>M!E11</f>
        <v>0</v>
      </c>
      <c r="F35" s="37"/>
      <c r="G35" s="5">
        <f t="shared" si="7"/>
        <v>120</v>
      </c>
      <c r="H35" s="5">
        <f t="shared" si="8"/>
        <v>120</v>
      </c>
      <c r="I35" s="5">
        <f>M!I11</f>
        <v>0</v>
      </c>
      <c r="J35" s="37"/>
      <c r="K35" s="5">
        <f t="shared" si="9"/>
        <v>100</v>
      </c>
      <c r="L35" s="5">
        <f t="shared" si="10"/>
        <v>100</v>
      </c>
      <c r="M35" s="5">
        <f t="shared" si="11"/>
        <v>0</v>
      </c>
      <c r="N35" s="5">
        <f t="shared" si="12"/>
        <v>220</v>
      </c>
      <c r="O35" s="5"/>
      <c r="P35" s="5"/>
      <c r="Q35" s="37"/>
      <c r="R35" s="5">
        <f t="shared" si="13"/>
        <v>120</v>
      </c>
      <c r="S35" s="61">
        <f t="shared" si="14"/>
        <v>120</v>
      </c>
      <c r="X35" s="62" t="e">
        <f t="shared" si="15"/>
        <v>#DIV/0!</v>
      </c>
      <c r="Y35" s="62" t="e">
        <f t="shared" si="16"/>
        <v>#DIV/0!</v>
      </c>
      <c r="Z35" s="62" t="e">
        <f t="shared" si="17"/>
        <v>#DIV/0!</v>
      </c>
    </row>
    <row r="36" spans="1:26" ht="12.75">
      <c r="A36" s="4">
        <v>5513</v>
      </c>
      <c r="B36" s="1" t="s">
        <v>64</v>
      </c>
      <c r="C36" s="1" t="s">
        <v>181</v>
      </c>
      <c r="D36" s="1" t="s">
        <v>102</v>
      </c>
      <c r="E36" s="5">
        <f>M!E13</f>
        <v>0</v>
      </c>
      <c r="F36" s="37"/>
      <c r="G36" s="5">
        <f t="shared" si="7"/>
        <v>120</v>
      </c>
      <c r="H36" s="5">
        <f t="shared" si="8"/>
        <v>120</v>
      </c>
      <c r="I36" s="5" t="s">
        <v>204</v>
      </c>
      <c r="J36" s="37"/>
      <c r="K36" s="5">
        <f t="shared" si="9"/>
        <v>100</v>
      </c>
      <c r="L36" s="5">
        <f t="shared" si="10"/>
        <v>100</v>
      </c>
      <c r="M36" s="5">
        <f t="shared" si="11"/>
        <v>0</v>
      </c>
      <c r="N36" s="5">
        <f t="shared" si="12"/>
        <v>220</v>
      </c>
      <c r="O36" s="5"/>
      <c r="P36" s="5"/>
      <c r="Q36" s="37"/>
      <c r="R36" s="5">
        <f t="shared" si="13"/>
        <v>120</v>
      </c>
      <c r="S36" s="61">
        <f t="shared" si="14"/>
        <v>120</v>
      </c>
      <c r="X36" s="62" t="e">
        <f t="shared" si="15"/>
        <v>#DIV/0!</v>
      </c>
      <c r="Y36" s="62" t="e">
        <f t="shared" si="16"/>
        <v>#VALUE!</v>
      </c>
      <c r="Z36" s="62" t="e">
        <f t="shared" si="17"/>
        <v>#DIV/0!</v>
      </c>
    </row>
  </sheetData>
  <mergeCells count="10">
    <mergeCell ref="E1:H1"/>
    <mergeCell ref="I1:L1"/>
    <mergeCell ref="M1:P1"/>
    <mergeCell ref="Q1:T1"/>
    <mergeCell ref="E23:H23"/>
    <mergeCell ref="I23:L23"/>
    <mergeCell ref="O23:S23"/>
    <mergeCell ref="E22:G22"/>
    <mergeCell ref="H22:J22"/>
    <mergeCell ref="M22:Q22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16.00390625" style="1" customWidth="1"/>
    <col min="5" max="13" width="9.125" style="0" customWidth="1"/>
    <col min="14" max="14" width="11.75390625" style="0" customWidth="1"/>
    <col min="21" max="21" width="12.25390625" style="0" customWidth="1"/>
    <col min="24" max="24" width="10.125" style="0" customWidth="1"/>
    <col min="25" max="25" width="9.875" style="0" customWidth="1"/>
    <col min="26" max="26" width="10.375" style="0" customWidth="1"/>
  </cols>
  <sheetData>
    <row r="1" spans="5:20" ht="12.75"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4011</v>
      </c>
      <c r="B3" s="1" t="s">
        <v>119</v>
      </c>
      <c r="C3" s="1" t="s">
        <v>34</v>
      </c>
      <c r="D3" s="1" t="s">
        <v>6</v>
      </c>
      <c r="E3" s="5">
        <f>S!E12</f>
        <v>38.58</v>
      </c>
      <c r="F3" s="37">
        <f>S!F12</f>
        <v>0</v>
      </c>
      <c r="G3" s="5">
        <f aca="true" t="shared" si="0" ref="G3:G10">SUM(E3:F3)</f>
        <v>38.58</v>
      </c>
      <c r="H3" s="5">
        <f aca="true" t="shared" si="1" ref="H3:H10">120-G3</f>
        <v>81.42</v>
      </c>
      <c r="I3" s="5">
        <f>S!I12</f>
        <v>27.9</v>
      </c>
      <c r="J3" s="37">
        <f>S!J12</f>
        <v>0</v>
      </c>
      <c r="K3" s="5">
        <f aca="true" t="shared" si="2" ref="K3:K10">SUM(I3:J3)</f>
        <v>27.9</v>
      </c>
      <c r="L3" s="5">
        <f aca="true" t="shared" si="3" ref="L3:L10">100-K3</f>
        <v>72.1</v>
      </c>
      <c r="M3" s="5">
        <f>S!M12</f>
        <v>35.85</v>
      </c>
      <c r="N3" s="37">
        <f>S!N12</f>
        <v>24</v>
      </c>
      <c r="O3" s="37">
        <f>S!O12</f>
        <v>10</v>
      </c>
      <c r="P3" s="37">
        <f aca="true" t="shared" si="4" ref="P3:P37">SUM(N3,O3)</f>
        <v>34</v>
      </c>
      <c r="Q3" s="5">
        <f>S!Q12</f>
        <v>48.34</v>
      </c>
      <c r="R3" s="37">
        <f>S!R12</f>
        <v>28</v>
      </c>
      <c r="S3" s="37">
        <f>S!S12</f>
        <v>27</v>
      </c>
      <c r="T3" s="37">
        <f aca="true" t="shared" si="5" ref="T3:T10">SUM(R3:S3)</f>
        <v>55</v>
      </c>
      <c r="U3" s="5">
        <f aca="true" t="shared" si="6" ref="U3:U10">SUM(H3,L3,P3,T3)</f>
        <v>242.51999999999998</v>
      </c>
      <c r="V3" s="7">
        <v>1</v>
      </c>
    </row>
    <row r="4" spans="1:22" ht="12.75">
      <c r="A4" s="4">
        <v>4003</v>
      </c>
      <c r="B4" s="1" t="s">
        <v>87</v>
      </c>
      <c r="C4" s="1" t="s">
        <v>154</v>
      </c>
      <c r="D4" s="1" t="s">
        <v>117</v>
      </c>
      <c r="E4" s="5">
        <f>S!E5</f>
        <v>35.49</v>
      </c>
      <c r="F4" s="37">
        <f>S!F5</f>
        <v>0</v>
      </c>
      <c r="G4" s="5">
        <f t="shared" si="0"/>
        <v>35.49</v>
      </c>
      <c r="H4" s="5">
        <f t="shared" si="1"/>
        <v>84.50999999999999</v>
      </c>
      <c r="I4" s="5">
        <f>S!I5</f>
        <v>26.84</v>
      </c>
      <c r="J4" s="37">
        <f>S!J5</f>
        <v>5</v>
      </c>
      <c r="K4" s="5">
        <f t="shared" si="2"/>
        <v>31.84</v>
      </c>
      <c r="L4" s="5">
        <f t="shared" si="3"/>
        <v>68.16</v>
      </c>
      <c r="M4" s="5">
        <f>S!M5</f>
        <v>34.84</v>
      </c>
      <c r="N4" s="37">
        <f>S!N5</f>
        <v>29</v>
      </c>
      <c r="O4" s="37">
        <f>S!O5</f>
        <v>10</v>
      </c>
      <c r="P4" s="37">
        <f t="shared" si="4"/>
        <v>39</v>
      </c>
      <c r="Q4" s="5">
        <f>S!Q5</f>
        <v>44.97</v>
      </c>
      <c r="R4" s="37">
        <f>S!R5</f>
        <v>22</v>
      </c>
      <c r="S4" s="37">
        <f>S!S5</f>
        <v>27</v>
      </c>
      <c r="T4" s="37">
        <f t="shared" si="5"/>
        <v>49</v>
      </c>
      <c r="U4" s="5">
        <f t="shared" si="6"/>
        <v>240.67</v>
      </c>
      <c r="V4" s="7">
        <v>2</v>
      </c>
    </row>
    <row r="5" spans="1:22" ht="12.75">
      <c r="A5" s="4">
        <v>4019</v>
      </c>
      <c r="B5" t="s">
        <v>87</v>
      </c>
      <c r="C5" t="s">
        <v>88</v>
      </c>
      <c r="D5" s="1" t="s">
        <v>37</v>
      </c>
      <c r="E5" s="5">
        <f>S!E18</f>
        <v>35.55</v>
      </c>
      <c r="F5" s="37">
        <f>S!F18</f>
        <v>5</v>
      </c>
      <c r="G5" s="5">
        <f t="shared" si="0"/>
        <v>40.55</v>
      </c>
      <c r="H5" s="5">
        <f t="shared" si="1"/>
        <v>79.45</v>
      </c>
      <c r="I5" s="5">
        <f>S!I18</f>
        <v>27.97</v>
      </c>
      <c r="J5" s="37">
        <f>S!J18</f>
        <v>0</v>
      </c>
      <c r="K5" s="5">
        <f t="shared" si="2"/>
        <v>27.97</v>
      </c>
      <c r="L5" s="5">
        <f t="shared" si="3"/>
        <v>72.03</v>
      </c>
      <c r="M5" s="5">
        <f>S!M18</f>
        <v>36.95</v>
      </c>
      <c r="N5" s="37">
        <f>S!N18</f>
        <v>25</v>
      </c>
      <c r="O5" s="37">
        <f>S!O18</f>
        <v>0</v>
      </c>
      <c r="P5" s="37">
        <f t="shared" si="4"/>
        <v>25</v>
      </c>
      <c r="Q5" s="5">
        <f>S!Q18</f>
        <v>42.47</v>
      </c>
      <c r="R5" s="37">
        <f>S!R18</f>
        <v>27</v>
      </c>
      <c r="S5" s="37">
        <f>S!S18</f>
        <v>27</v>
      </c>
      <c r="T5" s="37">
        <f t="shared" si="5"/>
        <v>54</v>
      </c>
      <c r="U5" s="5">
        <f t="shared" si="6"/>
        <v>230.48000000000002</v>
      </c>
      <c r="V5" s="7">
        <v>3</v>
      </c>
    </row>
    <row r="6" spans="1:22" ht="12.75">
      <c r="A6" s="4">
        <v>4002</v>
      </c>
      <c r="B6" s="1" t="s">
        <v>7</v>
      </c>
      <c r="C6" s="1" t="s">
        <v>85</v>
      </c>
      <c r="D6" s="1" t="s">
        <v>44</v>
      </c>
      <c r="E6" s="5">
        <f>S!E4</f>
        <v>38.63</v>
      </c>
      <c r="F6" s="37">
        <f>S!F4</f>
        <v>0</v>
      </c>
      <c r="G6" s="5">
        <f t="shared" si="0"/>
        <v>38.63</v>
      </c>
      <c r="H6" s="5">
        <f t="shared" si="1"/>
        <v>81.37</v>
      </c>
      <c r="I6" s="5">
        <f>S!I4</f>
        <v>29.19</v>
      </c>
      <c r="J6" s="37">
        <f>S!J4</f>
        <v>0</v>
      </c>
      <c r="K6" s="5">
        <f t="shared" si="2"/>
        <v>29.19</v>
      </c>
      <c r="L6" s="5">
        <f t="shared" si="3"/>
        <v>70.81</v>
      </c>
      <c r="M6" s="5">
        <f>S!M4</f>
        <v>38.12</v>
      </c>
      <c r="N6" s="37">
        <f>S!N4</f>
        <v>27</v>
      </c>
      <c r="O6" s="37">
        <f>S!O4</f>
        <v>0</v>
      </c>
      <c r="P6" s="37">
        <f t="shared" si="4"/>
        <v>27</v>
      </c>
      <c r="Q6" s="5">
        <f>S!Q4</f>
        <v>49.82</v>
      </c>
      <c r="R6" s="37">
        <f>S!R4</f>
        <v>20</v>
      </c>
      <c r="S6" s="37">
        <f>S!S4</f>
        <v>20</v>
      </c>
      <c r="T6" s="37">
        <f t="shared" si="5"/>
        <v>40</v>
      </c>
      <c r="U6" s="5">
        <f t="shared" si="6"/>
        <v>219.18</v>
      </c>
      <c r="V6" s="9">
        <v>4</v>
      </c>
    </row>
    <row r="7" spans="1:22" ht="12.75">
      <c r="A7" s="4">
        <v>4007</v>
      </c>
      <c r="B7" s="1" t="s">
        <v>158</v>
      </c>
      <c r="C7" s="1" t="s">
        <v>159</v>
      </c>
      <c r="D7" s="1" t="s">
        <v>6</v>
      </c>
      <c r="E7" s="5">
        <f>S!E9</f>
        <v>38.05</v>
      </c>
      <c r="F7" s="37">
        <f>S!F9</f>
        <v>5</v>
      </c>
      <c r="G7" s="5">
        <f t="shared" si="0"/>
        <v>43.05</v>
      </c>
      <c r="H7" s="5">
        <f t="shared" si="1"/>
        <v>76.95</v>
      </c>
      <c r="I7" s="5">
        <f>S!I9</f>
        <v>30.06</v>
      </c>
      <c r="J7" s="37">
        <f>S!J9</f>
        <v>5</v>
      </c>
      <c r="K7" s="5">
        <f t="shared" si="2"/>
        <v>35.06</v>
      </c>
      <c r="L7" s="5">
        <f t="shared" si="3"/>
        <v>64.94</v>
      </c>
      <c r="M7" s="5">
        <f>S!M9</f>
        <v>35.5</v>
      </c>
      <c r="N7" s="37">
        <f>S!N9</f>
        <v>27</v>
      </c>
      <c r="O7" s="37">
        <f>S!O9</f>
        <v>0</v>
      </c>
      <c r="P7" s="37">
        <f t="shared" si="4"/>
        <v>27</v>
      </c>
      <c r="Q7" s="5">
        <f>S!Q9</f>
        <v>54.31</v>
      </c>
      <c r="R7" s="37">
        <f>S!R9</f>
        <v>28</v>
      </c>
      <c r="S7" s="37">
        <f>S!S9</f>
        <v>14</v>
      </c>
      <c r="T7" s="37">
        <f t="shared" si="5"/>
        <v>42</v>
      </c>
      <c r="U7" s="5">
        <f t="shared" si="6"/>
        <v>210.89</v>
      </c>
      <c r="V7" s="9">
        <v>5</v>
      </c>
    </row>
    <row r="8" spans="1:22" ht="12.75">
      <c r="A8" s="4">
        <v>4015</v>
      </c>
      <c r="B8" s="1" t="s">
        <v>200</v>
      </c>
      <c r="C8" s="1" t="s">
        <v>201</v>
      </c>
      <c r="D8" s="1" t="s">
        <v>11</v>
      </c>
      <c r="E8" s="5">
        <f>S!E14</f>
        <v>37.45</v>
      </c>
      <c r="F8" s="37">
        <f>S!F14</f>
        <v>5</v>
      </c>
      <c r="G8" s="5">
        <f t="shared" si="0"/>
        <v>42.45</v>
      </c>
      <c r="H8" s="5">
        <f t="shared" si="1"/>
        <v>77.55</v>
      </c>
      <c r="I8" s="5">
        <f>S!I14</f>
        <v>30.44</v>
      </c>
      <c r="J8" s="37">
        <f>S!J14</f>
        <v>0</v>
      </c>
      <c r="K8" s="5">
        <f t="shared" si="2"/>
        <v>30.44</v>
      </c>
      <c r="L8" s="5">
        <f t="shared" si="3"/>
        <v>69.56</v>
      </c>
      <c r="M8" s="5">
        <f>S!M14</f>
        <v>35.19</v>
      </c>
      <c r="N8" s="37">
        <f>S!N14</f>
        <v>20</v>
      </c>
      <c r="O8" s="37">
        <f>S!O14</f>
        <v>10</v>
      </c>
      <c r="P8" s="37">
        <f t="shared" si="4"/>
        <v>30</v>
      </c>
      <c r="Q8" s="5">
        <f>S!Q14</f>
        <v>36.56</v>
      </c>
      <c r="R8" s="37">
        <f>S!R14</f>
        <v>13</v>
      </c>
      <c r="S8" s="37">
        <f>S!S14</f>
        <v>14</v>
      </c>
      <c r="T8" s="37">
        <f t="shared" si="5"/>
        <v>27</v>
      </c>
      <c r="U8" s="5">
        <f t="shared" si="6"/>
        <v>204.11</v>
      </c>
      <c r="V8" s="9">
        <v>6</v>
      </c>
    </row>
    <row r="9" spans="1:22" ht="12.75">
      <c r="A9" s="4">
        <v>4009</v>
      </c>
      <c r="B9" s="1" t="s">
        <v>35</v>
      </c>
      <c r="C9" s="1" t="s">
        <v>155</v>
      </c>
      <c r="D9" s="1" t="s">
        <v>66</v>
      </c>
      <c r="E9" s="5">
        <f>S!E11</f>
        <v>41.48</v>
      </c>
      <c r="F9" s="37">
        <f>S!F11</f>
        <v>0</v>
      </c>
      <c r="G9" s="5">
        <f t="shared" si="0"/>
        <v>41.48</v>
      </c>
      <c r="H9" s="5">
        <f t="shared" si="1"/>
        <v>78.52000000000001</v>
      </c>
      <c r="I9" s="5">
        <f>S!I11</f>
        <v>30.38</v>
      </c>
      <c r="J9" s="37">
        <f>S!J11</f>
        <v>5</v>
      </c>
      <c r="K9" s="5">
        <f t="shared" si="2"/>
        <v>35.379999999999995</v>
      </c>
      <c r="L9" s="5">
        <f t="shared" si="3"/>
        <v>64.62</v>
      </c>
      <c r="M9" s="5">
        <f>S!M11</f>
        <v>36.41</v>
      </c>
      <c r="N9" s="37">
        <f>S!N11</f>
        <v>23</v>
      </c>
      <c r="O9" s="37">
        <f>S!O11</f>
        <v>10</v>
      </c>
      <c r="P9" s="37">
        <f t="shared" si="4"/>
        <v>33</v>
      </c>
      <c r="Q9" s="5">
        <f>S!Q11</f>
        <v>50.19</v>
      </c>
      <c r="R9" s="37">
        <f>S!R11</f>
        <v>18</v>
      </c>
      <c r="S9" s="37">
        <f>S!S11</f>
        <v>5</v>
      </c>
      <c r="T9" s="37">
        <f t="shared" si="5"/>
        <v>23</v>
      </c>
      <c r="U9" s="5">
        <f t="shared" si="6"/>
        <v>199.14000000000001</v>
      </c>
      <c r="V9" s="9">
        <v>7</v>
      </c>
    </row>
    <row r="10" spans="1:22" ht="12.75">
      <c r="A10" s="4">
        <v>4017</v>
      </c>
      <c r="B10" t="s">
        <v>41</v>
      </c>
      <c r="C10" t="s">
        <v>89</v>
      </c>
      <c r="D10" s="1" t="s">
        <v>137</v>
      </c>
      <c r="E10" s="5">
        <f>S!E16</f>
        <v>43.52</v>
      </c>
      <c r="F10" s="37">
        <f>S!F16</f>
        <v>20</v>
      </c>
      <c r="G10" s="5">
        <f t="shared" si="0"/>
        <v>63.52</v>
      </c>
      <c r="H10" s="5">
        <f t="shared" si="1"/>
        <v>56.48</v>
      </c>
      <c r="I10" s="5">
        <f>S!I16</f>
        <v>28.82</v>
      </c>
      <c r="J10" s="37">
        <f>S!J16</f>
        <v>0</v>
      </c>
      <c r="K10" s="5">
        <f t="shared" si="2"/>
        <v>28.82</v>
      </c>
      <c r="L10" s="5">
        <f t="shared" si="3"/>
        <v>71.18</v>
      </c>
      <c r="M10" s="5">
        <f>S!M16</f>
        <v>36.53</v>
      </c>
      <c r="N10" s="37">
        <f>S!N16</f>
        <v>21</v>
      </c>
      <c r="O10" s="37">
        <f>S!O16</f>
        <v>10</v>
      </c>
      <c r="P10" s="37">
        <f t="shared" si="4"/>
        <v>31</v>
      </c>
      <c r="Q10" s="5">
        <f>S!Q16</f>
        <v>60.44</v>
      </c>
      <c r="R10" s="37">
        <f>S!R16</f>
        <v>25</v>
      </c>
      <c r="S10" s="37">
        <f>S!S16</f>
        <v>5</v>
      </c>
      <c r="T10" s="37">
        <f t="shared" si="5"/>
        <v>30</v>
      </c>
      <c r="U10" s="5">
        <f t="shared" si="6"/>
        <v>188.66</v>
      </c>
      <c r="V10" s="9">
        <v>8</v>
      </c>
    </row>
    <row r="11" spans="1:22" ht="12.75">
      <c r="A11" s="4">
        <v>4016</v>
      </c>
      <c r="B11" s="1" t="s">
        <v>160</v>
      </c>
      <c r="C11" s="1" t="s">
        <v>161</v>
      </c>
      <c r="D11" s="1" t="s">
        <v>13</v>
      </c>
      <c r="E11" s="5">
        <f>S!E15</f>
        <v>44.52</v>
      </c>
      <c r="F11" s="37">
        <f>S!F15</f>
        <v>10</v>
      </c>
      <c r="G11" s="5">
        <f aca="true" t="shared" si="7" ref="G11:G37">SUM(E11:F11)</f>
        <v>54.52</v>
      </c>
      <c r="H11" s="5">
        <f aca="true" t="shared" si="8" ref="H11:H37">120-G11</f>
        <v>65.47999999999999</v>
      </c>
      <c r="I11" s="5">
        <f>S!I15</f>
        <v>30.5</v>
      </c>
      <c r="J11" s="37">
        <f>S!J15</f>
        <v>0</v>
      </c>
      <c r="K11" s="5">
        <f aca="true" t="shared" si="9" ref="K11:K37">SUM(I11:J11)</f>
        <v>30.5</v>
      </c>
      <c r="L11" s="5">
        <f aca="true" t="shared" si="10" ref="L11:L37">100-K11</f>
        <v>69.5</v>
      </c>
      <c r="M11" s="5">
        <f>S!M15</f>
        <v>36.45</v>
      </c>
      <c r="N11" s="37">
        <f>S!N15</f>
        <v>19</v>
      </c>
      <c r="O11" s="37">
        <f>S!O15</f>
        <v>10</v>
      </c>
      <c r="P11" s="37">
        <f t="shared" si="4"/>
        <v>29</v>
      </c>
      <c r="Q11" s="5">
        <f>S!Q15</f>
        <v>50.03</v>
      </c>
      <c r="R11" s="37">
        <f>S!R15</f>
        <v>21</v>
      </c>
      <c r="S11" s="37">
        <f>S!S15</f>
        <v>2</v>
      </c>
      <c r="T11" s="37">
        <f aca="true" t="shared" si="11" ref="T11:T37">SUM(R11:S11)</f>
        <v>23</v>
      </c>
      <c r="U11" s="5">
        <f aca="true" t="shared" si="12" ref="U11:U37">SUM(H11,L11,P11,T11)</f>
        <v>186.98</v>
      </c>
      <c r="V11" s="9">
        <v>9</v>
      </c>
    </row>
    <row r="12" spans="1:22" ht="12.75">
      <c r="A12" s="4">
        <v>4021</v>
      </c>
      <c r="B12" s="1" t="s">
        <v>198</v>
      </c>
      <c r="C12" s="1" t="s">
        <v>199</v>
      </c>
      <c r="D12" s="1" t="s">
        <v>61</v>
      </c>
      <c r="E12" s="5">
        <f>S!E20</f>
        <v>61.84</v>
      </c>
      <c r="F12" s="37">
        <f>S!F20</f>
        <v>5</v>
      </c>
      <c r="G12" s="5">
        <f t="shared" si="7"/>
        <v>66.84</v>
      </c>
      <c r="H12" s="5">
        <f t="shared" si="8"/>
        <v>53.16</v>
      </c>
      <c r="I12" s="5">
        <f>S!I20</f>
        <v>36.22</v>
      </c>
      <c r="J12" s="37">
        <f>S!J20</f>
        <v>5</v>
      </c>
      <c r="K12" s="5">
        <f t="shared" si="9"/>
        <v>41.22</v>
      </c>
      <c r="L12" s="5">
        <f t="shared" si="10"/>
        <v>58.78</v>
      </c>
      <c r="M12" s="5">
        <f>S!M20</f>
        <v>37.75</v>
      </c>
      <c r="N12" s="37">
        <f>S!N20</f>
        <v>17</v>
      </c>
      <c r="O12" s="37">
        <f>S!O20</f>
        <v>10</v>
      </c>
      <c r="P12" s="37">
        <f t="shared" si="4"/>
        <v>27</v>
      </c>
      <c r="Q12" s="5">
        <f>S!Q20</f>
        <v>72.28</v>
      </c>
      <c r="R12" s="37">
        <f>S!R20</f>
        <v>20</v>
      </c>
      <c r="S12" s="37">
        <f>S!S20</f>
        <v>0</v>
      </c>
      <c r="T12" s="37">
        <f t="shared" si="11"/>
        <v>20</v>
      </c>
      <c r="U12" s="5">
        <f t="shared" si="12"/>
        <v>158.94</v>
      </c>
      <c r="V12" s="9">
        <v>10</v>
      </c>
    </row>
    <row r="13" spans="1:22" ht="12.75">
      <c r="A13" s="4">
        <v>4020</v>
      </c>
      <c r="B13" s="1" t="s">
        <v>163</v>
      </c>
      <c r="C13" s="1" t="s">
        <v>164</v>
      </c>
      <c r="D13" s="1" t="s">
        <v>61</v>
      </c>
      <c r="E13" s="5">
        <f>S!E19</f>
        <v>52.68</v>
      </c>
      <c r="F13" s="37">
        <f>S!F19</f>
        <v>15</v>
      </c>
      <c r="G13" s="5">
        <f t="shared" si="7"/>
        <v>67.68</v>
      </c>
      <c r="H13" s="5">
        <f t="shared" si="8"/>
        <v>52.31999999999999</v>
      </c>
      <c r="I13" s="5">
        <f>S!I19</f>
        <v>40.13</v>
      </c>
      <c r="J13" s="37">
        <f>S!J19</f>
        <v>10</v>
      </c>
      <c r="K13" s="5">
        <f t="shared" si="9"/>
        <v>50.13</v>
      </c>
      <c r="L13" s="5">
        <f t="shared" si="10"/>
        <v>49.87</v>
      </c>
      <c r="M13" s="5">
        <f>S!M19</f>
        <v>43.82</v>
      </c>
      <c r="N13" s="37">
        <f>S!N19</f>
        <v>17</v>
      </c>
      <c r="O13" s="37">
        <f>S!O19</f>
        <v>0</v>
      </c>
      <c r="P13" s="37">
        <f t="shared" si="4"/>
        <v>17</v>
      </c>
      <c r="Q13" s="5">
        <f>S!Q19</f>
        <v>59.81</v>
      </c>
      <c r="R13" s="37">
        <f>S!R19</f>
        <v>21</v>
      </c>
      <c r="S13" s="37">
        <f>S!S19</f>
        <v>14</v>
      </c>
      <c r="T13" s="37">
        <f t="shared" si="11"/>
        <v>35</v>
      </c>
      <c r="U13" s="5">
        <f t="shared" si="12"/>
        <v>154.19</v>
      </c>
      <c r="V13" s="9">
        <v>11</v>
      </c>
    </row>
    <row r="14" spans="1:22" ht="12.75">
      <c r="A14" s="4">
        <v>4005</v>
      </c>
      <c r="B14" s="1" t="s">
        <v>16</v>
      </c>
      <c r="C14" s="1" t="s">
        <v>86</v>
      </c>
      <c r="D14" s="1" t="s">
        <v>12</v>
      </c>
      <c r="E14" s="5">
        <f>S!E7</f>
        <v>0</v>
      </c>
      <c r="F14" s="37">
        <f>S!F7</f>
        <v>120</v>
      </c>
      <c r="G14" s="5">
        <f t="shared" si="7"/>
        <v>120</v>
      </c>
      <c r="H14" s="5">
        <f t="shared" si="8"/>
        <v>0</v>
      </c>
      <c r="I14" s="5">
        <f>S!I7</f>
        <v>31.5</v>
      </c>
      <c r="J14" s="37">
        <f>S!J7</f>
        <v>5</v>
      </c>
      <c r="K14" s="5">
        <f t="shared" si="9"/>
        <v>36.5</v>
      </c>
      <c r="L14" s="5">
        <f t="shared" si="10"/>
        <v>63.5</v>
      </c>
      <c r="M14" s="5">
        <f>S!M7</f>
        <v>37.55</v>
      </c>
      <c r="N14" s="37">
        <f>S!N7</f>
        <v>24</v>
      </c>
      <c r="O14" s="37">
        <f>S!O7</f>
        <v>10</v>
      </c>
      <c r="P14" s="37">
        <f t="shared" si="4"/>
        <v>34</v>
      </c>
      <c r="Q14" s="5">
        <f>S!Q7</f>
        <v>46.28</v>
      </c>
      <c r="R14" s="37">
        <f>S!R7</f>
        <v>24</v>
      </c>
      <c r="S14" s="37">
        <f>S!S7</f>
        <v>20</v>
      </c>
      <c r="T14" s="37">
        <f t="shared" si="11"/>
        <v>44</v>
      </c>
      <c r="U14" s="5">
        <f t="shared" si="12"/>
        <v>141.5</v>
      </c>
      <c r="V14" s="9">
        <v>12</v>
      </c>
    </row>
    <row r="15" spans="1:22" ht="12.75">
      <c r="A15" s="4">
        <v>4008</v>
      </c>
      <c r="B15" s="1" t="s">
        <v>165</v>
      </c>
      <c r="C15" s="1" t="s">
        <v>43</v>
      </c>
      <c r="D15" s="1" t="s">
        <v>137</v>
      </c>
      <c r="E15" s="5">
        <f>S!E10</f>
        <v>0</v>
      </c>
      <c r="F15" s="37">
        <f>S!F10</f>
        <v>120</v>
      </c>
      <c r="G15" s="5">
        <f t="shared" si="7"/>
        <v>120</v>
      </c>
      <c r="H15" s="5">
        <f t="shared" si="8"/>
        <v>0</v>
      </c>
      <c r="I15" s="5">
        <f>S!I10</f>
        <v>30.75</v>
      </c>
      <c r="J15" s="37">
        <f>S!J10</f>
        <v>0</v>
      </c>
      <c r="K15" s="5">
        <f t="shared" si="9"/>
        <v>30.75</v>
      </c>
      <c r="L15" s="5">
        <f t="shared" si="10"/>
        <v>69.25</v>
      </c>
      <c r="M15" s="5">
        <f>S!M10</f>
        <v>35.59</v>
      </c>
      <c r="N15" s="37">
        <f>S!N10</f>
        <v>22</v>
      </c>
      <c r="O15" s="37">
        <f>S!O10</f>
        <v>10</v>
      </c>
      <c r="P15" s="37">
        <f t="shared" si="4"/>
        <v>32</v>
      </c>
      <c r="Q15" s="5">
        <f>S!Q10</f>
        <v>41.75</v>
      </c>
      <c r="R15" s="37">
        <f>S!R10</f>
        <v>16</v>
      </c>
      <c r="S15" s="37">
        <f>S!S10</f>
        <v>5</v>
      </c>
      <c r="T15" s="37">
        <f t="shared" si="11"/>
        <v>21</v>
      </c>
      <c r="U15" s="5">
        <f t="shared" si="12"/>
        <v>122.25</v>
      </c>
      <c r="V15" s="9">
        <v>13</v>
      </c>
    </row>
    <row r="16" spans="1:22" ht="12.75">
      <c r="A16" s="4">
        <v>4012</v>
      </c>
      <c r="B16" s="1" t="s">
        <v>156</v>
      </c>
      <c r="C16" s="1" t="s">
        <v>157</v>
      </c>
      <c r="D16" s="1" t="s">
        <v>106</v>
      </c>
      <c r="E16" s="5">
        <f>S!E13</f>
        <v>0</v>
      </c>
      <c r="F16" s="37">
        <f>S!F13</f>
        <v>120</v>
      </c>
      <c r="G16" s="5">
        <f t="shared" si="7"/>
        <v>120</v>
      </c>
      <c r="H16" s="5">
        <f t="shared" si="8"/>
        <v>0</v>
      </c>
      <c r="I16" s="5">
        <f>S!I13</f>
        <v>40.28</v>
      </c>
      <c r="J16" s="37">
        <f>S!J13</f>
        <v>0</v>
      </c>
      <c r="K16" s="5">
        <f t="shared" si="9"/>
        <v>40.28</v>
      </c>
      <c r="L16" s="5">
        <f t="shared" si="10"/>
        <v>59.72</v>
      </c>
      <c r="M16" s="5">
        <f>S!M13</f>
        <v>42.95</v>
      </c>
      <c r="N16" s="37">
        <f>S!N13</f>
        <v>14</v>
      </c>
      <c r="O16" s="37">
        <f>S!O13</f>
        <v>0</v>
      </c>
      <c r="P16" s="37">
        <f t="shared" si="4"/>
        <v>14</v>
      </c>
      <c r="Q16" s="5">
        <f>S!Q13</f>
        <v>50.56</v>
      </c>
      <c r="R16" s="37">
        <f>S!R13</f>
        <v>21</v>
      </c>
      <c r="S16" s="37">
        <f>S!S13</f>
        <v>5</v>
      </c>
      <c r="T16" s="37">
        <f t="shared" si="11"/>
        <v>26</v>
      </c>
      <c r="U16" s="5">
        <f t="shared" si="12"/>
        <v>99.72</v>
      </c>
      <c r="V16" s="9">
        <v>14</v>
      </c>
    </row>
    <row r="17" spans="1:22" ht="12.75">
      <c r="A17" s="4">
        <v>4006</v>
      </c>
      <c r="B17" t="s">
        <v>160</v>
      </c>
      <c r="C17" t="s">
        <v>162</v>
      </c>
      <c r="D17" s="1" t="s">
        <v>139</v>
      </c>
      <c r="E17" s="5">
        <f>S!E8</f>
        <v>0</v>
      </c>
      <c r="F17" s="37">
        <f>S!F8</f>
        <v>120</v>
      </c>
      <c r="G17" s="5">
        <f t="shared" si="7"/>
        <v>120</v>
      </c>
      <c r="H17" s="5">
        <f t="shared" si="8"/>
        <v>0</v>
      </c>
      <c r="I17" s="5">
        <f>S!I8</f>
        <v>37.72</v>
      </c>
      <c r="J17" s="37">
        <f>S!J8</f>
        <v>0</v>
      </c>
      <c r="K17" s="5">
        <f t="shared" si="9"/>
        <v>37.72</v>
      </c>
      <c r="L17" s="5">
        <f t="shared" si="10"/>
        <v>62.28</v>
      </c>
      <c r="M17" s="5">
        <f>S!M8</f>
        <v>38.21</v>
      </c>
      <c r="N17" s="37">
        <f>S!N8</f>
        <v>21</v>
      </c>
      <c r="O17" s="37">
        <f>S!O8</f>
        <v>0</v>
      </c>
      <c r="P17" s="37">
        <f t="shared" si="4"/>
        <v>21</v>
      </c>
      <c r="Q17" s="5">
        <f>S!Q8</f>
        <v>64.15</v>
      </c>
      <c r="R17" s="37">
        <f>S!R8</f>
        <v>8</v>
      </c>
      <c r="S17" s="37">
        <f>S!S8</f>
        <v>0</v>
      </c>
      <c r="T17" s="37">
        <f t="shared" si="11"/>
        <v>8</v>
      </c>
      <c r="U17" s="5">
        <f t="shared" si="12"/>
        <v>91.28</v>
      </c>
      <c r="V17" s="9">
        <v>15</v>
      </c>
    </row>
    <row r="18" spans="1:22" ht="12.75">
      <c r="A18" s="4">
        <v>4001</v>
      </c>
      <c r="B18" t="s">
        <v>65</v>
      </c>
      <c r="C18" t="s">
        <v>121</v>
      </c>
      <c r="D18" s="1" t="s">
        <v>102</v>
      </c>
      <c r="E18" s="5">
        <f>S!E3</f>
        <v>0</v>
      </c>
      <c r="F18" s="37">
        <f>S!F3</f>
        <v>120</v>
      </c>
      <c r="G18" s="5">
        <f t="shared" si="7"/>
        <v>120</v>
      </c>
      <c r="H18" s="5">
        <f t="shared" si="8"/>
        <v>0</v>
      </c>
      <c r="I18" s="5">
        <f>S!I3</f>
        <v>0</v>
      </c>
      <c r="J18" s="37">
        <f>S!J3</f>
        <v>100</v>
      </c>
      <c r="K18" s="5">
        <f t="shared" si="9"/>
        <v>100</v>
      </c>
      <c r="L18" s="5">
        <f t="shared" si="10"/>
        <v>0</v>
      </c>
      <c r="M18" s="5">
        <f>S!M3</f>
        <v>33.63</v>
      </c>
      <c r="N18" s="37">
        <f>S!N3</f>
        <v>21</v>
      </c>
      <c r="O18" s="37">
        <f>S!O3</f>
        <v>10</v>
      </c>
      <c r="P18" s="37">
        <f>SUM(N18,O18)</f>
        <v>31</v>
      </c>
      <c r="Q18" s="5">
        <f>S!Q3</f>
        <v>0</v>
      </c>
      <c r="R18" s="37">
        <f>S!R3</f>
        <v>9</v>
      </c>
      <c r="S18" s="37">
        <f>S!S3</f>
        <v>0</v>
      </c>
      <c r="T18" s="37">
        <f t="shared" si="11"/>
        <v>9</v>
      </c>
      <c r="U18" s="5">
        <f t="shared" si="12"/>
        <v>40</v>
      </c>
      <c r="V18" s="9">
        <v>16</v>
      </c>
    </row>
    <row r="19" spans="1:22" ht="12.75">
      <c r="A19" s="4">
        <v>4004</v>
      </c>
      <c r="B19" t="s">
        <v>74</v>
      </c>
      <c r="C19" t="s">
        <v>120</v>
      </c>
      <c r="D19" s="1" t="s">
        <v>139</v>
      </c>
      <c r="E19" s="5">
        <f>S!E6</f>
        <v>0</v>
      </c>
      <c r="F19" s="37">
        <f>S!F6</f>
        <v>120</v>
      </c>
      <c r="G19" s="5">
        <f t="shared" si="7"/>
        <v>120</v>
      </c>
      <c r="H19" s="5">
        <f t="shared" si="8"/>
        <v>0</v>
      </c>
      <c r="I19" s="5">
        <f>S!I6</f>
        <v>0</v>
      </c>
      <c r="J19" s="37">
        <f>S!J6</f>
        <v>100</v>
      </c>
      <c r="K19" s="5">
        <f t="shared" si="9"/>
        <v>100</v>
      </c>
      <c r="L19" s="5">
        <f t="shared" si="10"/>
        <v>0</v>
      </c>
      <c r="M19" s="5">
        <f>S!M6</f>
        <v>36.91</v>
      </c>
      <c r="N19" s="37">
        <f>S!N6</f>
        <v>24</v>
      </c>
      <c r="O19" s="37">
        <f>S!O6</f>
        <v>10</v>
      </c>
      <c r="P19" s="37">
        <f t="shared" si="4"/>
        <v>34</v>
      </c>
      <c r="Q19" s="5">
        <f>S!Q6</f>
        <v>38.97</v>
      </c>
      <c r="R19" s="37">
        <f>S!R6</f>
        <v>0</v>
      </c>
      <c r="S19" s="37">
        <f>S!S6</f>
        <v>5</v>
      </c>
      <c r="T19" s="37">
        <f t="shared" si="11"/>
        <v>5</v>
      </c>
      <c r="U19" s="5">
        <f t="shared" si="12"/>
        <v>39</v>
      </c>
      <c r="V19" s="9">
        <v>17</v>
      </c>
    </row>
    <row r="20" spans="1:22" ht="12.75">
      <c r="A20" s="4">
        <v>4018</v>
      </c>
      <c r="B20" s="1" t="s">
        <v>38</v>
      </c>
      <c r="C20" s="1" t="s">
        <v>39</v>
      </c>
      <c r="D20" s="1" t="s">
        <v>61</v>
      </c>
      <c r="E20" s="5">
        <f>S!E17</f>
        <v>0</v>
      </c>
      <c r="F20" s="37">
        <f>S!F17</f>
        <v>120</v>
      </c>
      <c r="G20" s="5">
        <f t="shared" si="7"/>
        <v>120</v>
      </c>
      <c r="H20" s="5">
        <f t="shared" si="8"/>
        <v>0</v>
      </c>
      <c r="I20" s="5" t="s">
        <v>204</v>
      </c>
      <c r="J20" s="37">
        <f>S!J17</f>
        <v>100</v>
      </c>
      <c r="K20" s="5">
        <f t="shared" si="9"/>
        <v>100</v>
      </c>
      <c r="L20" s="5">
        <f t="shared" si="10"/>
        <v>0</v>
      </c>
      <c r="M20" s="5">
        <f>S!M17</f>
        <v>37.53</v>
      </c>
      <c r="N20" s="37">
        <f>S!N17</f>
        <v>17</v>
      </c>
      <c r="O20" s="37">
        <f>S!O17</f>
        <v>10</v>
      </c>
      <c r="P20" s="37">
        <f t="shared" si="4"/>
        <v>27</v>
      </c>
      <c r="Q20" s="5" t="s">
        <v>204</v>
      </c>
      <c r="R20" s="37">
        <f>S!R17</f>
        <v>0</v>
      </c>
      <c r="S20" s="37">
        <f>S!S17</f>
        <v>0</v>
      </c>
      <c r="T20" s="37">
        <f t="shared" si="11"/>
        <v>0</v>
      </c>
      <c r="U20" s="5">
        <f t="shared" si="12"/>
        <v>27</v>
      </c>
      <c r="V20" s="5" t="s">
        <v>205</v>
      </c>
    </row>
    <row r="21" spans="1:22" ht="12.75">
      <c r="A21" s="4">
        <v>4022</v>
      </c>
      <c r="B21" s="1" t="s">
        <v>52</v>
      </c>
      <c r="C21" s="1" t="s">
        <v>197</v>
      </c>
      <c r="D21" s="1" t="s">
        <v>106</v>
      </c>
      <c r="E21" s="5">
        <f>S!E21</f>
        <v>0</v>
      </c>
      <c r="F21" s="37">
        <f>S!F21</f>
        <v>120</v>
      </c>
      <c r="G21" s="5">
        <f t="shared" si="7"/>
        <v>120</v>
      </c>
      <c r="H21" s="5">
        <f t="shared" si="8"/>
        <v>0</v>
      </c>
      <c r="I21" s="5" t="s">
        <v>204</v>
      </c>
      <c r="J21" s="37">
        <f>S!J21</f>
        <v>100</v>
      </c>
      <c r="K21" s="5">
        <f t="shared" si="9"/>
        <v>100</v>
      </c>
      <c r="L21" s="5">
        <f t="shared" si="10"/>
        <v>0</v>
      </c>
      <c r="M21" s="5">
        <f>S!M21</f>
        <v>36.2</v>
      </c>
      <c r="N21" s="37">
        <f>S!N21</f>
        <v>16</v>
      </c>
      <c r="O21" s="37">
        <f>S!O21</f>
        <v>10</v>
      </c>
      <c r="P21" s="37">
        <f t="shared" si="4"/>
        <v>26</v>
      </c>
      <c r="Q21" s="5" t="s">
        <v>204</v>
      </c>
      <c r="R21" s="37">
        <f>S!R21</f>
        <v>0</v>
      </c>
      <c r="S21" s="37">
        <f>S!S21</f>
        <v>0</v>
      </c>
      <c r="T21" s="37">
        <f t="shared" si="11"/>
        <v>0</v>
      </c>
      <c r="U21" s="5">
        <f t="shared" si="12"/>
        <v>26</v>
      </c>
      <c r="V21" s="5" t="s">
        <v>205</v>
      </c>
    </row>
    <row r="22" spans="1:22" ht="12.75">
      <c r="A22" s="4">
        <v>4023</v>
      </c>
      <c r="E22" s="5"/>
      <c r="F22" s="37"/>
      <c r="G22" s="5">
        <f t="shared" si="7"/>
        <v>0</v>
      </c>
      <c r="H22" s="5">
        <f t="shared" si="8"/>
        <v>120</v>
      </c>
      <c r="I22" s="5"/>
      <c r="J22" s="37"/>
      <c r="K22" s="5">
        <f t="shared" si="9"/>
        <v>0</v>
      </c>
      <c r="L22" s="5">
        <f t="shared" si="10"/>
        <v>100</v>
      </c>
      <c r="M22" s="5"/>
      <c r="N22" s="37"/>
      <c r="O22" s="37"/>
      <c r="P22" s="37">
        <f t="shared" si="4"/>
        <v>0</v>
      </c>
      <c r="Q22" s="5"/>
      <c r="R22" s="37"/>
      <c r="S22" s="37"/>
      <c r="T22" s="37">
        <f t="shared" si="11"/>
        <v>0</v>
      </c>
      <c r="U22" s="5">
        <f t="shared" si="12"/>
        <v>220</v>
      </c>
      <c r="V22" s="5"/>
    </row>
    <row r="23" spans="1:22" ht="12.75">
      <c r="A23" s="4">
        <v>4024</v>
      </c>
      <c r="B23" s="1"/>
      <c r="C23" s="1"/>
      <c r="E23" s="5"/>
      <c r="F23" s="37"/>
      <c r="G23" s="5">
        <f t="shared" si="7"/>
        <v>0</v>
      </c>
      <c r="H23" s="5">
        <f t="shared" si="8"/>
        <v>120</v>
      </c>
      <c r="I23" s="5"/>
      <c r="J23" s="37"/>
      <c r="K23" s="5">
        <f t="shared" si="9"/>
        <v>0</v>
      </c>
      <c r="L23" s="5">
        <f t="shared" si="10"/>
        <v>100</v>
      </c>
      <c r="M23" s="5"/>
      <c r="N23" s="37"/>
      <c r="O23" s="37"/>
      <c r="P23" s="37">
        <f t="shared" si="4"/>
        <v>0</v>
      </c>
      <c r="Q23" s="5"/>
      <c r="R23" s="37"/>
      <c r="S23" s="37"/>
      <c r="T23" s="37">
        <f t="shared" si="11"/>
        <v>0</v>
      </c>
      <c r="U23" s="5">
        <f t="shared" si="12"/>
        <v>220</v>
      </c>
      <c r="V23" s="5"/>
    </row>
    <row r="24" spans="1:22" ht="12.75">
      <c r="A24" s="4">
        <v>4025</v>
      </c>
      <c r="B24" s="1"/>
      <c r="C24" s="1"/>
      <c r="E24" s="5"/>
      <c r="F24" s="37"/>
      <c r="G24" s="5">
        <f t="shared" si="7"/>
        <v>0</v>
      </c>
      <c r="H24" s="5">
        <f t="shared" si="8"/>
        <v>120</v>
      </c>
      <c r="I24" s="5"/>
      <c r="J24" s="37"/>
      <c r="K24" s="5">
        <f t="shared" si="9"/>
        <v>0</v>
      </c>
      <c r="L24" s="5">
        <f t="shared" si="10"/>
        <v>100</v>
      </c>
      <c r="M24" s="5"/>
      <c r="N24" s="37"/>
      <c r="O24" s="37"/>
      <c r="P24" s="37">
        <f t="shared" si="4"/>
        <v>0</v>
      </c>
      <c r="Q24" s="5"/>
      <c r="R24" s="37"/>
      <c r="S24" s="37"/>
      <c r="T24" s="37">
        <f t="shared" si="11"/>
        <v>0</v>
      </c>
      <c r="U24" s="5">
        <f t="shared" si="12"/>
        <v>220</v>
      </c>
      <c r="V24" s="5"/>
    </row>
    <row r="25" spans="1:22" ht="12.75">
      <c r="A25" s="4">
        <v>4026</v>
      </c>
      <c r="E25" s="5"/>
      <c r="F25" s="37"/>
      <c r="G25" s="5">
        <f t="shared" si="7"/>
        <v>0</v>
      </c>
      <c r="H25" s="5">
        <f t="shared" si="8"/>
        <v>120</v>
      </c>
      <c r="I25" s="5"/>
      <c r="J25" s="37"/>
      <c r="K25" s="5">
        <f t="shared" si="9"/>
        <v>0</v>
      </c>
      <c r="L25" s="5">
        <f t="shared" si="10"/>
        <v>100</v>
      </c>
      <c r="M25" s="5"/>
      <c r="N25" s="37"/>
      <c r="O25" s="37"/>
      <c r="P25" s="37">
        <f t="shared" si="4"/>
        <v>0</v>
      </c>
      <c r="Q25" s="5"/>
      <c r="R25" s="37"/>
      <c r="S25" s="37"/>
      <c r="T25" s="37">
        <f t="shared" si="11"/>
        <v>0</v>
      </c>
      <c r="U25" s="5">
        <f t="shared" si="12"/>
        <v>220</v>
      </c>
      <c r="V25" s="5"/>
    </row>
    <row r="26" spans="1:22" ht="12.75">
      <c r="A26" s="4">
        <v>4027</v>
      </c>
      <c r="E26" s="5"/>
      <c r="F26" s="37"/>
      <c r="G26" s="5">
        <f t="shared" si="7"/>
        <v>0</v>
      </c>
      <c r="H26" s="5">
        <f t="shared" si="8"/>
        <v>120</v>
      </c>
      <c r="I26" s="5"/>
      <c r="J26" s="37"/>
      <c r="K26" s="5">
        <f t="shared" si="9"/>
        <v>0</v>
      </c>
      <c r="L26" s="5">
        <f t="shared" si="10"/>
        <v>100</v>
      </c>
      <c r="M26" s="5"/>
      <c r="N26" s="37"/>
      <c r="O26" s="37"/>
      <c r="P26" s="37">
        <f t="shared" si="4"/>
        <v>0</v>
      </c>
      <c r="Q26" s="5"/>
      <c r="R26" s="37"/>
      <c r="S26" s="37"/>
      <c r="T26" s="37">
        <f t="shared" si="11"/>
        <v>0</v>
      </c>
      <c r="U26" s="5">
        <f t="shared" si="12"/>
        <v>220</v>
      </c>
      <c r="V26" s="5"/>
    </row>
    <row r="27" spans="1:22" ht="12.75">
      <c r="A27" s="4">
        <v>4028</v>
      </c>
      <c r="E27" s="5"/>
      <c r="F27" s="37"/>
      <c r="G27" s="5">
        <f t="shared" si="7"/>
        <v>0</v>
      </c>
      <c r="H27" s="5">
        <f t="shared" si="8"/>
        <v>120</v>
      </c>
      <c r="I27" s="5"/>
      <c r="J27" s="37"/>
      <c r="K27" s="5">
        <f t="shared" si="9"/>
        <v>0</v>
      </c>
      <c r="L27" s="5">
        <f t="shared" si="10"/>
        <v>100</v>
      </c>
      <c r="M27" s="5"/>
      <c r="N27" s="37"/>
      <c r="O27" s="37"/>
      <c r="P27" s="37">
        <f t="shared" si="4"/>
        <v>0</v>
      </c>
      <c r="Q27" s="5"/>
      <c r="R27" s="37"/>
      <c r="S27" s="37"/>
      <c r="T27" s="37">
        <f t="shared" si="11"/>
        <v>0</v>
      </c>
      <c r="U27" s="5">
        <f t="shared" si="12"/>
        <v>220</v>
      </c>
      <c r="V27" s="5"/>
    </row>
    <row r="28" spans="1:22" ht="12.75">
      <c r="A28" s="4">
        <v>4029</v>
      </c>
      <c r="B28" s="1"/>
      <c r="C28" s="1"/>
      <c r="E28" s="5"/>
      <c r="F28" s="37"/>
      <c r="G28" s="5">
        <f t="shared" si="7"/>
        <v>0</v>
      </c>
      <c r="H28" s="5">
        <f t="shared" si="8"/>
        <v>120</v>
      </c>
      <c r="I28" s="5"/>
      <c r="J28" s="37"/>
      <c r="K28" s="5">
        <f t="shared" si="9"/>
        <v>0</v>
      </c>
      <c r="L28" s="5">
        <f t="shared" si="10"/>
        <v>100</v>
      </c>
      <c r="M28" s="5"/>
      <c r="N28" s="37"/>
      <c r="O28" s="37"/>
      <c r="P28" s="37">
        <f t="shared" si="4"/>
        <v>0</v>
      </c>
      <c r="Q28" s="5"/>
      <c r="R28" s="37"/>
      <c r="S28" s="37"/>
      <c r="T28" s="37">
        <f t="shared" si="11"/>
        <v>0</v>
      </c>
      <c r="U28" s="5">
        <f t="shared" si="12"/>
        <v>220</v>
      </c>
      <c r="V28" s="5"/>
    </row>
    <row r="29" spans="1:22" ht="12.75">
      <c r="A29" s="4">
        <v>4030</v>
      </c>
      <c r="B29" s="1"/>
      <c r="C29" s="1"/>
      <c r="E29" s="5"/>
      <c r="F29" s="37"/>
      <c r="G29" s="5">
        <f t="shared" si="7"/>
        <v>0</v>
      </c>
      <c r="H29" s="5">
        <f t="shared" si="8"/>
        <v>120</v>
      </c>
      <c r="I29" s="5"/>
      <c r="J29" s="37"/>
      <c r="K29" s="5">
        <f t="shared" si="9"/>
        <v>0</v>
      </c>
      <c r="L29" s="5">
        <f t="shared" si="10"/>
        <v>100</v>
      </c>
      <c r="M29" s="5"/>
      <c r="N29" s="37"/>
      <c r="O29" s="37"/>
      <c r="P29" s="37">
        <f t="shared" si="4"/>
        <v>0</v>
      </c>
      <c r="Q29" s="5"/>
      <c r="R29" s="37"/>
      <c r="S29" s="37"/>
      <c r="T29" s="37">
        <f t="shared" si="11"/>
        <v>0</v>
      </c>
      <c r="U29" s="5">
        <f t="shared" si="12"/>
        <v>220</v>
      </c>
      <c r="V29" s="5"/>
    </row>
    <row r="30" spans="1:22" ht="12.75">
      <c r="A30" s="4">
        <v>4031</v>
      </c>
      <c r="E30" s="5"/>
      <c r="F30" s="37"/>
      <c r="G30" s="5">
        <f t="shared" si="7"/>
        <v>0</v>
      </c>
      <c r="H30" s="5">
        <f t="shared" si="8"/>
        <v>120</v>
      </c>
      <c r="I30" s="5"/>
      <c r="J30" s="37"/>
      <c r="K30" s="5">
        <f t="shared" si="9"/>
        <v>0</v>
      </c>
      <c r="L30" s="5">
        <f t="shared" si="10"/>
        <v>100</v>
      </c>
      <c r="M30" s="5"/>
      <c r="N30" s="37"/>
      <c r="O30" s="37"/>
      <c r="P30" s="37">
        <f t="shared" si="4"/>
        <v>0</v>
      </c>
      <c r="Q30" s="5"/>
      <c r="R30" s="37"/>
      <c r="S30" s="37"/>
      <c r="T30" s="37">
        <f t="shared" si="11"/>
        <v>0</v>
      </c>
      <c r="U30" s="5">
        <f t="shared" si="12"/>
        <v>220</v>
      </c>
      <c r="V30" s="5"/>
    </row>
    <row r="31" spans="1:22" ht="12.75">
      <c r="A31" s="4">
        <v>4032</v>
      </c>
      <c r="E31" s="5"/>
      <c r="F31" s="37"/>
      <c r="G31" s="5">
        <f t="shared" si="7"/>
        <v>0</v>
      </c>
      <c r="H31" s="5">
        <f t="shared" si="8"/>
        <v>120</v>
      </c>
      <c r="I31" s="5"/>
      <c r="J31" s="37"/>
      <c r="K31" s="5">
        <f t="shared" si="9"/>
        <v>0</v>
      </c>
      <c r="L31" s="5">
        <f t="shared" si="10"/>
        <v>100</v>
      </c>
      <c r="M31" s="5"/>
      <c r="N31" s="37"/>
      <c r="O31" s="37"/>
      <c r="P31" s="37">
        <f t="shared" si="4"/>
        <v>0</v>
      </c>
      <c r="Q31" s="5"/>
      <c r="R31" s="37"/>
      <c r="S31" s="37"/>
      <c r="T31" s="37">
        <f t="shared" si="11"/>
        <v>0</v>
      </c>
      <c r="U31" s="5">
        <f t="shared" si="12"/>
        <v>220</v>
      </c>
      <c r="V31" s="5"/>
    </row>
    <row r="32" spans="1:22" ht="12.75">
      <c r="A32" s="4">
        <v>4033</v>
      </c>
      <c r="B32" s="1"/>
      <c r="C32" s="1"/>
      <c r="E32" s="5"/>
      <c r="F32" s="37"/>
      <c r="G32" s="5">
        <f t="shared" si="7"/>
        <v>0</v>
      </c>
      <c r="H32" s="5">
        <f t="shared" si="8"/>
        <v>120</v>
      </c>
      <c r="I32" s="5"/>
      <c r="J32" s="37"/>
      <c r="K32" s="5">
        <f t="shared" si="9"/>
        <v>0</v>
      </c>
      <c r="L32" s="5">
        <f t="shared" si="10"/>
        <v>100</v>
      </c>
      <c r="M32" s="5"/>
      <c r="N32" s="37"/>
      <c r="O32" s="37"/>
      <c r="P32" s="37">
        <f t="shared" si="4"/>
        <v>0</v>
      </c>
      <c r="Q32" s="5"/>
      <c r="R32" s="37"/>
      <c r="S32" s="37"/>
      <c r="T32" s="37">
        <f t="shared" si="11"/>
        <v>0</v>
      </c>
      <c r="U32" s="5">
        <f t="shared" si="12"/>
        <v>220</v>
      </c>
      <c r="V32" s="5"/>
    </row>
    <row r="33" spans="1:22" ht="12.75">
      <c r="A33" s="4">
        <v>4034</v>
      </c>
      <c r="B33" s="1"/>
      <c r="C33" s="1"/>
      <c r="E33" s="5"/>
      <c r="F33" s="37"/>
      <c r="G33" s="5">
        <f t="shared" si="7"/>
        <v>0</v>
      </c>
      <c r="H33" s="5">
        <f t="shared" si="8"/>
        <v>120</v>
      </c>
      <c r="I33" s="5"/>
      <c r="J33" s="37"/>
      <c r="K33" s="5">
        <f t="shared" si="9"/>
        <v>0</v>
      </c>
      <c r="L33" s="5">
        <f t="shared" si="10"/>
        <v>100</v>
      </c>
      <c r="M33" s="5"/>
      <c r="N33" s="37"/>
      <c r="O33" s="37"/>
      <c r="P33" s="37">
        <f t="shared" si="4"/>
        <v>0</v>
      </c>
      <c r="Q33" s="5"/>
      <c r="R33" s="37"/>
      <c r="S33" s="37"/>
      <c r="T33" s="37">
        <f t="shared" si="11"/>
        <v>0</v>
      </c>
      <c r="U33" s="5">
        <f t="shared" si="12"/>
        <v>220</v>
      </c>
      <c r="V33" s="5"/>
    </row>
    <row r="34" spans="1:22" ht="12.75">
      <c r="A34" s="4">
        <v>4035</v>
      </c>
      <c r="B34" s="1"/>
      <c r="C34" s="1"/>
      <c r="E34" s="5"/>
      <c r="F34" s="37"/>
      <c r="G34" s="5">
        <f t="shared" si="7"/>
        <v>0</v>
      </c>
      <c r="H34" s="5">
        <f t="shared" si="8"/>
        <v>120</v>
      </c>
      <c r="I34" s="5"/>
      <c r="J34" s="37"/>
      <c r="K34" s="5">
        <f t="shared" si="9"/>
        <v>0</v>
      </c>
      <c r="L34" s="5">
        <f t="shared" si="10"/>
        <v>100</v>
      </c>
      <c r="M34" s="5"/>
      <c r="N34" s="37"/>
      <c r="O34" s="37"/>
      <c r="P34" s="37">
        <f t="shared" si="4"/>
        <v>0</v>
      </c>
      <c r="Q34" s="5"/>
      <c r="R34" s="37"/>
      <c r="S34" s="37"/>
      <c r="T34" s="37">
        <f t="shared" si="11"/>
        <v>0</v>
      </c>
      <c r="U34" s="5">
        <f t="shared" si="12"/>
        <v>220</v>
      </c>
      <c r="V34" s="5"/>
    </row>
    <row r="35" spans="1:22" ht="12.75">
      <c r="A35" s="4">
        <v>4036</v>
      </c>
      <c r="E35" s="5"/>
      <c r="F35" s="37"/>
      <c r="G35" s="5">
        <f t="shared" si="7"/>
        <v>0</v>
      </c>
      <c r="H35" s="5">
        <f t="shared" si="8"/>
        <v>120</v>
      </c>
      <c r="I35" s="5"/>
      <c r="J35" s="37"/>
      <c r="K35" s="5">
        <f t="shared" si="9"/>
        <v>0</v>
      </c>
      <c r="L35" s="5">
        <f t="shared" si="10"/>
        <v>100</v>
      </c>
      <c r="M35" s="5"/>
      <c r="N35" s="37"/>
      <c r="O35" s="37"/>
      <c r="P35" s="37">
        <f t="shared" si="4"/>
        <v>0</v>
      </c>
      <c r="Q35" s="5"/>
      <c r="R35" s="37"/>
      <c r="S35" s="37"/>
      <c r="T35" s="37">
        <f t="shared" si="11"/>
        <v>0</v>
      </c>
      <c r="U35" s="5">
        <f t="shared" si="12"/>
        <v>220</v>
      </c>
      <c r="V35" s="5"/>
    </row>
    <row r="36" spans="1:22" ht="12.75">
      <c r="A36" s="4">
        <v>4037</v>
      </c>
      <c r="E36" s="5"/>
      <c r="F36" s="37"/>
      <c r="G36" s="5">
        <f t="shared" si="7"/>
        <v>0</v>
      </c>
      <c r="H36" s="5">
        <f t="shared" si="8"/>
        <v>120</v>
      </c>
      <c r="I36" s="5"/>
      <c r="J36" s="37"/>
      <c r="K36" s="5">
        <f t="shared" si="9"/>
        <v>0</v>
      </c>
      <c r="L36" s="5">
        <f t="shared" si="10"/>
        <v>100</v>
      </c>
      <c r="M36" s="5"/>
      <c r="N36" s="37"/>
      <c r="O36" s="37"/>
      <c r="P36" s="37">
        <f t="shared" si="4"/>
        <v>0</v>
      </c>
      <c r="Q36" s="5"/>
      <c r="R36" s="37"/>
      <c r="S36" s="37"/>
      <c r="T36" s="37">
        <f t="shared" si="11"/>
        <v>0</v>
      </c>
      <c r="U36" s="5">
        <f t="shared" si="12"/>
        <v>220</v>
      </c>
      <c r="V36" s="5"/>
    </row>
    <row r="37" spans="1:22" ht="12.75">
      <c r="A37" s="4">
        <v>4038</v>
      </c>
      <c r="E37" s="5"/>
      <c r="F37" s="37"/>
      <c r="G37" s="5">
        <f t="shared" si="7"/>
        <v>0</v>
      </c>
      <c r="H37" s="5">
        <f t="shared" si="8"/>
        <v>120</v>
      </c>
      <c r="I37" s="5"/>
      <c r="J37" s="37"/>
      <c r="K37" s="5">
        <f t="shared" si="9"/>
        <v>0</v>
      </c>
      <c r="L37" s="5">
        <f t="shared" si="10"/>
        <v>100</v>
      </c>
      <c r="M37" s="5"/>
      <c r="N37" s="37"/>
      <c r="O37" s="37"/>
      <c r="P37" s="37">
        <f t="shared" si="4"/>
        <v>0</v>
      </c>
      <c r="Q37" s="5"/>
      <c r="R37" s="37"/>
      <c r="S37" s="37"/>
      <c r="T37" s="37">
        <f t="shared" si="11"/>
        <v>0</v>
      </c>
      <c r="U37" s="5">
        <f t="shared" si="12"/>
        <v>220</v>
      </c>
      <c r="V37" s="5" t="s">
        <v>56</v>
      </c>
    </row>
    <row r="38" spans="2:22" ht="12.75">
      <c r="B38" s="8"/>
      <c r="E38" s="5"/>
      <c r="F38" s="37"/>
      <c r="G38" s="5"/>
      <c r="H38" s="5"/>
      <c r="I38" s="5"/>
      <c r="J38" s="3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2.75">
      <c r="B39" s="8"/>
      <c r="E39" s="5"/>
      <c r="F39" s="37"/>
      <c r="G39" s="5"/>
      <c r="H39" s="5"/>
      <c r="I39" s="5"/>
      <c r="J39" s="3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2.75">
      <c r="B40" s="8"/>
      <c r="E40" s="5"/>
      <c r="F40" s="37"/>
      <c r="G40" s="5"/>
      <c r="H40" s="5"/>
      <c r="I40" s="5"/>
      <c r="J40" s="3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2.75">
      <c r="B41" s="8"/>
      <c r="E41" s="5"/>
      <c r="F41" s="37"/>
      <c r="G41" s="5"/>
      <c r="H41" s="5"/>
      <c r="I41" s="5"/>
      <c r="J41" s="3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6" ht="12.75">
      <c r="B42" s="8"/>
      <c r="E42" s="36" t="s">
        <v>147</v>
      </c>
      <c r="F42" s="54">
        <f>Макси!F33</f>
        <v>47</v>
      </c>
      <c r="G42" s="59" t="s">
        <v>148</v>
      </c>
      <c r="H42" s="54">
        <f>Макси!H33</f>
        <v>71</v>
      </c>
      <c r="I42" s="36" t="s">
        <v>147</v>
      </c>
      <c r="J42" s="54">
        <f>Макси!J33</f>
        <v>32</v>
      </c>
      <c r="K42" s="59" t="s">
        <v>148</v>
      </c>
      <c r="L42" s="54">
        <f>Макси!L33</f>
        <v>48</v>
      </c>
      <c r="M42" s="5"/>
      <c r="N42" s="5"/>
      <c r="O42" s="5"/>
      <c r="P42" s="36" t="s">
        <v>147</v>
      </c>
      <c r="Q42" s="54">
        <f>Макси!Q33</f>
        <v>42</v>
      </c>
      <c r="R42" s="59" t="s">
        <v>148</v>
      </c>
      <c r="S42" s="54">
        <f>Макси!S33</f>
        <v>63</v>
      </c>
      <c r="T42" s="5"/>
      <c r="U42" s="5"/>
      <c r="V42" s="5"/>
      <c r="W42" s="8" t="s">
        <v>149</v>
      </c>
      <c r="X42">
        <f>Макси!X33</f>
        <v>185</v>
      </c>
      <c r="Y42">
        <f>Макси!Y33</f>
        <v>140</v>
      </c>
      <c r="Z42">
        <f>Макси!Z33</f>
        <v>177</v>
      </c>
    </row>
    <row r="43" spans="1:22" ht="12.75">
      <c r="A43" s="53"/>
      <c r="E43" s="64"/>
      <c r="F43" s="64"/>
      <c r="G43" s="64"/>
      <c r="H43" s="64"/>
      <c r="I43" s="65"/>
      <c r="J43" s="64"/>
      <c r="K43" s="36"/>
      <c r="L43" s="36"/>
      <c r="M43" s="64"/>
      <c r="N43" s="64"/>
      <c r="O43" s="64"/>
      <c r="P43" s="64"/>
      <c r="Q43" s="64"/>
      <c r="R43" s="5"/>
      <c r="S43" s="5"/>
      <c r="T43" s="5"/>
      <c r="U43" s="5"/>
      <c r="V43" s="5"/>
    </row>
    <row r="44" spans="5:21" ht="12.75">
      <c r="E44" s="64" t="s">
        <v>28</v>
      </c>
      <c r="F44" s="64"/>
      <c r="G44" s="64"/>
      <c r="H44" s="64"/>
      <c r="I44" s="64" t="s">
        <v>29</v>
      </c>
      <c r="J44" s="64"/>
      <c r="K44" s="64"/>
      <c r="L44" s="64"/>
      <c r="M44" s="2"/>
      <c r="N44" s="2"/>
      <c r="O44" s="64" t="s">
        <v>33</v>
      </c>
      <c r="P44" s="64"/>
      <c r="Q44" s="64"/>
      <c r="R44" s="64"/>
      <c r="S44" s="64"/>
      <c r="T44" s="5"/>
      <c r="U44" s="5"/>
    </row>
    <row r="45" spans="1:26" ht="38.25">
      <c r="A45" s="2" t="s">
        <v>0</v>
      </c>
      <c r="B45" s="2" t="s">
        <v>1</v>
      </c>
      <c r="C45" s="2" t="s">
        <v>2</v>
      </c>
      <c r="D45" s="3" t="s">
        <v>4</v>
      </c>
      <c r="E45" s="3" t="s">
        <v>17</v>
      </c>
      <c r="F45" s="3" t="s">
        <v>18</v>
      </c>
      <c r="G45" s="60" t="s">
        <v>32</v>
      </c>
      <c r="H45" s="2" t="s">
        <v>19</v>
      </c>
      <c r="I45" s="3" t="s">
        <v>17</v>
      </c>
      <c r="J45" s="3" t="s">
        <v>18</v>
      </c>
      <c r="K45" s="60" t="s">
        <v>32</v>
      </c>
      <c r="L45" s="2" t="s">
        <v>19</v>
      </c>
      <c r="M45" s="2" t="s">
        <v>150</v>
      </c>
      <c r="N45" s="52" t="s">
        <v>62</v>
      </c>
      <c r="O45" s="38" t="s">
        <v>27</v>
      </c>
      <c r="P45" s="2" t="s">
        <v>17</v>
      </c>
      <c r="Q45" s="2" t="s">
        <v>18</v>
      </c>
      <c r="R45" s="2" t="s">
        <v>32</v>
      </c>
      <c r="S45" s="2" t="s">
        <v>19</v>
      </c>
      <c r="T45" s="2" t="s">
        <v>27</v>
      </c>
      <c r="X45" s="60" t="s">
        <v>151</v>
      </c>
      <c r="Y45" s="60" t="s">
        <v>152</v>
      </c>
      <c r="Z45" s="60" t="s">
        <v>153</v>
      </c>
    </row>
    <row r="46" spans="1:26" ht="12.75">
      <c r="A46" s="4">
        <v>4019</v>
      </c>
      <c r="B46" t="s">
        <v>87</v>
      </c>
      <c r="C46" t="s">
        <v>88</v>
      </c>
      <c r="D46" s="1" t="s">
        <v>37</v>
      </c>
      <c r="E46" s="5">
        <f>S!E18</f>
        <v>35.55</v>
      </c>
      <c r="F46" s="37">
        <f>S!F18</f>
        <v>5</v>
      </c>
      <c r="G46" s="5">
        <f aca="true" t="shared" si="13" ref="G46:G80">IF(E46=0,120,IF(E46&gt;$H$42,120,IF(E46&lt;$F$42,0,IF($H$42&gt;E46&gt;$F$42,E46-$F$42))))</f>
        <v>0</v>
      </c>
      <c r="H46" s="5">
        <f aca="true" t="shared" si="14" ref="H46:H80">SUM(F46,G46)</f>
        <v>5</v>
      </c>
      <c r="I46" s="5">
        <f>S!I18</f>
        <v>27.97</v>
      </c>
      <c r="J46" s="37">
        <f>S!J18</f>
        <v>0</v>
      </c>
      <c r="K46" s="5">
        <f aca="true" t="shared" si="15" ref="K46:K80">IF(I46=0,100,IF(I46&gt;$L$42,100,IF(I46&lt;$J$42,0,IF($L$42&gt;I46&gt;$J$42,I46-$J$42))))</f>
        <v>0</v>
      </c>
      <c r="L46" s="5">
        <f aca="true" t="shared" si="16" ref="L46:L80">SUM(J46,K46)</f>
        <v>0</v>
      </c>
      <c r="M46" s="5">
        <f aca="true" t="shared" si="17" ref="M46:M80">SUM(E46,I46)</f>
        <v>63.519999999999996</v>
      </c>
      <c r="N46" s="5">
        <f aca="true" t="shared" si="18" ref="N46:N80">SUM(H46,L46)</f>
        <v>5</v>
      </c>
      <c r="O46" s="8">
        <v>4</v>
      </c>
      <c r="P46" s="5">
        <v>35.63</v>
      </c>
      <c r="Q46" s="37">
        <v>0</v>
      </c>
      <c r="R46" s="5">
        <f aca="true" t="shared" si="19" ref="R46:R80">IF(P46=0,120,IF(P46&gt;$S$42,120,IF(P46&lt;$Q$42,0,IF($S$42&gt;P46&gt;$Q$42,P46-$Q$42))))</f>
        <v>0</v>
      </c>
      <c r="S46" s="61">
        <f aca="true" t="shared" si="20" ref="S46:S80">SUM(Q46,R46)</f>
        <v>0</v>
      </c>
      <c r="T46" s="7">
        <v>1</v>
      </c>
      <c r="X46" s="62">
        <f>$X$42/E46</f>
        <v>5.203938115330521</v>
      </c>
      <c r="Y46" s="62">
        <f>$Y$42/I46</f>
        <v>5.005362888809439</v>
      </c>
      <c r="Z46" s="62">
        <f>$Z$42/P46</f>
        <v>4.967723828234633</v>
      </c>
    </row>
    <row r="47" spans="1:26" ht="12.75">
      <c r="A47" s="4">
        <v>4016</v>
      </c>
      <c r="B47" s="1" t="s">
        <v>160</v>
      </c>
      <c r="C47" s="1" t="s">
        <v>161</v>
      </c>
      <c r="D47" s="1" t="s">
        <v>13</v>
      </c>
      <c r="E47" s="5">
        <f>S!E15</f>
        <v>44.52</v>
      </c>
      <c r="F47" s="37">
        <f>S!F15</f>
        <v>10</v>
      </c>
      <c r="G47" s="5">
        <f t="shared" si="13"/>
        <v>0</v>
      </c>
      <c r="H47" s="5">
        <f t="shared" si="14"/>
        <v>10</v>
      </c>
      <c r="I47" s="5">
        <f>S!I15</f>
        <v>30.5</v>
      </c>
      <c r="J47" s="37">
        <f>S!J15</f>
        <v>0</v>
      </c>
      <c r="K47" s="5">
        <f t="shared" si="15"/>
        <v>0</v>
      </c>
      <c r="L47" s="5">
        <f t="shared" si="16"/>
        <v>0</v>
      </c>
      <c r="M47" s="5">
        <f t="shared" si="17"/>
        <v>75.02000000000001</v>
      </c>
      <c r="N47" s="5">
        <f t="shared" si="18"/>
        <v>10</v>
      </c>
      <c r="O47" s="8">
        <v>8</v>
      </c>
      <c r="P47" s="5">
        <v>42.06</v>
      </c>
      <c r="Q47" s="37">
        <v>0</v>
      </c>
      <c r="R47" s="5">
        <f t="shared" si="19"/>
        <v>0.060000000000002274</v>
      </c>
      <c r="S47" s="61">
        <f t="shared" si="20"/>
        <v>0.060000000000002274</v>
      </c>
      <c r="T47" s="7">
        <v>2</v>
      </c>
      <c r="X47" s="62">
        <f aca="true" t="shared" si="21" ref="X47:X80">$X$42/E47</f>
        <v>4.155435759209344</v>
      </c>
      <c r="Y47" s="62">
        <f aca="true" t="shared" si="22" ref="Y47:Y80">$Y$42/I47</f>
        <v>4.590163934426229</v>
      </c>
      <c r="Z47" s="62">
        <f aca="true" t="shared" si="23" ref="Z47:Z80">$Z$42/P47</f>
        <v>4.208273894436519</v>
      </c>
    </row>
    <row r="48" spans="1:26" ht="12.75">
      <c r="A48" s="4">
        <v>4015</v>
      </c>
      <c r="B48" s="1" t="s">
        <v>200</v>
      </c>
      <c r="C48" s="1" t="s">
        <v>201</v>
      </c>
      <c r="D48" s="1" t="s">
        <v>11</v>
      </c>
      <c r="E48" s="5">
        <f>S!E14</f>
        <v>37.45</v>
      </c>
      <c r="F48" s="37">
        <f>S!F14</f>
        <v>5</v>
      </c>
      <c r="G48" s="5">
        <f t="shared" si="13"/>
        <v>0</v>
      </c>
      <c r="H48" s="5">
        <f t="shared" si="14"/>
        <v>5</v>
      </c>
      <c r="I48" s="5">
        <f>S!I14</f>
        <v>30.44</v>
      </c>
      <c r="J48" s="37">
        <f>S!J14</f>
        <v>0</v>
      </c>
      <c r="K48" s="5">
        <f t="shared" si="15"/>
        <v>0</v>
      </c>
      <c r="L48" s="5">
        <f t="shared" si="16"/>
        <v>0</v>
      </c>
      <c r="M48" s="5">
        <f t="shared" si="17"/>
        <v>67.89</v>
      </c>
      <c r="N48" s="5">
        <f t="shared" si="18"/>
        <v>5</v>
      </c>
      <c r="O48" s="8">
        <v>5</v>
      </c>
      <c r="P48" s="5">
        <v>37.81</v>
      </c>
      <c r="Q48" s="37">
        <v>5</v>
      </c>
      <c r="R48" s="5">
        <f t="shared" si="19"/>
        <v>0</v>
      </c>
      <c r="S48" s="61">
        <f t="shared" si="20"/>
        <v>5</v>
      </c>
      <c r="T48" s="7">
        <v>3</v>
      </c>
      <c r="X48" s="62">
        <f t="shared" si="21"/>
        <v>4.939919893190921</v>
      </c>
      <c r="Y48" s="62">
        <f t="shared" si="22"/>
        <v>4.599211563731932</v>
      </c>
      <c r="Z48" s="62">
        <f t="shared" si="23"/>
        <v>4.681301243057392</v>
      </c>
    </row>
    <row r="49" spans="1:26" ht="12.75">
      <c r="A49" s="4">
        <v>4002</v>
      </c>
      <c r="B49" s="1" t="s">
        <v>7</v>
      </c>
      <c r="C49" s="1" t="s">
        <v>85</v>
      </c>
      <c r="D49" s="1" t="s">
        <v>44</v>
      </c>
      <c r="E49" s="5">
        <f>S!E4</f>
        <v>38.63</v>
      </c>
      <c r="F49" s="37">
        <f>S!F4</f>
        <v>0</v>
      </c>
      <c r="G49" s="5">
        <f t="shared" si="13"/>
        <v>0</v>
      </c>
      <c r="H49" s="5">
        <f t="shared" si="14"/>
        <v>0</v>
      </c>
      <c r="I49" s="5">
        <f>S!I4</f>
        <v>29.19</v>
      </c>
      <c r="J49" s="37">
        <f>S!J4</f>
        <v>0</v>
      </c>
      <c r="K49" s="5">
        <f t="shared" si="15"/>
        <v>0</v>
      </c>
      <c r="L49" s="5">
        <f t="shared" si="16"/>
        <v>0</v>
      </c>
      <c r="M49" s="5">
        <f t="shared" si="17"/>
        <v>67.82000000000001</v>
      </c>
      <c r="N49" s="5">
        <f t="shared" si="18"/>
        <v>0</v>
      </c>
      <c r="O49" s="8">
        <v>2</v>
      </c>
      <c r="P49" s="5">
        <v>38.88</v>
      </c>
      <c r="Q49" s="37">
        <v>5</v>
      </c>
      <c r="R49" s="5">
        <f t="shared" si="19"/>
        <v>0</v>
      </c>
      <c r="S49" s="61">
        <f t="shared" si="20"/>
        <v>5</v>
      </c>
      <c r="T49" s="9">
        <v>4</v>
      </c>
      <c r="X49" s="62">
        <f t="shared" si="21"/>
        <v>4.789024074553455</v>
      </c>
      <c r="Y49" s="62">
        <f t="shared" si="22"/>
        <v>4.796163069544364</v>
      </c>
      <c r="Z49" s="62">
        <f t="shared" si="23"/>
        <v>4.552469135802469</v>
      </c>
    </row>
    <row r="50" spans="1:26" ht="12.75">
      <c r="A50" s="4">
        <v>4007</v>
      </c>
      <c r="B50" s="1" t="s">
        <v>158</v>
      </c>
      <c r="C50" s="1" t="s">
        <v>159</v>
      </c>
      <c r="D50" s="1" t="s">
        <v>6</v>
      </c>
      <c r="E50" s="5">
        <f>S!E9</f>
        <v>38.05</v>
      </c>
      <c r="F50" s="37">
        <f>S!F9</f>
        <v>5</v>
      </c>
      <c r="G50" s="5">
        <f t="shared" si="13"/>
        <v>0</v>
      </c>
      <c r="H50" s="5">
        <f t="shared" si="14"/>
        <v>5</v>
      </c>
      <c r="I50" s="5">
        <f>S!I9</f>
        <v>30.06</v>
      </c>
      <c r="J50" s="37">
        <f>S!J9</f>
        <v>5</v>
      </c>
      <c r="K50" s="5">
        <f t="shared" si="15"/>
        <v>0</v>
      </c>
      <c r="L50" s="5">
        <f t="shared" si="16"/>
        <v>5</v>
      </c>
      <c r="M50" s="5">
        <f t="shared" si="17"/>
        <v>68.11</v>
      </c>
      <c r="N50" s="5">
        <f t="shared" si="18"/>
        <v>10</v>
      </c>
      <c r="O50" s="8">
        <v>7</v>
      </c>
      <c r="P50" s="5">
        <v>40.65</v>
      </c>
      <c r="Q50" s="37">
        <v>5</v>
      </c>
      <c r="R50" s="5">
        <f t="shared" si="19"/>
        <v>0</v>
      </c>
      <c r="S50" s="61">
        <f t="shared" si="20"/>
        <v>5</v>
      </c>
      <c r="T50" s="6">
        <v>5</v>
      </c>
      <c r="X50" s="62">
        <f t="shared" si="21"/>
        <v>4.862023653088042</v>
      </c>
      <c r="Y50" s="62">
        <f t="shared" si="22"/>
        <v>4.657351962741185</v>
      </c>
      <c r="Z50" s="62">
        <f t="shared" si="23"/>
        <v>4.354243542435425</v>
      </c>
    </row>
    <row r="51" spans="1:26" ht="12.75">
      <c r="A51" s="4">
        <v>4009</v>
      </c>
      <c r="B51" s="1" t="s">
        <v>35</v>
      </c>
      <c r="C51" s="1" t="s">
        <v>155</v>
      </c>
      <c r="D51" s="1" t="s">
        <v>66</v>
      </c>
      <c r="E51" s="5">
        <f>S!E11</f>
        <v>41.48</v>
      </c>
      <c r="F51" s="37">
        <f>S!F11</f>
        <v>0</v>
      </c>
      <c r="G51" s="5">
        <f t="shared" si="13"/>
        <v>0</v>
      </c>
      <c r="H51" s="5">
        <f t="shared" si="14"/>
        <v>0</v>
      </c>
      <c r="I51" s="5">
        <f>S!I11</f>
        <v>30.38</v>
      </c>
      <c r="J51" s="37">
        <f>S!J11</f>
        <v>5</v>
      </c>
      <c r="K51" s="5">
        <f t="shared" si="15"/>
        <v>0</v>
      </c>
      <c r="L51" s="5">
        <f t="shared" si="16"/>
        <v>5</v>
      </c>
      <c r="M51" s="5">
        <f t="shared" si="17"/>
        <v>71.86</v>
      </c>
      <c r="N51" s="5">
        <f t="shared" si="18"/>
        <v>5</v>
      </c>
      <c r="O51" s="8">
        <v>6</v>
      </c>
      <c r="P51" s="5">
        <v>41.57</v>
      </c>
      <c r="Q51" s="37">
        <v>5</v>
      </c>
      <c r="R51" s="5">
        <f t="shared" si="19"/>
        <v>0</v>
      </c>
      <c r="S51" s="61">
        <f t="shared" si="20"/>
        <v>5</v>
      </c>
      <c r="T51" s="9">
        <v>6</v>
      </c>
      <c r="X51" s="62">
        <f t="shared" si="21"/>
        <v>4.459980713596915</v>
      </c>
      <c r="Y51" s="62">
        <f t="shared" si="22"/>
        <v>4.6082949308755765</v>
      </c>
      <c r="Z51" s="62">
        <f t="shared" si="23"/>
        <v>4.257878277604041</v>
      </c>
    </row>
    <row r="52" spans="1:26" ht="12.75">
      <c r="A52" s="4">
        <v>4011</v>
      </c>
      <c r="B52" s="1" t="s">
        <v>119</v>
      </c>
      <c r="C52" s="1" t="s">
        <v>34</v>
      </c>
      <c r="D52" s="1" t="s">
        <v>6</v>
      </c>
      <c r="E52" s="5">
        <f>S!E12</f>
        <v>38.58</v>
      </c>
      <c r="F52" s="37">
        <f>S!F12</f>
        <v>0</v>
      </c>
      <c r="G52" s="5">
        <f t="shared" si="13"/>
        <v>0</v>
      </c>
      <c r="H52" s="5">
        <f t="shared" si="14"/>
        <v>0</v>
      </c>
      <c r="I52" s="5">
        <f>S!I12</f>
        <v>27.9</v>
      </c>
      <c r="J52" s="37">
        <f>S!J12</f>
        <v>0</v>
      </c>
      <c r="K52" s="5">
        <f t="shared" si="15"/>
        <v>0</v>
      </c>
      <c r="L52" s="5">
        <f t="shared" si="16"/>
        <v>0</v>
      </c>
      <c r="M52" s="5">
        <f t="shared" si="17"/>
        <v>66.47999999999999</v>
      </c>
      <c r="N52" s="5">
        <f t="shared" si="18"/>
        <v>0</v>
      </c>
      <c r="O52" s="8">
        <v>1</v>
      </c>
      <c r="P52" s="5">
        <v>39</v>
      </c>
      <c r="Q52" s="37">
        <v>10</v>
      </c>
      <c r="R52" s="5">
        <f>IF(P52=0,120,IF(P52&gt;$S$42,120,IF(P52&lt;$Q$42,0,IF($S$42&gt;P52&gt;$Q$42,P52-$Q$42))))</f>
        <v>0</v>
      </c>
      <c r="S52" s="61">
        <f>SUM(Q52,R52)</f>
        <v>10</v>
      </c>
      <c r="T52" s="6">
        <v>7</v>
      </c>
      <c r="X52" s="62">
        <f t="shared" si="21"/>
        <v>4.795230689476413</v>
      </c>
      <c r="Y52" s="62">
        <f t="shared" si="22"/>
        <v>5.017921146953405</v>
      </c>
      <c r="Z52" s="62">
        <f t="shared" si="23"/>
        <v>4.538461538461538</v>
      </c>
    </row>
    <row r="53" spans="1:26" ht="12.75">
      <c r="A53" s="4">
        <v>4003</v>
      </c>
      <c r="B53" s="1" t="s">
        <v>87</v>
      </c>
      <c r="C53" s="1" t="s">
        <v>154</v>
      </c>
      <c r="D53" s="1" t="s">
        <v>117</v>
      </c>
      <c r="E53" s="5">
        <f>S!E5</f>
        <v>35.49</v>
      </c>
      <c r="F53" s="37">
        <f>S!F5</f>
        <v>0</v>
      </c>
      <c r="G53" s="5">
        <f t="shared" si="13"/>
        <v>0</v>
      </c>
      <c r="H53" s="5">
        <f t="shared" si="14"/>
        <v>0</v>
      </c>
      <c r="I53" s="5">
        <f>S!I5</f>
        <v>26.84</v>
      </c>
      <c r="J53" s="37">
        <f>S!J5</f>
        <v>5</v>
      </c>
      <c r="K53" s="5">
        <f t="shared" si="15"/>
        <v>0</v>
      </c>
      <c r="L53" s="5">
        <f t="shared" si="16"/>
        <v>5</v>
      </c>
      <c r="M53" s="5">
        <f t="shared" si="17"/>
        <v>62.33</v>
      </c>
      <c r="N53" s="5">
        <f t="shared" si="18"/>
        <v>5</v>
      </c>
      <c r="O53" s="8">
        <v>3</v>
      </c>
      <c r="P53" s="5">
        <v>0</v>
      </c>
      <c r="Q53" s="37"/>
      <c r="R53" s="5">
        <f t="shared" si="19"/>
        <v>120</v>
      </c>
      <c r="S53" s="61">
        <f t="shared" si="20"/>
        <v>120</v>
      </c>
      <c r="X53" s="62">
        <f t="shared" si="21"/>
        <v>5.212735981966751</v>
      </c>
      <c r="Y53" s="62">
        <f t="shared" si="22"/>
        <v>5.216095380029806</v>
      </c>
      <c r="Z53" s="62" t="e">
        <f t="shared" si="23"/>
        <v>#DIV/0!</v>
      </c>
    </row>
    <row r="54" spans="1:26" ht="12.75">
      <c r="A54" s="4">
        <v>4017</v>
      </c>
      <c r="B54" t="s">
        <v>41</v>
      </c>
      <c r="C54" t="s">
        <v>89</v>
      </c>
      <c r="D54" s="1" t="s">
        <v>137</v>
      </c>
      <c r="E54" s="5">
        <f>S!E16</f>
        <v>43.52</v>
      </c>
      <c r="F54" s="37">
        <f>S!F16</f>
        <v>20</v>
      </c>
      <c r="G54" s="5">
        <f t="shared" si="13"/>
        <v>0</v>
      </c>
      <c r="H54" s="5">
        <f t="shared" si="14"/>
        <v>20</v>
      </c>
      <c r="I54" s="5">
        <f>S!I16</f>
        <v>28.82</v>
      </c>
      <c r="J54" s="37">
        <f>S!J16</f>
        <v>0</v>
      </c>
      <c r="K54" s="5">
        <f t="shared" si="15"/>
        <v>0</v>
      </c>
      <c r="L54" s="5">
        <f t="shared" si="16"/>
        <v>0</v>
      </c>
      <c r="M54" s="5">
        <f t="shared" si="17"/>
        <v>72.34</v>
      </c>
      <c r="N54" s="5">
        <f t="shared" si="18"/>
        <v>20</v>
      </c>
      <c r="O54" s="8">
        <v>9</v>
      </c>
      <c r="P54" s="5">
        <v>0</v>
      </c>
      <c r="Q54" s="37"/>
      <c r="R54" s="5">
        <f t="shared" si="19"/>
        <v>120</v>
      </c>
      <c r="S54" s="61">
        <f t="shared" si="20"/>
        <v>120</v>
      </c>
      <c r="X54" s="62">
        <f t="shared" si="21"/>
        <v>4.250919117647059</v>
      </c>
      <c r="Y54" s="62">
        <f t="shared" si="22"/>
        <v>4.857737682165163</v>
      </c>
      <c r="Z54" s="62" t="e">
        <f t="shared" si="23"/>
        <v>#DIV/0!</v>
      </c>
    </row>
    <row r="55" spans="1:26" ht="12.75">
      <c r="A55" s="4">
        <v>4021</v>
      </c>
      <c r="B55" s="1" t="s">
        <v>198</v>
      </c>
      <c r="C55" s="1" t="s">
        <v>199</v>
      </c>
      <c r="D55" s="1" t="s">
        <v>61</v>
      </c>
      <c r="E55" s="5">
        <f>S!E20</f>
        <v>61.84</v>
      </c>
      <c r="F55" s="37">
        <f>S!F20</f>
        <v>5</v>
      </c>
      <c r="G55" s="5">
        <f t="shared" si="13"/>
        <v>14.840000000000003</v>
      </c>
      <c r="H55" s="5">
        <f t="shared" si="14"/>
        <v>19.840000000000003</v>
      </c>
      <c r="I55" s="5">
        <f>S!I20</f>
        <v>36.22</v>
      </c>
      <c r="J55" s="37">
        <f>S!J20</f>
        <v>5</v>
      </c>
      <c r="K55" s="5">
        <f t="shared" si="15"/>
        <v>4.219999999999999</v>
      </c>
      <c r="L55" s="5">
        <f t="shared" si="16"/>
        <v>9.219999999999999</v>
      </c>
      <c r="M55" s="5">
        <f t="shared" si="17"/>
        <v>98.06</v>
      </c>
      <c r="N55" s="5">
        <f t="shared" si="18"/>
        <v>29.060000000000002</v>
      </c>
      <c r="O55">
        <v>10</v>
      </c>
      <c r="P55" s="5"/>
      <c r="Q55" s="37"/>
      <c r="R55" s="5">
        <f t="shared" si="19"/>
        <v>120</v>
      </c>
      <c r="S55" s="61">
        <f t="shared" si="20"/>
        <v>120</v>
      </c>
      <c r="X55" s="62">
        <f t="shared" si="21"/>
        <v>2.9915912031047864</v>
      </c>
      <c r="Y55" s="62">
        <f t="shared" si="22"/>
        <v>3.865267807840972</v>
      </c>
      <c r="Z55" s="62" t="e">
        <f t="shared" si="23"/>
        <v>#DIV/0!</v>
      </c>
    </row>
    <row r="56" spans="1:26" ht="12.75">
      <c r="A56" s="4">
        <v>4020</v>
      </c>
      <c r="B56" s="1" t="s">
        <v>163</v>
      </c>
      <c r="C56" s="1" t="s">
        <v>164</v>
      </c>
      <c r="D56" s="1" t="s">
        <v>61</v>
      </c>
      <c r="E56" s="5">
        <f>S!E19</f>
        <v>52.68</v>
      </c>
      <c r="F56" s="37">
        <f>S!F19</f>
        <v>15</v>
      </c>
      <c r="G56" s="5">
        <f t="shared" si="13"/>
        <v>5.68</v>
      </c>
      <c r="H56" s="5">
        <f t="shared" si="14"/>
        <v>20.68</v>
      </c>
      <c r="I56" s="5">
        <f>S!I19</f>
        <v>40.13</v>
      </c>
      <c r="J56" s="37">
        <f>S!J19</f>
        <v>10</v>
      </c>
      <c r="K56" s="5">
        <f t="shared" si="15"/>
        <v>8.130000000000003</v>
      </c>
      <c r="L56" s="5">
        <f t="shared" si="16"/>
        <v>18.130000000000003</v>
      </c>
      <c r="M56" s="5">
        <f t="shared" si="17"/>
        <v>92.81</v>
      </c>
      <c r="N56" s="5">
        <f t="shared" si="18"/>
        <v>38.81</v>
      </c>
      <c r="O56">
        <v>11</v>
      </c>
      <c r="P56" s="5"/>
      <c r="Q56" s="37"/>
      <c r="R56" s="5">
        <f t="shared" si="19"/>
        <v>120</v>
      </c>
      <c r="S56" s="61">
        <f t="shared" si="20"/>
        <v>120</v>
      </c>
      <c r="X56" s="62">
        <f t="shared" si="21"/>
        <v>3.5117691723614275</v>
      </c>
      <c r="Y56" s="62">
        <f t="shared" si="22"/>
        <v>3.48866184899078</v>
      </c>
      <c r="Z56" s="62" t="e">
        <f t="shared" si="23"/>
        <v>#DIV/0!</v>
      </c>
    </row>
    <row r="57" spans="1:26" ht="12.75">
      <c r="A57" s="4">
        <v>4008</v>
      </c>
      <c r="B57" s="1" t="s">
        <v>165</v>
      </c>
      <c r="C57" s="1" t="s">
        <v>43</v>
      </c>
      <c r="D57" s="1" t="s">
        <v>137</v>
      </c>
      <c r="E57" s="5">
        <f>S!E10</f>
        <v>0</v>
      </c>
      <c r="F57" s="37"/>
      <c r="G57" s="5">
        <f t="shared" si="13"/>
        <v>120</v>
      </c>
      <c r="H57" s="5">
        <f t="shared" si="14"/>
        <v>120</v>
      </c>
      <c r="I57" s="5">
        <f>S!I10</f>
        <v>30.75</v>
      </c>
      <c r="J57" s="37">
        <f>S!J10</f>
        <v>0</v>
      </c>
      <c r="K57" s="5">
        <f t="shared" si="15"/>
        <v>0</v>
      </c>
      <c r="L57" s="5">
        <f t="shared" si="16"/>
        <v>0</v>
      </c>
      <c r="M57" s="5">
        <f t="shared" si="17"/>
        <v>30.75</v>
      </c>
      <c r="N57" s="5">
        <f t="shared" si="18"/>
        <v>120</v>
      </c>
      <c r="O57">
        <v>12</v>
      </c>
      <c r="P57" s="5"/>
      <c r="Q57" s="37"/>
      <c r="R57" s="5">
        <f t="shared" si="19"/>
        <v>120</v>
      </c>
      <c r="S57" s="61">
        <f t="shared" si="20"/>
        <v>120</v>
      </c>
      <c r="X57" s="62" t="e">
        <f t="shared" si="21"/>
        <v>#DIV/0!</v>
      </c>
      <c r="Y57" s="62">
        <f t="shared" si="22"/>
        <v>4.5528455284552845</v>
      </c>
      <c r="Z57" s="62" t="e">
        <f t="shared" si="23"/>
        <v>#DIV/0!</v>
      </c>
    </row>
    <row r="58" spans="1:26" ht="12.75">
      <c r="A58" s="4">
        <v>4005</v>
      </c>
      <c r="B58" s="1" t="s">
        <v>16</v>
      </c>
      <c r="C58" s="1" t="s">
        <v>86</v>
      </c>
      <c r="D58" s="1" t="s">
        <v>12</v>
      </c>
      <c r="E58" s="5">
        <f>S!E7</f>
        <v>0</v>
      </c>
      <c r="F58" s="37"/>
      <c r="G58" s="5">
        <f t="shared" si="13"/>
        <v>120</v>
      </c>
      <c r="H58" s="5">
        <f t="shared" si="14"/>
        <v>120</v>
      </c>
      <c r="I58" s="5">
        <f>S!I7</f>
        <v>31.5</v>
      </c>
      <c r="J58" s="37">
        <f>S!J7</f>
        <v>5</v>
      </c>
      <c r="K58" s="5">
        <f t="shared" si="15"/>
        <v>0</v>
      </c>
      <c r="L58" s="5">
        <f t="shared" si="16"/>
        <v>5</v>
      </c>
      <c r="M58" s="5">
        <f t="shared" si="17"/>
        <v>31.5</v>
      </c>
      <c r="N58" s="5">
        <f t="shared" si="18"/>
        <v>125</v>
      </c>
      <c r="O58">
        <v>13</v>
      </c>
      <c r="P58" s="5"/>
      <c r="Q58" s="37"/>
      <c r="R58" s="5">
        <f t="shared" si="19"/>
        <v>120</v>
      </c>
      <c r="S58" s="61">
        <f t="shared" si="20"/>
        <v>120</v>
      </c>
      <c r="X58" s="62" t="e">
        <f t="shared" si="21"/>
        <v>#DIV/0!</v>
      </c>
      <c r="Y58" s="62">
        <f t="shared" si="22"/>
        <v>4.444444444444445</v>
      </c>
      <c r="Z58" s="62" t="e">
        <f t="shared" si="23"/>
        <v>#DIV/0!</v>
      </c>
    </row>
    <row r="59" spans="1:26" ht="12.75">
      <c r="A59" s="4">
        <v>4006</v>
      </c>
      <c r="B59" t="s">
        <v>160</v>
      </c>
      <c r="C59" t="s">
        <v>162</v>
      </c>
      <c r="D59" s="1" t="s">
        <v>139</v>
      </c>
      <c r="E59" s="5">
        <f>S!E8</f>
        <v>0</v>
      </c>
      <c r="F59" s="37"/>
      <c r="G59" s="5">
        <f t="shared" si="13"/>
        <v>120</v>
      </c>
      <c r="H59" s="5">
        <f t="shared" si="14"/>
        <v>120</v>
      </c>
      <c r="I59" s="5">
        <f>S!I8</f>
        <v>37.72</v>
      </c>
      <c r="J59" s="37">
        <f>S!J8</f>
        <v>0</v>
      </c>
      <c r="K59" s="5">
        <f t="shared" si="15"/>
        <v>5.719999999999999</v>
      </c>
      <c r="L59" s="5">
        <f t="shared" si="16"/>
        <v>5.719999999999999</v>
      </c>
      <c r="M59" s="5">
        <f t="shared" si="17"/>
        <v>37.72</v>
      </c>
      <c r="N59" s="5">
        <f t="shared" si="18"/>
        <v>125.72</v>
      </c>
      <c r="O59">
        <v>14</v>
      </c>
      <c r="P59" s="5"/>
      <c r="Q59" s="37"/>
      <c r="R59" s="5">
        <f t="shared" si="19"/>
        <v>120</v>
      </c>
      <c r="S59" s="61">
        <f t="shared" si="20"/>
        <v>120</v>
      </c>
      <c r="X59" s="62" t="e">
        <f t="shared" si="21"/>
        <v>#DIV/0!</v>
      </c>
      <c r="Y59" s="62">
        <f t="shared" si="22"/>
        <v>3.711558854718982</v>
      </c>
      <c r="Z59" s="62" t="e">
        <f t="shared" si="23"/>
        <v>#DIV/0!</v>
      </c>
    </row>
    <row r="60" spans="1:26" ht="12.75">
      <c r="A60" s="4">
        <v>4012</v>
      </c>
      <c r="B60" s="1" t="s">
        <v>156</v>
      </c>
      <c r="C60" s="1" t="s">
        <v>157</v>
      </c>
      <c r="D60" s="1" t="s">
        <v>106</v>
      </c>
      <c r="E60" s="5">
        <f>S!E13</f>
        <v>0</v>
      </c>
      <c r="F60" s="37"/>
      <c r="G60" s="5">
        <f t="shared" si="13"/>
        <v>120</v>
      </c>
      <c r="H60" s="5">
        <f t="shared" si="14"/>
        <v>120</v>
      </c>
      <c r="I60" s="5">
        <f>S!I13</f>
        <v>40.28</v>
      </c>
      <c r="J60" s="37">
        <f>S!J13</f>
        <v>0</v>
      </c>
      <c r="K60" s="5">
        <f t="shared" si="15"/>
        <v>8.280000000000001</v>
      </c>
      <c r="L60" s="5">
        <f t="shared" si="16"/>
        <v>8.280000000000001</v>
      </c>
      <c r="M60" s="5">
        <f t="shared" si="17"/>
        <v>40.28</v>
      </c>
      <c r="N60" s="5">
        <f t="shared" si="18"/>
        <v>128.28</v>
      </c>
      <c r="O60">
        <v>15</v>
      </c>
      <c r="P60" s="5"/>
      <c r="Q60" s="37"/>
      <c r="R60" s="5">
        <f t="shared" si="19"/>
        <v>120</v>
      </c>
      <c r="S60" s="61">
        <f t="shared" si="20"/>
        <v>120</v>
      </c>
      <c r="X60" s="62" t="e">
        <f t="shared" si="21"/>
        <v>#DIV/0!</v>
      </c>
      <c r="Y60" s="62">
        <f t="shared" si="22"/>
        <v>3.475670307845084</v>
      </c>
      <c r="Z60" s="62" t="e">
        <f t="shared" si="23"/>
        <v>#DIV/0!</v>
      </c>
    </row>
    <row r="61" spans="1:26" ht="12.75">
      <c r="A61" s="4">
        <v>4001</v>
      </c>
      <c r="B61" t="s">
        <v>65</v>
      </c>
      <c r="C61" t="s">
        <v>121</v>
      </c>
      <c r="D61" s="1" t="s">
        <v>102</v>
      </c>
      <c r="E61" s="5">
        <f>S!E3</f>
        <v>0</v>
      </c>
      <c r="F61" s="37"/>
      <c r="G61" s="5">
        <f>IF(E61=0,120,IF(E61&gt;$H$42,120,IF(E61&lt;$F$42,0,IF($H$42&gt;E61&gt;$F$42,E61-$F$42))))</f>
        <v>120</v>
      </c>
      <c r="H61" s="5">
        <f>SUM(F61,G61)</f>
        <v>120</v>
      </c>
      <c r="I61" s="5">
        <f>S!I3</f>
        <v>0</v>
      </c>
      <c r="J61" s="37"/>
      <c r="K61" s="5">
        <f>IF(I61=0,100,IF(I61&gt;$L$42,100,IF(I61&lt;$J$42,0,IF($L$42&gt;I61&gt;$J$42,I61-$J$42))))</f>
        <v>100</v>
      </c>
      <c r="L61" s="5">
        <f>SUM(J61,K61)</f>
        <v>100</v>
      </c>
      <c r="M61" s="5">
        <f>SUM(E61,I61)</f>
        <v>0</v>
      </c>
      <c r="N61" s="5">
        <f>SUM(H61,L61)</f>
        <v>220</v>
      </c>
      <c r="O61" s="5"/>
      <c r="P61" s="5"/>
      <c r="Q61" s="37"/>
      <c r="R61" s="5">
        <f t="shared" si="19"/>
        <v>120</v>
      </c>
      <c r="S61" s="61">
        <f t="shared" si="20"/>
        <v>120</v>
      </c>
      <c r="X61" s="62" t="e">
        <f t="shared" si="21"/>
        <v>#DIV/0!</v>
      </c>
      <c r="Y61" s="62" t="e">
        <f t="shared" si="22"/>
        <v>#DIV/0!</v>
      </c>
      <c r="Z61" s="62" t="e">
        <f t="shared" si="23"/>
        <v>#DIV/0!</v>
      </c>
    </row>
    <row r="62" spans="1:26" ht="12.75">
      <c r="A62" s="4">
        <v>4004</v>
      </c>
      <c r="B62" t="s">
        <v>74</v>
      </c>
      <c r="C62" t="s">
        <v>120</v>
      </c>
      <c r="D62" s="1" t="s">
        <v>139</v>
      </c>
      <c r="E62" s="5">
        <f>S!E6</f>
        <v>0</v>
      </c>
      <c r="F62" s="37"/>
      <c r="G62" s="5">
        <f t="shared" si="13"/>
        <v>120</v>
      </c>
      <c r="H62" s="5">
        <f t="shared" si="14"/>
        <v>120</v>
      </c>
      <c r="I62" s="5">
        <f>S!I6</f>
        <v>0</v>
      </c>
      <c r="J62" s="37"/>
      <c r="K62" s="5">
        <f t="shared" si="15"/>
        <v>100</v>
      </c>
      <c r="L62" s="5">
        <f t="shared" si="16"/>
        <v>100</v>
      </c>
      <c r="M62" s="5">
        <f t="shared" si="17"/>
        <v>0</v>
      </c>
      <c r="N62" s="5">
        <f t="shared" si="18"/>
        <v>220</v>
      </c>
      <c r="O62" s="5"/>
      <c r="P62" s="5"/>
      <c r="Q62" s="37"/>
      <c r="R62" s="5">
        <f t="shared" si="19"/>
        <v>120</v>
      </c>
      <c r="S62" s="61">
        <f t="shared" si="20"/>
        <v>120</v>
      </c>
      <c r="X62" s="62" t="e">
        <f t="shared" si="21"/>
        <v>#DIV/0!</v>
      </c>
      <c r="Y62" s="62" t="e">
        <f t="shared" si="22"/>
        <v>#DIV/0!</v>
      </c>
      <c r="Z62" s="62" t="e">
        <f t="shared" si="23"/>
        <v>#DIV/0!</v>
      </c>
    </row>
    <row r="63" spans="1:26" ht="12.75">
      <c r="A63" s="4">
        <v>4018</v>
      </c>
      <c r="B63" s="1" t="s">
        <v>38</v>
      </c>
      <c r="C63" s="1" t="s">
        <v>39</v>
      </c>
      <c r="D63" s="1" t="s">
        <v>61</v>
      </c>
      <c r="E63" s="5">
        <f>S!E17</f>
        <v>0</v>
      </c>
      <c r="F63" s="37"/>
      <c r="G63" s="5">
        <f t="shared" si="13"/>
        <v>120</v>
      </c>
      <c r="H63" s="5">
        <f t="shared" si="14"/>
        <v>120</v>
      </c>
      <c r="I63" s="5" t="s">
        <v>204</v>
      </c>
      <c r="J63" s="37"/>
      <c r="K63" s="5">
        <f t="shared" si="15"/>
        <v>100</v>
      </c>
      <c r="L63" s="5">
        <f t="shared" si="16"/>
        <v>100</v>
      </c>
      <c r="M63" s="5">
        <f t="shared" si="17"/>
        <v>0</v>
      </c>
      <c r="N63" s="5">
        <f t="shared" si="18"/>
        <v>220</v>
      </c>
      <c r="O63" s="5"/>
      <c r="P63" s="5"/>
      <c r="Q63" s="37"/>
      <c r="R63" s="5">
        <f t="shared" si="19"/>
        <v>120</v>
      </c>
      <c r="S63" s="61">
        <f t="shared" si="20"/>
        <v>120</v>
      </c>
      <c r="X63" s="62" t="e">
        <f t="shared" si="21"/>
        <v>#DIV/0!</v>
      </c>
      <c r="Y63" s="62" t="e">
        <f t="shared" si="22"/>
        <v>#VALUE!</v>
      </c>
      <c r="Z63" s="62" t="e">
        <f t="shared" si="23"/>
        <v>#DIV/0!</v>
      </c>
    </row>
    <row r="64" spans="1:26" ht="12.75">
      <c r="A64" s="4">
        <v>4022</v>
      </c>
      <c r="B64" s="1" t="s">
        <v>52</v>
      </c>
      <c r="C64" s="1" t="s">
        <v>197</v>
      </c>
      <c r="D64" s="1" t="s">
        <v>106</v>
      </c>
      <c r="E64" s="5">
        <f>S!E21</f>
        <v>0</v>
      </c>
      <c r="F64" s="37"/>
      <c r="G64" s="5">
        <f t="shared" si="13"/>
        <v>120</v>
      </c>
      <c r="H64" s="5">
        <f t="shared" si="14"/>
        <v>120</v>
      </c>
      <c r="I64" s="5" t="s">
        <v>204</v>
      </c>
      <c r="J64" s="37"/>
      <c r="K64" s="5">
        <f t="shared" si="15"/>
        <v>100</v>
      </c>
      <c r="L64" s="5">
        <f t="shared" si="16"/>
        <v>100</v>
      </c>
      <c r="M64" s="5">
        <f t="shared" si="17"/>
        <v>0</v>
      </c>
      <c r="N64" s="5">
        <f t="shared" si="18"/>
        <v>220</v>
      </c>
      <c r="O64" s="5"/>
      <c r="P64" s="5"/>
      <c r="Q64" s="37"/>
      <c r="R64" s="5">
        <f t="shared" si="19"/>
        <v>120</v>
      </c>
      <c r="S64" s="61">
        <f t="shared" si="20"/>
        <v>120</v>
      </c>
      <c r="X64" s="62" t="e">
        <f t="shared" si="21"/>
        <v>#DIV/0!</v>
      </c>
      <c r="Y64" s="62" t="e">
        <f t="shared" si="22"/>
        <v>#VALUE!</v>
      </c>
      <c r="Z64" s="62" t="e">
        <f t="shared" si="23"/>
        <v>#DIV/0!</v>
      </c>
    </row>
    <row r="65" spans="1:26" ht="12.75">
      <c r="A65" s="4">
        <v>4023</v>
      </c>
      <c r="E65" s="5"/>
      <c r="F65" s="37"/>
      <c r="G65" s="5">
        <f t="shared" si="13"/>
        <v>120</v>
      </c>
      <c r="H65" s="5">
        <f t="shared" si="14"/>
        <v>120</v>
      </c>
      <c r="I65" s="5"/>
      <c r="J65" s="37"/>
      <c r="K65" s="5">
        <f t="shared" si="15"/>
        <v>100</v>
      </c>
      <c r="L65" s="5">
        <f t="shared" si="16"/>
        <v>100</v>
      </c>
      <c r="M65" s="5">
        <f t="shared" si="17"/>
        <v>0</v>
      </c>
      <c r="N65" s="5">
        <f t="shared" si="18"/>
        <v>220</v>
      </c>
      <c r="O65" s="5"/>
      <c r="P65" s="5"/>
      <c r="Q65" s="37"/>
      <c r="R65" s="5">
        <f t="shared" si="19"/>
        <v>120</v>
      </c>
      <c r="S65" s="61">
        <f t="shared" si="20"/>
        <v>120</v>
      </c>
      <c r="X65" s="62" t="e">
        <f t="shared" si="21"/>
        <v>#DIV/0!</v>
      </c>
      <c r="Y65" s="62" t="e">
        <f t="shared" si="22"/>
        <v>#DIV/0!</v>
      </c>
      <c r="Z65" s="62" t="e">
        <f t="shared" si="23"/>
        <v>#DIV/0!</v>
      </c>
    </row>
    <row r="66" spans="1:26" ht="12.75">
      <c r="A66" s="4">
        <v>4024</v>
      </c>
      <c r="B66" s="1"/>
      <c r="C66" s="1"/>
      <c r="E66" s="5"/>
      <c r="F66" s="37"/>
      <c r="G66" s="5">
        <f t="shared" si="13"/>
        <v>120</v>
      </c>
      <c r="H66" s="5">
        <f t="shared" si="14"/>
        <v>120</v>
      </c>
      <c r="I66" s="5"/>
      <c r="J66" s="37"/>
      <c r="K66" s="5">
        <f t="shared" si="15"/>
        <v>100</v>
      </c>
      <c r="L66" s="5">
        <f t="shared" si="16"/>
        <v>100</v>
      </c>
      <c r="M66" s="5">
        <f t="shared" si="17"/>
        <v>0</v>
      </c>
      <c r="N66" s="5">
        <f t="shared" si="18"/>
        <v>220</v>
      </c>
      <c r="O66" s="5"/>
      <c r="P66" s="5"/>
      <c r="Q66" s="37"/>
      <c r="R66" s="5">
        <f t="shared" si="19"/>
        <v>120</v>
      </c>
      <c r="S66" s="61">
        <f t="shared" si="20"/>
        <v>120</v>
      </c>
      <c r="X66" s="62" t="e">
        <f t="shared" si="21"/>
        <v>#DIV/0!</v>
      </c>
      <c r="Y66" s="62" t="e">
        <f t="shared" si="22"/>
        <v>#DIV/0!</v>
      </c>
      <c r="Z66" s="62" t="e">
        <f t="shared" si="23"/>
        <v>#DIV/0!</v>
      </c>
    </row>
    <row r="67" spans="1:26" ht="12.75">
      <c r="A67" s="4">
        <v>4025</v>
      </c>
      <c r="B67" s="1"/>
      <c r="C67" s="1"/>
      <c r="E67" s="5"/>
      <c r="F67" s="37"/>
      <c r="G67" s="5">
        <f t="shared" si="13"/>
        <v>120</v>
      </c>
      <c r="H67" s="5">
        <f t="shared" si="14"/>
        <v>120</v>
      </c>
      <c r="I67" s="5"/>
      <c r="J67" s="37"/>
      <c r="K67" s="5">
        <f t="shared" si="15"/>
        <v>100</v>
      </c>
      <c r="L67" s="5">
        <f t="shared" si="16"/>
        <v>100</v>
      </c>
      <c r="M67" s="5">
        <f t="shared" si="17"/>
        <v>0</v>
      </c>
      <c r="N67" s="5">
        <f t="shared" si="18"/>
        <v>220</v>
      </c>
      <c r="O67" s="5"/>
      <c r="P67" s="5"/>
      <c r="Q67" s="37"/>
      <c r="R67" s="5">
        <f t="shared" si="19"/>
        <v>120</v>
      </c>
      <c r="S67" s="61">
        <f t="shared" si="20"/>
        <v>120</v>
      </c>
      <c r="X67" s="62" t="e">
        <f t="shared" si="21"/>
        <v>#DIV/0!</v>
      </c>
      <c r="Y67" s="62" t="e">
        <f t="shared" si="22"/>
        <v>#DIV/0!</v>
      </c>
      <c r="Z67" s="62" t="e">
        <f t="shared" si="23"/>
        <v>#DIV/0!</v>
      </c>
    </row>
    <row r="68" spans="1:26" ht="12.75">
      <c r="A68" s="4">
        <v>4026</v>
      </c>
      <c r="E68" s="5"/>
      <c r="F68" s="37"/>
      <c r="G68" s="5">
        <f t="shared" si="13"/>
        <v>120</v>
      </c>
      <c r="H68" s="5">
        <f t="shared" si="14"/>
        <v>120</v>
      </c>
      <c r="I68" s="5"/>
      <c r="J68" s="37"/>
      <c r="K68" s="5">
        <f t="shared" si="15"/>
        <v>100</v>
      </c>
      <c r="L68" s="5">
        <f t="shared" si="16"/>
        <v>100</v>
      </c>
      <c r="M68" s="5">
        <f t="shared" si="17"/>
        <v>0</v>
      </c>
      <c r="N68" s="5">
        <f t="shared" si="18"/>
        <v>220</v>
      </c>
      <c r="O68" s="5"/>
      <c r="P68" s="5"/>
      <c r="Q68" s="37"/>
      <c r="R68" s="5">
        <f t="shared" si="19"/>
        <v>120</v>
      </c>
      <c r="S68" s="61">
        <f t="shared" si="20"/>
        <v>120</v>
      </c>
      <c r="X68" s="62" t="e">
        <f t="shared" si="21"/>
        <v>#DIV/0!</v>
      </c>
      <c r="Y68" s="62" t="e">
        <f t="shared" si="22"/>
        <v>#DIV/0!</v>
      </c>
      <c r="Z68" s="62" t="e">
        <f t="shared" si="23"/>
        <v>#DIV/0!</v>
      </c>
    </row>
    <row r="69" spans="1:26" ht="12.75">
      <c r="A69" s="4">
        <v>4027</v>
      </c>
      <c r="E69" s="5"/>
      <c r="F69" s="37"/>
      <c r="G69" s="5">
        <f t="shared" si="13"/>
        <v>120</v>
      </c>
      <c r="H69" s="5">
        <f t="shared" si="14"/>
        <v>120</v>
      </c>
      <c r="I69" s="5"/>
      <c r="J69" s="37"/>
      <c r="K69" s="5">
        <f t="shared" si="15"/>
        <v>100</v>
      </c>
      <c r="L69" s="5">
        <f t="shared" si="16"/>
        <v>100</v>
      </c>
      <c r="M69" s="5">
        <f t="shared" si="17"/>
        <v>0</v>
      </c>
      <c r="N69" s="5">
        <f t="shared" si="18"/>
        <v>220</v>
      </c>
      <c r="O69" s="5"/>
      <c r="P69" s="5"/>
      <c r="Q69" s="37"/>
      <c r="R69" s="5">
        <f t="shared" si="19"/>
        <v>120</v>
      </c>
      <c r="S69" s="61">
        <f t="shared" si="20"/>
        <v>120</v>
      </c>
      <c r="X69" s="62" t="e">
        <f t="shared" si="21"/>
        <v>#DIV/0!</v>
      </c>
      <c r="Y69" s="62" t="e">
        <f t="shared" si="22"/>
        <v>#DIV/0!</v>
      </c>
      <c r="Z69" s="62" t="e">
        <f t="shared" si="23"/>
        <v>#DIV/0!</v>
      </c>
    </row>
    <row r="70" spans="1:26" ht="12.75">
      <c r="A70" s="4">
        <v>4028</v>
      </c>
      <c r="E70" s="5"/>
      <c r="F70" s="37"/>
      <c r="G70" s="5">
        <f t="shared" si="13"/>
        <v>120</v>
      </c>
      <c r="H70" s="5">
        <f t="shared" si="14"/>
        <v>120</v>
      </c>
      <c r="I70" s="5"/>
      <c r="J70" s="37"/>
      <c r="K70" s="5">
        <f t="shared" si="15"/>
        <v>100</v>
      </c>
      <c r="L70" s="5">
        <f t="shared" si="16"/>
        <v>100</v>
      </c>
      <c r="M70" s="5">
        <f t="shared" si="17"/>
        <v>0</v>
      </c>
      <c r="N70" s="5">
        <f t="shared" si="18"/>
        <v>220</v>
      </c>
      <c r="O70" s="5"/>
      <c r="P70" s="5"/>
      <c r="Q70" s="37"/>
      <c r="R70" s="5">
        <f t="shared" si="19"/>
        <v>120</v>
      </c>
      <c r="S70" s="61">
        <f t="shared" si="20"/>
        <v>120</v>
      </c>
      <c r="X70" s="62" t="e">
        <f t="shared" si="21"/>
        <v>#DIV/0!</v>
      </c>
      <c r="Y70" s="62" t="e">
        <f t="shared" si="22"/>
        <v>#DIV/0!</v>
      </c>
      <c r="Z70" s="62" t="e">
        <f t="shared" si="23"/>
        <v>#DIV/0!</v>
      </c>
    </row>
    <row r="71" spans="1:26" ht="12.75">
      <c r="A71" s="4">
        <v>4029</v>
      </c>
      <c r="B71" s="1"/>
      <c r="C71" s="1"/>
      <c r="E71" s="5"/>
      <c r="F71" s="37"/>
      <c r="G71" s="5">
        <f t="shared" si="13"/>
        <v>120</v>
      </c>
      <c r="H71" s="5">
        <f t="shared" si="14"/>
        <v>120</v>
      </c>
      <c r="I71" s="5"/>
      <c r="J71" s="37"/>
      <c r="K71" s="5">
        <f t="shared" si="15"/>
        <v>100</v>
      </c>
      <c r="L71" s="5">
        <f t="shared" si="16"/>
        <v>100</v>
      </c>
      <c r="M71" s="5">
        <f t="shared" si="17"/>
        <v>0</v>
      </c>
      <c r="N71" s="5">
        <f t="shared" si="18"/>
        <v>220</v>
      </c>
      <c r="O71" s="5"/>
      <c r="P71" s="5"/>
      <c r="Q71" s="37"/>
      <c r="R71" s="5">
        <f t="shared" si="19"/>
        <v>120</v>
      </c>
      <c r="S71" s="61">
        <f t="shared" si="20"/>
        <v>120</v>
      </c>
      <c r="X71" s="62" t="e">
        <f t="shared" si="21"/>
        <v>#DIV/0!</v>
      </c>
      <c r="Y71" s="62" t="e">
        <f t="shared" si="22"/>
        <v>#DIV/0!</v>
      </c>
      <c r="Z71" s="62" t="e">
        <f t="shared" si="23"/>
        <v>#DIV/0!</v>
      </c>
    </row>
    <row r="72" spans="1:26" ht="12.75">
      <c r="A72" s="4">
        <v>4030</v>
      </c>
      <c r="B72" s="1"/>
      <c r="C72" s="1"/>
      <c r="E72" s="5"/>
      <c r="F72" s="37"/>
      <c r="G72" s="5">
        <f t="shared" si="13"/>
        <v>120</v>
      </c>
      <c r="H72" s="5">
        <f t="shared" si="14"/>
        <v>120</v>
      </c>
      <c r="I72" s="5"/>
      <c r="J72" s="37"/>
      <c r="K72" s="5">
        <f t="shared" si="15"/>
        <v>100</v>
      </c>
      <c r="L72" s="5">
        <f t="shared" si="16"/>
        <v>100</v>
      </c>
      <c r="M72" s="5">
        <f t="shared" si="17"/>
        <v>0</v>
      </c>
      <c r="N72" s="5">
        <f t="shared" si="18"/>
        <v>220</v>
      </c>
      <c r="O72" s="5"/>
      <c r="P72" s="5"/>
      <c r="Q72" s="37"/>
      <c r="R72" s="5">
        <f t="shared" si="19"/>
        <v>120</v>
      </c>
      <c r="S72" s="61">
        <f t="shared" si="20"/>
        <v>120</v>
      </c>
      <c r="X72" s="62" t="e">
        <f t="shared" si="21"/>
        <v>#DIV/0!</v>
      </c>
      <c r="Y72" s="62" t="e">
        <f t="shared" si="22"/>
        <v>#DIV/0!</v>
      </c>
      <c r="Z72" s="62" t="e">
        <f t="shared" si="23"/>
        <v>#DIV/0!</v>
      </c>
    </row>
    <row r="73" spans="1:26" ht="12.75">
      <c r="A73" s="4">
        <v>4031</v>
      </c>
      <c r="E73" s="5"/>
      <c r="F73" s="37"/>
      <c r="G73" s="5">
        <f t="shared" si="13"/>
        <v>120</v>
      </c>
      <c r="H73" s="5">
        <f t="shared" si="14"/>
        <v>120</v>
      </c>
      <c r="I73" s="5"/>
      <c r="J73" s="37"/>
      <c r="K73" s="5">
        <f t="shared" si="15"/>
        <v>100</v>
      </c>
      <c r="L73" s="5">
        <f t="shared" si="16"/>
        <v>100</v>
      </c>
      <c r="M73" s="5">
        <f t="shared" si="17"/>
        <v>0</v>
      </c>
      <c r="N73" s="5">
        <f t="shared" si="18"/>
        <v>220</v>
      </c>
      <c r="O73" s="5"/>
      <c r="P73" s="5"/>
      <c r="Q73" s="37"/>
      <c r="R73" s="5">
        <f t="shared" si="19"/>
        <v>120</v>
      </c>
      <c r="S73" s="61">
        <f t="shared" si="20"/>
        <v>120</v>
      </c>
      <c r="X73" s="62" t="e">
        <f t="shared" si="21"/>
        <v>#DIV/0!</v>
      </c>
      <c r="Y73" s="62" t="e">
        <f t="shared" si="22"/>
        <v>#DIV/0!</v>
      </c>
      <c r="Z73" s="62" t="e">
        <f t="shared" si="23"/>
        <v>#DIV/0!</v>
      </c>
    </row>
    <row r="74" spans="1:26" ht="12.75">
      <c r="A74" s="4">
        <v>4032</v>
      </c>
      <c r="E74" s="5"/>
      <c r="F74" s="37"/>
      <c r="G74" s="5">
        <f t="shared" si="13"/>
        <v>120</v>
      </c>
      <c r="H74" s="5">
        <f t="shared" si="14"/>
        <v>120</v>
      </c>
      <c r="I74" s="5"/>
      <c r="J74" s="37"/>
      <c r="K74" s="5">
        <f t="shared" si="15"/>
        <v>100</v>
      </c>
      <c r="L74" s="5">
        <f t="shared" si="16"/>
        <v>100</v>
      </c>
      <c r="M74" s="5">
        <f t="shared" si="17"/>
        <v>0</v>
      </c>
      <c r="N74" s="5">
        <f t="shared" si="18"/>
        <v>220</v>
      </c>
      <c r="O74" s="5"/>
      <c r="P74" s="5"/>
      <c r="Q74" s="37"/>
      <c r="R74" s="5">
        <f t="shared" si="19"/>
        <v>120</v>
      </c>
      <c r="S74" s="61">
        <f t="shared" si="20"/>
        <v>120</v>
      </c>
      <c r="X74" s="62" t="e">
        <f t="shared" si="21"/>
        <v>#DIV/0!</v>
      </c>
      <c r="Y74" s="62" t="e">
        <f t="shared" si="22"/>
        <v>#DIV/0!</v>
      </c>
      <c r="Z74" s="62" t="e">
        <f t="shared" si="23"/>
        <v>#DIV/0!</v>
      </c>
    </row>
    <row r="75" spans="1:26" ht="12.75">
      <c r="A75" s="4">
        <v>4033</v>
      </c>
      <c r="B75" s="1"/>
      <c r="C75" s="1"/>
      <c r="E75" s="5"/>
      <c r="F75" s="37"/>
      <c r="G75" s="5">
        <f t="shared" si="13"/>
        <v>120</v>
      </c>
      <c r="H75" s="5">
        <f t="shared" si="14"/>
        <v>120</v>
      </c>
      <c r="I75" s="5"/>
      <c r="J75" s="37"/>
      <c r="K75" s="5">
        <f t="shared" si="15"/>
        <v>100</v>
      </c>
      <c r="L75" s="5">
        <f t="shared" si="16"/>
        <v>100</v>
      </c>
      <c r="M75" s="5">
        <f t="shared" si="17"/>
        <v>0</v>
      </c>
      <c r="N75" s="5">
        <f t="shared" si="18"/>
        <v>220</v>
      </c>
      <c r="O75" s="5"/>
      <c r="P75" s="5"/>
      <c r="Q75" s="37"/>
      <c r="R75" s="5">
        <f t="shared" si="19"/>
        <v>120</v>
      </c>
      <c r="S75" s="61">
        <f t="shared" si="20"/>
        <v>120</v>
      </c>
      <c r="X75" s="62" t="e">
        <f t="shared" si="21"/>
        <v>#DIV/0!</v>
      </c>
      <c r="Y75" s="62" t="e">
        <f t="shared" si="22"/>
        <v>#DIV/0!</v>
      </c>
      <c r="Z75" s="62" t="e">
        <f t="shared" si="23"/>
        <v>#DIV/0!</v>
      </c>
    </row>
    <row r="76" spans="1:26" ht="12.75">
      <c r="A76" s="4">
        <v>4034</v>
      </c>
      <c r="B76" s="1"/>
      <c r="C76" s="1"/>
      <c r="E76" s="5"/>
      <c r="F76" s="37"/>
      <c r="G76" s="5">
        <f t="shared" si="13"/>
        <v>120</v>
      </c>
      <c r="H76" s="5">
        <f t="shared" si="14"/>
        <v>120</v>
      </c>
      <c r="I76" s="5"/>
      <c r="J76" s="37"/>
      <c r="K76" s="5">
        <f t="shared" si="15"/>
        <v>100</v>
      </c>
      <c r="L76" s="5">
        <f t="shared" si="16"/>
        <v>100</v>
      </c>
      <c r="M76" s="5">
        <f t="shared" si="17"/>
        <v>0</v>
      </c>
      <c r="N76" s="5">
        <f t="shared" si="18"/>
        <v>220</v>
      </c>
      <c r="O76" s="5"/>
      <c r="P76" s="5"/>
      <c r="Q76" s="37"/>
      <c r="R76" s="5">
        <f t="shared" si="19"/>
        <v>120</v>
      </c>
      <c r="S76" s="61">
        <f t="shared" si="20"/>
        <v>120</v>
      </c>
      <c r="X76" s="62" t="e">
        <f t="shared" si="21"/>
        <v>#DIV/0!</v>
      </c>
      <c r="Y76" s="62" t="e">
        <f t="shared" si="22"/>
        <v>#DIV/0!</v>
      </c>
      <c r="Z76" s="62" t="e">
        <f t="shared" si="23"/>
        <v>#DIV/0!</v>
      </c>
    </row>
    <row r="77" spans="1:26" ht="12.75">
      <c r="A77" s="4">
        <v>4035</v>
      </c>
      <c r="B77" s="1"/>
      <c r="C77" s="1"/>
      <c r="E77" s="5"/>
      <c r="F77" s="37"/>
      <c r="G77" s="5">
        <f t="shared" si="13"/>
        <v>120</v>
      </c>
      <c r="H77" s="5">
        <f t="shared" si="14"/>
        <v>120</v>
      </c>
      <c r="I77" s="5"/>
      <c r="J77" s="37"/>
      <c r="K77" s="5">
        <f t="shared" si="15"/>
        <v>100</v>
      </c>
      <c r="L77" s="5">
        <f t="shared" si="16"/>
        <v>100</v>
      </c>
      <c r="M77" s="5">
        <f t="shared" si="17"/>
        <v>0</v>
      </c>
      <c r="N77" s="5">
        <f t="shared" si="18"/>
        <v>220</v>
      </c>
      <c r="O77" s="5"/>
      <c r="P77" s="5"/>
      <c r="Q77" s="37"/>
      <c r="R77" s="5">
        <f t="shared" si="19"/>
        <v>120</v>
      </c>
      <c r="S77" s="61">
        <f t="shared" si="20"/>
        <v>120</v>
      </c>
      <c r="X77" s="62" t="e">
        <f t="shared" si="21"/>
        <v>#DIV/0!</v>
      </c>
      <c r="Y77" s="62" t="e">
        <f t="shared" si="22"/>
        <v>#DIV/0!</v>
      </c>
      <c r="Z77" s="62" t="e">
        <f t="shared" si="23"/>
        <v>#DIV/0!</v>
      </c>
    </row>
    <row r="78" spans="1:26" ht="12.75">
      <c r="A78" s="4">
        <v>4036</v>
      </c>
      <c r="E78" s="5"/>
      <c r="F78" s="37"/>
      <c r="G78" s="5">
        <f t="shared" si="13"/>
        <v>120</v>
      </c>
      <c r="H78" s="5">
        <f t="shared" si="14"/>
        <v>120</v>
      </c>
      <c r="I78" s="5"/>
      <c r="J78" s="37"/>
      <c r="K78" s="5">
        <f t="shared" si="15"/>
        <v>100</v>
      </c>
      <c r="L78" s="5">
        <f t="shared" si="16"/>
        <v>100</v>
      </c>
      <c r="M78" s="5">
        <f t="shared" si="17"/>
        <v>0</v>
      </c>
      <c r="N78" s="5">
        <f t="shared" si="18"/>
        <v>220</v>
      </c>
      <c r="O78" s="5"/>
      <c r="P78" s="5"/>
      <c r="Q78" s="37"/>
      <c r="R78" s="5">
        <f t="shared" si="19"/>
        <v>120</v>
      </c>
      <c r="S78" s="61">
        <f t="shared" si="20"/>
        <v>120</v>
      </c>
      <c r="X78" s="62" t="e">
        <f t="shared" si="21"/>
        <v>#DIV/0!</v>
      </c>
      <c r="Y78" s="62" t="e">
        <f t="shared" si="22"/>
        <v>#DIV/0!</v>
      </c>
      <c r="Z78" s="62" t="e">
        <f t="shared" si="23"/>
        <v>#DIV/0!</v>
      </c>
    </row>
    <row r="79" spans="1:26" ht="12.75">
      <c r="A79" s="4">
        <v>4037</v>
      </c>
      <c r="E79" s="5"/>
      <c r="F79" s="37"/>
      <c r="G79" s="5">
        <f t="shared" si="13"/>
        <v>120</v>
      </c>
      <c r="H79" s="5">
        <f t="shared" si="14"/>
        <v>120</v>
      </c>
      <c r="I79" s="5"/>
      <c r="J79" s="37"/>
      <c r="K79" s="5">
        <f t="shared" si="15"/>
        <v>100</v>
      </c>
      <c r="L79" s="5">
        <f t="shared" si="16"/>
        <v>100</v>
      </c>
      <c r="M79" s="5">
        <f t="shared" si="17"/>
        <v>0</v>
      </c>
      <c r="N79" s="5">
        <f t="shared" si="18"/>
        <v>220</v>
      </c>
      <c r="O79" s="5"/>
      <c r="P79" s="5"/>
      <c r="Q79" s="37"/>
      <c r="R79" s="5">
        <f t="shared" si="19"/>
        <v>120</v>
      </c>
      <c r="S79" s="61">
        <f t="shared" si="20"/>
        <v>120</v>
      </c>
      <c r="X79" s="62" t="e">
        <f t="shared" si="21"/>
        <v>#DIV/0!</v>
      </c>
      <c r="Y79" s="62" t="e">
        <f t="shared" si="22"/>
        <v>#DIV/0!</v>
      </c>
      <c r="Z79" s="62" t="e">
        <f t="shared" si="23"/>
        <v>#DIV/0!</v>
      </c>
    </row>
    <row r="80" spans="1:26" ht="12.75">
      <c r="A80" s="4">
        <v>4038</v>
      </c>
      <c r="E80" s="5"/>
      <c r="F80" s="37"/>
      <c r="G80" s="5">
        <f t="shared" si="13"/>
        <v>120</v>
      </c>
      <c r="H80" s="5">
        <f t="shared" si="14"/>
        <v>120</v>
      </c>
      <c r="I80" s="5"/>
      <c r="J80" s="37"/>
      <c r="K80" s="5">
        <f t="shared" si="15"/>
        <v>100</v>
      </c>
      <c r="L80" s="5">
        <f t="shared" si="16"/>
        <v>100</v>
      </c>
      <c r="M80" s="5">
        <f t="shared" si="17"/>
        <v>0</v>
      </c>
      <c r="N80" s="5">
        <f t="shared" si="18"/>
        <v>220</v>
      </c>
      <c r="O80" s="5"/>
      <c r="P80" s="5"/>
      <c r="Q80" s="37"/>
      <c r="R80" s="5">
        <f t="shared" si="19"/>
        <v>120</v>
      </c>
      <c r="S80" s="61">
        <f t="shared" si="20"/>
        <v>120</v>
      </c>
      <c r="X80" s="62" t="e">
        <f t="shared" si="21"/>
        <v>#DIV/0!</v>
      </c>
      <c r="Y80" s="62" t="e">
        <f t="shared" si="22"/>
        <v>#DIV/0!</v>
      </c>
      <c r="Z80" s="62" t="e">
        <f t="shared" si="23"/>
        <v>#DIV/0!</v>
      </c>
    </row>
  </sheetData>
  <mergeCells count="10">
    <mergeCell ref="O44:S44"/>
    <mergeCell ref="E44:H44"/>
    <mergeCell ref="I44:L44"/>
    <mergeCell ref="E43:G43"/>
    <mergeCell ref="H43:J43"/>
    <mergeCell ref="M43:Q43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28" sqref="T28:T3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6.75390625" style="1" customWidth="1"/>
    <col min="5" max="12" width="9.125" style="0" customWidth="1"/>
    <col min="13" max="13" width="10.25390625" style="0" customWidth="1"/>
    <col min="14" max="14" width="11.00390625" style="0" customWidth="1"/>
    <col min="21" max="21" width="12.25390625" style="0" customWidth="1"/>
    <col min="24" max="24" width="10.125" style="0" customWidth="1"/>
    <col min="25" max="25" width="10.75390625" style="0" customWidth="1"/>
    <col min="26" max="26" width="10.875" style="0" customWidth="1"/>
  </cols>
  <sheetData>
    <row r="1" spans="5:20" ht="12.75"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3006</v>
      </c>
      <c r="B3" s="1" t="s">
        <v>52</v>
      </c>
      <c r="C3" s="1" t="s">
        <v>126</v>
      </c>
      <c r="D3" s="1" t="s">
        <v>42</v>
      </c>
      <c r="E3" s="5">
        <f>T!E8</f>
        <v>40.05</v>
      </c>
      <c r="F3" s="37">
        <f>T!F8</f>
        <v>0</v>
      </c>
      <c r="G3" s="5">
        <f aca="true" t="shared" si="0" ref="G3:G18">SUM(E3:F3)</f>
        <v>40.05</v>
      </c>
      <c r="H3" s="5">
        <f aca="true" t="shared" si="1" ref="H3:H18">120-G3</f>
        <v>79.95</v>
      </c>
      <c r="I3" s="5">
        <f>T!I8</f>
        <v>29.15</v>
      </c>
      <c r="J3" s="37">
        <f>T!J8</f>
        <v>0</v>
      </c>
      <c r="K3" s="5">
        <f aca="true" t="shared" si="2" ref="K3:K18">SUM(I3:J3)</f>
        <v>29.15</v>
      </c>
      <c r="L3" s="5">
        <f aca="true" t="shared" si="3" ref="L3:L18">100-K3</f>
        <v>70.85</v>
      </c>
      <c r="M3" s="5">
        <f>T!M8</f>
        <v>33.95</v>
      </c>
      <c r="N3" s="37">
        <f>T!N8</f>
        <v>27</v>
      </c>
      <c r="O3" s="37">
        <f>T!O8</f>
        <v>10</v>
      </c>
      <c r="P3" s="37">
        <f aca="true" t="shared" si="4" ref="P3:P18">SUM(N3,O3)</f>
        <v>37</v>
      </c>
      <c r="Q3" s="5">
        <f>T!Q8</f>
        <v>45.94</v>
      </c>
      <c r="R3" s="37">
        <f>T!R8</f>
        <v>25</v>
      </c>
      <c r="S3" s="37">
        <f>T!S8</f>
        <v>27</v>
      </c>
      <c r="T3" s="37">
        <f aca="true" t="shared" si="5" ref="T3:T18">SUM(R3:S3)</f>
        <v>52</v>
      </c>
      <c r="U3" s="5">
        <f aca="true" t="shared" si="6" ref="U3:U18">SUM(H3,L3,P3,T3)</f>
        <v>239.8</v>
      </c>
      <c r="V3" s="7">
        <v>1</v>
      </c>
    </row>
    <row r="4" spans="1:22" ht="12.75">
      <c r="A4" s="4">
        <v>3001</v>
      </c>
      <c r="B4" s="1" t="s">
        <v>80</v>
      </c>
      <c r="C4" s="1" t="s">
        <v>90</v>
      </c>
      <c r="D4" s="1" t="s">
        <v>177</v>
      </c>
      <c r="E4" s="5">
        <f>T!E3</f>
        <v>41.92</v>
      </c>
      <c r="F4" s="37">
        <f>T!F3</f>
        <v>0</v>
      </c>
      <c r="G4" s="5">
        <f t="shared" si="0"/>
        <v>41.92</v>
      </c>
      <c r="H4" s="5">
        <f t="shared" si="1"/>
        <v>78.08</v>
      </c>
      <c r="I4" s="5">
        <f>T!I3</f>
        <v>30.72</v>
      </c>
      <c r="J4" s="37">
        <f>T!J3</f>
        <v>5</v>
      </c>
      <c r="K4" s="5">
        <f t="shared" si="2"/>
        <v>35.72</v>
      </c>
      <c r="L4" s="5">
        <f t="shared" si="3"/>
        <v>64.28</v>
      </c>
      <c r="M4" s="5">
        <f>T!M3</f>
        <v>34.64</v>
      </c>
      <c r="N4" s="37">
        <f>T!N3</f>
        <v>27</v>
      </c>
      <c r="O4" s="37">
        <f>T!O3</f>
        <v>10</v>
      </c>
      <c r="P4" s="37">
        <f>SUM(N4,O4)</f>
        <v>37</v>
      </c>
      <c r="Q4" s="5">
        <f>T!Q3</f>
        <v>46.75</v>
      </c>
      <c r="R4" s="37">
        <f>T!R3</f>
        <v>28</v>
      </c>
      <c r="S4" s="37">
        <f>T!S3</f>
        <v>27</v>
      </c>
      <c r="T4" s="37">
        <f t="shared" si="5"/>
        <v>55</v>
      </c>
      <c r="U4" s="5">
        <f t="shared" si="6"/>
        <v>234.36</v>
      </c>
      <c r="V4" s="7">
        <v>2</v>
      </c>
    </row>
    <row r="5" spans="1:22" ht="12.75">
      <c r="A5" s="4">
        <v>3008</v>
      </c>
      <c r="B5" s="1" t="s">
        <v>35</v>
      </c>
      <c r="C5" s="1" t="s">
        <v>36</v>
      </c>
      <c r="D5" s="1" t="s">
        <v>170</v>
      </c>
      <c r="E5" s="5">
        <f>T!E10</f>
        <v>44.18</v>
      </c>
      <c r="F5" s="37">
        <f>T!F10</f>
        <v>0</v>
      </c>
      <c r="G5" s="5">
        <f t="shared" si="0"/>
        <v>44.18</v>
      </c>
      <c r="H5" s="5">
        <f t="shared" si="1"/>
        <v>75.82</v>
      </c>
      <c r="I5" s="5">
        <f>T!I10</f>
        <v>33.72</v>
      </c>
      <c r="J5" s="37">
        <f>T!J10</f>
        <v>0</v>
      </c>
      <c r="K5" s="5">
        <f t="shared" si="2"/>
        <v>33.72</v>
      </c>
      <c r="L5" s="5">
        <f t="shared" si="3"/>
        <v>66.28</v>
      </c>
      <c r="M5" s="5">
        <f>T!M10</f>
        <v>37.75</v>
      </c>
      <c r="N5" s="37">
        <f>T!N10</f>
        <v>24</v>
      </c>
      <c r="O5" s="37">
        <f>T!O10</f>
        <v>10</v>
      </c>
      <c r="P5" s="37">
        <f t="shared" si="4"/>
        <v>34</v>
      </c>
      <c r="Q5" s="5">
        <f>T!Q10</f>
        <v>51.75</v>
      </c>
      <c r="R5" s="37">
        <f>T!R10</f>
        <v>27</v>
      </c>
      <c r="S5" s="37">
        <f>T!S10</f>
        <v>20</v>
      </c>
      <c r="T5" s="37">
        <f t="shared" si="5"/>
        <v>47</v>
      </c>
      <c r="U5" s="5">
        <f t="shared" si="6"/>
        <v>223.1</v>
      </c>
      <c r="V5" s="7">
        <v>3</v>
      </c>
    </row>
    <row r="6" spans="1:22" ht="12.75">
      <c r="A6" s="4">
        <v>3005</v>
      </c>
      <c r="B6" s="1" t="s">
        <v>78</v>
      </c>
      <c r="C6" s="1" t="s">
        <v>91</v>
      </c>
      <c r="D6" s="1" t="s">
        <v>177</v>
      </c>
      <c r="E6" s="5">
        <f>T!E7</f>
        <v>44.55</v>
      </c>
      <c r="F6" s="37">
        <f>T!F7</f>
        <v>0</v>
      </c>
      <c r="G6" s="5">
        <f t="shared" si="0"/>
        <v>44.55</v>
      </c>
      <c r="H6" s="5">
        <f t="shared" si="1"/>
        <v>75.45</v>
      </c>
      <c r="I6" s="5">
        <f>T!I7</f>
        <v>30.57</v>
      </c>
      <c r="J6" s="37">
        <f>T!J7</f>
        <v>5</v>
      </c>
      <c r="K6" s="5">
        <f t="shared" si="2"/>
        <v>35.57</v>
      </c>
      <c r="L6" s="5">
        <f t="shared" si="3"/>
        <v>64.43</v>
      </c>
      <c r="M6" s="5">
        <f>T!M7</f>
        <v>37.38</v>
      </c>
      <c r="N6" s="37">
        <f>T!N7</f>
        <v>24</v>
      </c>
      <c r="O6" s="37">
        <f>T!O7</f>
        <v>10</v>
      </c>
      <c r="P6" s="37">
        <f t="shared" si="4"/>
        <v>34</v>
      </c>
      <c r="Q6" s="5">
        <f>T!Q7</f>
        <v>55.59</v>
      </c>
      <c r="R6" s="37">
        <f>T!R7</f>
        <v>26</v>
      </c>
      <c r="S6" s="37">
        <f>T!S7</f>
        <v>14</v>
      </c>
      <c r="T6" s="37">
        <f t="shared" si="5"/>
        <v>40</v>
      </c>
      <c r="U6" s="5">
        <f t="shared" si="6"/>
        <v>213.88</v>
      </c>
      <c r="V6" s="9">
        <v>4</v>
      </c>
    </row>
    <row r="7" spans="1:22" ht="12.75">
      <c r="A7" s="4">
        <v>3017</v>
      </c>
      <c r="B7" s="1" t="s">
        <v>94</v>
      </c>
      <c r="C7" s="1" t="s">
        <v>96</v>
      </c>
      <c r="D7" s="1" t="s">
        <v>5</v>
      </c>
      <c r="E7" s="5">
        <f>T!E18</f>
        <v>48.32</v>
      </c>
      <c r="F7" s="37">
        <f>T!F18</f>
        <v>5</v>
      </c>
      <c r="G7" s="5">
        <f t="shared" si="0"/>
        <v>53.32</v>
      </c>
      <c r="H7" s="5">
        <f t="shared" si="1"/>
        <v>66.68</v>
      </c>
      <c r="I7" s="5">
        <f>T!I18</f>
        <v>32.75</v>
      </c>
      <c r="J7" s="37">
        <f>T!J18</f>
        <v>0</v>
      </c>
      <c r="K7" s="5">
        <f t="shared" si="2"/>
        <v>32.75</v>
      </c>
      <c r="L7" s="5">
        <f t="shared" si="3"/>
        <v>67.25</v>
      </c>
      <c r="M7" s="5">
        <f>T!M18</f>
        <v>35.32</v>
      </c>
      <c r="N7" s="37">
        <f>T!N18</f>
        <v>19</v>
      </c>
      <c r="O7" s="37">
        <f>T!O18</f>
        <v>10</v>
      </c>
      <c r="P7" s="37">
        <f t="shared" si="4"/>
        <v>29</v>
      </c>
      <c r="Q7" s="5">
        <f>T!Q18</f>
        <v>48.37</v>
      </c>
      <c r="R7" s="37">
        <f>T!R18</f>
        <v>21</v>
      </c>
      <c r="S7" s="37">
        <f>T!S18</f>
        <v>27</v>
      </c>
      <c r="T7" s="37">
        <f t="shared" si="5"/>
        <v>48</v>
      </c>
      <c r="U7" s="5">
        <f t="shared" si="6"/>
        <v>210.93</v>
      </c>
      <c r="V7" s="9">
        <v>5</v>
      </c>
    </row>
    <row r="8" spans="1:22" ht="12.75">
      <c r="A8" s="4">
        <v>3016</v>
      </c>
      <c r="B8" s="1" t="s">
        <v>165</v>
      </c>
      <c r="C8" s="1" t="s">
        <v>173</v>
      </c>
      <c r="D8" s="1" t="s">
        <v>61</v>
      </c>
      <c r="E8" s="5">
        <f>T!E17</f>
        <v>53.43</v>
      </c>
      <c r="F8" s="37">
        <f>T!F17</f>
        <v>0</v>
      </c>
      <c r="G8" s="5">
        <f t="shared" si="0"/>
        <v>53.43</v>
      </c>
      <c r="H8" s="5">
        <f t="shared" si="1"/>
        <v>66.57</v>
      </c>
      <c r="I8" s="5">
        <f>T!I17</f>
        <v>42.94</v>
      </c>
      <c r="J8" s="37">
        <f>T!J17</f>
        <v>5</v>
      </c>
      <c r="K8" s="5">
        <f t="shared" si="2"/>
        <v>47.94</v>
      </c>
      <c r="L8" s="5">
        <f t="shared" si="3"/>
        <v>52.06</v>
      </c>
      <c r="M8" s="5">
        <f>T!M17</f>
        <v>38.15</v>
      </c>
      <c r="N8" s="37">
        <f>T!N17</f>
        <v>20</v>
      </c>
      <c r="O8" s="37">
        <f>T!O17</f>
        <v>10</v>
      </c>
      <c r="P8" s="37">
        <f t="shared" si="4"/>
        <v>30</v>
      </c>
      <c r="Q8" s="5">
        <f>T!Q17</f>
        <v>50.75</v>
      </c>
      <c r="R8" s="37">
        <f>T!R17</f>
        <v>18</v>
      </c>
      <c r="S8" s="37">
        <f>T!S17</f>
        <v>20</v>
      </c>
      <c r="T8" s="37">
        <f t="shared" si="5"/>
        <v>38</v>
      </c>
      <c r="U8" s="5">
        <f t="shared" si="6"/>
        <v>186.63</v>
      </c>
      <c r="V8" s="9">
        <v>6</v>
      </c>
    </row>
    <row r="9" spans="1:22" ht="12.75">
      <c r="A9" s="4">
        <v>3010</v>
      </c>
      <c r="B9" s="1" t="s">
        <v>124</v>
      </c>
      <c r="C9" s="1" t="s">
        <v>125</v>
      </c>
      <c r="D9" s="1" t="s">
        <v>142</v>
      </c>
      <c r="E9" s="5">
        <f>T!E12</f>
        <v>41.1</v>
      </c>
      <c r="F9" s="37">
        <f>T!F12</f>
        <v>0</v>
      </c>
      <c r="G9" s="5">
        <f t="shared" si="0"/>
        <v>41.1</v>
      </c>
      <c r="H9" s="5">
        <f t="shared" si="1"/>
        <v>78.9</v>
      </c>
      <c r="I9" s="5">
        <f>T!I12</f>
        <v>31</v>
      </c>
      <c r="J9" s="37">
        <f>T!J12</f>
        <v>5</v>
      </c>
      <c r="K9" s="5">
        <f t="shared" si="2"/>
        <v>36</v>
      </c>
      <c r="L9" s="5">
        <f t="shared" si="3"/>
        <v>64</v>
      </c>
      <c r="M9" s="5">
        <f>T!M12</f>
        <v>36.31</v>
      </c>
      <c r="N9" s="37">
        <f>T!N12</f>
        <v>22</v>
      </c>
      <c r="O9" s="37">
        <f>T!O12</f>
        <v>10</v>
      </c>
      <c r="P9" s="37">
        <f t="shared" si="4"/>
        <v>32</v>
      </c>
      <c r="Q9" s="5">
        <f>T!Q12</f>
        <v>36</v>
      </c>
      <c r="R9" s="37">
        <f>T!R12</f>
        <v>11</v>
      </c>
      <c r="S9" s="37">
        <f>T!S12</f>
        <v>0</v>
      </c>
      <c r="T9" s="37">
        <f t="shared" si="5"/>
        <v>11</v>
      </c>
      <c r="U9" s="5">
        <f t="shared" si="6"/>
        <v>185.9</v>
      </c>
      <c r="V9" s="9">
        <v>7</v>
      </c>
    </row>
    <row r="10" spans="1:22" ht="12.75">
      <c r="A10" s="4">
        <v>3012</v>
      </c>
      <c r="B10" s="1" t="s">
        <v>57</v>
      </c>
      <c r="C10" s="1" t="s">
        <v>58</v>
      </c>
      <c r="D10" s="1" t="s">
        <v>116</v>
      </c>
      <c r="E10" s="5">
        <f>T!E14</f>
        <v>47.06</v>
      </c>
      <c r="F10" s="37">
        <f>T!F14</f>
        <v>5</v>
      </c>
      <c r="G10" s="5">
        <f t="shared" si="0"/>
        <v>52.06</v>
      </c>
      <c r="H10" s="5">
        <f t="shared" si="1"/>
        <v>67.94</v>
      </c>
      <c r="I10" s="5">
        <f>T!I14</f>
        <v>32.56</v>
      </c>
      <c r="J10" s="37">
        <f>T!J14</f>
        <v>5</v>
      </c>
      <c r="K10" s="5">
        <f t="shared" si="2"/>
        <v>37.56</v>
      </c>
      <c r="L10" s="5">
        <f t="shared" si="3"/>
        <v>62.44</v>
      </c>
      <c r="M10" s="5">
        <f>T!M14</f>
        <v>36.08</v>
      </c>
      <c r="N10" s="37">
        <f>T!N14</f>
        <v>23</v>
      </c>
      <c r="O10" s="37">
        <f>T!O14</f>
        <v>10</v>
      </c>
      <c r="P10" s="37">
        <f t="shared" si="4"/>
        <v>33</v>
      </c>
      <c r="Q10" s="5">
        <f>T!Q14</f>
        <v>34.53</v>
      </c>
      <c r="R10" s="37">
        <f>T!R14</f>
        <v>20</v>
      </c>
      <c r="S10" s="37">
        <f>T!S14</f>
        <v>2</v>
      </c>
      <c r="T10" s="37">
        <f t="shared" si="5"/>
        <v>22</v>
      </c>
      <c r="U10" s="5">
        <f t="shared" si="6"/>
        <v>185.38</v>
      </c>
      <c r="V10" s="9">
        <v>8</v>
      </c>
    </row>
    <row r="11" spans="1:22" ht="12.75">
      <c r="A11" s="4">
        <v>3013</v>
      </c>
      <c r="B11" s="1" t="s">
        <v>160</v>
      </c>
      <c r="C11" s="1" t="s">
        <v>172</v>
      </c>
      <c r="D11" s="1" t="s">
        <v>61</v>
      </c>
      <c r="E11" s="5">
        <f>T!E15</f>
        <v>52.97</v>
      </c>
      <c r="F11" s="37">
        <f>T!F15</f>
        <v>0</v>
      </c>
      <c r="G11" s="5">
        <f t="shared" si="0"/>
        <v>52.97</v>
      </c>
      <c r="H11" s="5">
        <f t="shared" si="1"/>
        <v>67.03</v>
      </c>
      <c r="I11" s="5">
        <f>T!I15</f>
        <v>39.69</v>
      </c>
      <c r="J11" s="37">
        <f>T!J15</f>
        <v>0</v>
      </c>
      <c r="K11" s="5">
        <f t="shared" si="2"/>
        <v>39.69</v>
      </c>
      <c r="L11" s="5">
        <f t="shared" si="3"/>
        <v>60.31</v>
      </c>
      <c r="M11" s="5">
        <f>T!M15</f>
        <v>37.78</v>
      </c>
      <c r="N11" s="37">
        <f>T!N15</f>
        <v>16</v>
      </c>
      <c r="O11" s="37">
        <f>T!O15</f>
        <v>10</v>
      </c>
      <c r="P11" s="37">
        <f t="shared" si="4"/>
        <v>26</v>
      </c>
      <c r="Q11" s="5">
        <f>T!Q15</f>
        <v>54.37</v>
      </c>
      <c r="R11" s="37">
        <f>T!R15</f>
        <v>20</v>
      </c>
      <c r="S11" s="37">
        <f>T!S15</f>
        <v>9</v>
      </c>
      <c r="T11" s="37">
        <f t="shared" si="5"/>
        <v>29</v>
      </c>
      <c r="U11" s="5">
        <f t="shared" si="6"/>
        <v>182.34</v>
      </c>
      <c r="V11" s="9">
        <v>9</v>
      </c>
    </row>
    <row r="12" spans="1:22" ht="12.75">
      <c r="A12" s="4">
        <v>3009</v>
      </c>
      <c r="B12" s="1" t="s">
        <v>175</v>
      </c>
      <c r="C12" s="1" t="s">
        <v>176</v>
      </c>
      <c r="D12" s="1" t="s">
        <v>61</v>
      </c>
      <c r="E12" s="5">
        <f>T!E11</f>
        <v>58.27</v>
      </c>
      <c r="F12" s="37">
        <f>T!F11</f>
        <v>0</v>
      </c>
      <c r="G12" s="5">
        <f t="shared" si="0"/>
        <v>58.27</v>
      </c>
      <c r="H12" s="5">
        <f t="shared" si="1"/>
        <v>61.73</v>
      </c>
      <c r="I12" s="5">
        <f>T!I11</f>
        <v>41.72</v>
      </c>
      <c r="J12" s="37">
        <f>T!J11</f>
        <v>5</v>
      </c>
      <c r="K12" s="5">
        <f t="shared" si="2"/>
        <v>46.72</v>
      </c>
      <c r="L12" s="5">
        <f t="shared" si="3"/>
        <v>53.28</v>
      </c>
      <c r="M12" s="5">
        <f>T!M11</f>
        <v>46.94</v>
      </c>
      <c r="N12" s="37">
        <f>T!N11</f>
        <v>20</v>
      </c>
      <c r="O12" s="37">
        <f>T!O11</f>
        <v>0</v>
      </c>
      <c r="P12" s="37">
        <f t="shared" si="4"/>
        <v>20</v>
      </c>
      <c r="Q12" s="5">
        <f>T!Q11</f>
        <v>48.78</v>
      </c>
      <c r="R12" s="37">
        <f>T!R11</f>
        <v>22</v>
      </c>
      <c r="S12" s="37">
        <f>T!S11</f>
        <v>14</v>
      </c>
      <c r="T12" s="37">
        <f t="shared" si="5"/>
        <v>36</v>
      </c>
      <c r="U12" s="5">
        <f t="shared" si="6"/>
        <v>171.01</v>
      </c>
      <c r="V12" s="9">
        <v>10</v>
      </c>
    </row>
    <row r="13" spans="1:22" ht="12.75">
      <c r="A13" s="4">
        <v>3003</v>
      </c>
      <c r="B13" s="1" t="s">
        <v>94</v>
      </c>
      <c r="C13" s="1" t="s">
        <v>95</v>
      </c>
      <c r="D13" s="1" t="s">
        <v>68</v>
      </c>
      <c r="E13" s="5">
        <f>T!E5</f>
        <v>49.52</v>
      </c>
      <c r="F13" s="37">
        <f>T!F5</f>
        <v>0</v>
      </c>
      <c r="G13" s="5">
        <f t="shared" si="0"/>
        <v>49.52</v>
      </c>
      <c r="H13" s="5">
        <f t="shared" si="1"/>
        <v>70.47999999999999</v>
      </c>
      <c r="I13" s="5">
        <f>T!I5</f>
        <v>0</v>
      </c>
      <c r="J13" s="37">
        <f>T!J5</f>
        <v>100</v>
      </c>
      <c r="K13" s="5">
        <f t="shared" si="2"/>
        <v>100</v>
      </c>
      <c r="L13" s="5">
        <f t="shared" si="3"/>
        <v>0</v>
      </c>
      <c r="M13" s="5">
        <f>T!M5</f>
        <v>38.27</v>
      </c>
      <c r="N13" s="37">
        <f>T!N5</f>
        <v>22</v>
      </c>
      <c r="O13" s="37">
        <f>T!O5</f>
        <v>0</v>
      </c>
      <c r="P13" s="37">
        <f t="shared" si="4"/>
        <v>22</v>
      </c>
      <c r="Q13" s="5">
        <f>T!Q5</f>
        <v>52.44</v>
      </c>
      <c r="R13" s="37">
        <f>T!R5</f>
        <v>21</v>
      </c>
      <c r="S13" s="37">
        <f>T!S5</f>
        <v>20</v>
      </c>
      <c r="T13" s="37">
        <f t="shared" si="5"/>
        <v>41</v>
      </c>
      <c r="U13" s="5">
        <f t="shared" si="6"/>
        <v>133.48</v>
      </c>
      <c r="V13" s="9">
        <v>11</v>
      </c>
    </row>
    <row r="14" spans="1:27" ht="12.75">
      <c r="A14" s="4">
        <v>3004</v>
      </c>
      <c r="B14" s="1" t="s">
        <v>123</v>
      </c>
      <c r="C14" s="1" t="s">
        <v>174</v>
      </c>
      <c r="D14" s="1" t="s">
        <v>142</v>
      </c>
      <c r="E14" s="5">
        <f>T!E6</f>
        <v>0</v>
      </c>
      <c r="F14" s="37">
        <f>T!F6</f>
        <v>120</v>
      </c>
      <c r="G14" s="5">
        <f t="shared" si="0"/>
        <v>120</v>
      </c>
      <c r="H14" s="5">
        <f t="shared" si="1"/>
        <v>0</v>
      </c>
      <c r="I14" s="5">
        <f>T!I6</f>
        <v>31.44</v>
      </c>
      <c r="J14" s="37">
        <f>T!J6</f>
        <v>5</v>
      </c>
      <c r="K14" s="5">
        <f t="shared" si="2"/>
        <v>36.44</v>
      </c>
      <c r="L14" s="5">
        <f t="shared" si="3"/>
        <v>63.56</v>
      </c>
      <c r="M14" s="5">
        <f>T!M6</f>
        <v>43.51</v>
      </c>
      <c r="N14" s="37">
        <f>T!N6</f>
        <v>19</v>
      </c>
      <c r="O14" s="37">
        <f>T!O6</f>
        <v>0</v>
      </c>
      <c r="P14" s="37">
        <f t="shared" si="4"/>
        <v>19</v>
      </c>
      <c r="Q14" s="5">
        <f>T!Q6</f>
        <v>39.94</v>
      </c>
      <c r="R14" s="37">
        <f>T!R6</f>
        <v>19</v>
      </c>
      <c r="S14" s="37">
        <f>T!S6</f>
        <v>14</v>
      </c>
      <c r="T14" s="37">
        <f t="shared" si="5"/>
        <v>33</v>
      </c>
      <c r="U14" s="5">
        <f t="shared" si="6"/>
        <v>115.56</v>
      </c>
      <c r="V14" s="9">
        <v>12</v>
      </c>
      <c r="AA14" s="8"/>
    </row>
    <row r="15" spans="1:22" ht="12.75">
      <c r="A15" s="4">
        <v>3007</v>
      </c>
      <c r="B15" s="1" t="s">
        <v>92</v>
      </c>
      <c r="C15" s="1" t="s">
        <v>93</v>
      </c>
      <c r="D15" s="1" t="s">
        <v>116</v>
      </c>
      <c r="E15" s="5">
        <f>T!E9</f>
        <v>0</v>
      </c>
      <c r="F15" s="37">
        <f>T!F9</f>
        <v>120</v>
      </c>
      <c r="G15" s="5">
        <f t="shared" si="0"/>
        <v>120</v>
      </c>
      <c r="H15" s="5">
        <f t="shared" si="1"/>
        <v>0</v>
      </c>
      <c r="I15" s="5">
        <f>T!I9</f>
        <v>0</v>
      </c>
      <c r="J15" s="37">
        <f>T!J9</f>
        <v>100</v>
      </c>
      <c r="K15" s="5">
        <f t="shared" si="2"/>
        <v>100</v>
      </c>
      <c r="L15" s="5">
        <f t="shared" si="3"/>
        <v>0</v>
      </c>
      <c r="M15" s="5">
        <f>T!M9</f>
        <v>38.37</v>
      </c>
      <c r="N15" s="37">
        <f>T!N9</f>
        <v>24</v>
      </c>
      <c r="O15" s="37">
        <f>T!O9</f>
        <v>0</v>
      </c>
      <c r="P15" s="37">
        <f t="shared" si="4"/>
        <v>24</v>
      </c>
      <c r="Q15" s="5">
        <f>T!Q9</f>
        <v>43.06</v>
      </c>
      <c r="R15" s="37">
        <f>T!R9</f>
        <v>18</v>
      </c>
      <c r="S15" s="37">
        <f>T!S9</f>
        <v>27</v>
      </c>
      <c r="T15" s="37">
        <f t="shared" si="5"/>
        <v>45</v>
      </c>
      <c r="U15" s="5">
        <f t="shared" si="6"/>
        <v>69</v>
      </c>
      <c r="V15" s="9">
        <v>13</v>
      </c>
    </row>
    <row r="16" spans="1:22" ht="12.75">
      <c r="A16" s="4">
        <v>3011</v>
      </c>
      <c r="B16" s="1" t="s">
        <v>94</v>
      </c>
      <c r="C16" s="1" t="s">
        <v>171</v>
      </c>
      <c r="D16" s="1" t="s">
        <v>170</v>
      </c>
      <c r="E16" s="5">
        <f>T!E13</f>
        <v>0</v>
      </c>
      <c r="F16" s="37">
        <f>T!F13</f>
        <v>120</v>
      </c>
      <c r="G16" s="5">
        <f t="shared" si="0"/>
        <v>120</v>
      </c>
      <c r="H16" s="5">
        <f t="shared" si="1"/>
        <v>0</v>
      </c>
      <c r="I16" s="5">
        <f>T!I13</f>
        <v>0</v>
      </c>
      <c r="J16" s="37">
        <f>T!J13</f>
        <v>100</v>
      </c>
      <c r="K16" s="5">
        <f t="shared" si="2"/>
        <v>100</v>
      </c>
      <c r="L16" s="5">
        <f t="shared" si="3"/>
        <v>0</v>
      </c>
      <c r="M16" s="5">
        <f>T!M13</f>
        <v>37.1</v>
      </c>
      <c r="N16" s="37">
        <f>T!N13</f>
        <v>17</v>
      </c>
      <c r="O16" s="37">
        <f>T!O13</f>
        <v>10</v>
      </c>
      <c r="P16" s="37">
        <f t="shared" si="4"/>
        <v>27</v>
      </c>
      <c r="Q16" s="5">
        <f>T!Q13</f>
        <v>39.65</v>
      </c>
      <c r="R16" s="37">
        <f>T!R13</f>
        <v>8</v>
      </c>
      <c r="S16" s="37">
        <f>T!S13</f>
        <v>27</v>
      </c>
      <c r="T16" s="37">
        <f t="shared" si="5"/>
        <v>35</v>
      </c>
      <c r="U16" s="5">
        <f t="shared" si="6"/>
        <v>62</v>
      </c>
      <c r="V16" s="9">
        <v>14</v>
      </c>
    </row>
    <row r="17" spans="1:22" ht="12.75">
      <c r="A17" s="4">
        <v>3002</v>
      </c>
      <c r="B17" s="1" t="s">
        <v>57</v>
      </c>
      <c r="C17" s="1" t="s">
        <v>122</v>
      </c>
      <c r="D17" s="1" t="s">
        <v>61</v>
      </c>
      <c r="E17" s="5">
        <f>T!E4</f>
        <v>0</v>
      </c>
      <c r="F17" s="37">
        <f>T!F4</f>
        <v>120</v>
      </c>
      <c r="G17" s="5">
        <f t="shared" si="0"/>
        <v>120</v>
      </c>
      <c r="H17" s="5">
        <f t="shared" si="1"/>
        <v>0</v>
      </c>
      <c r="I17" s="5">
        <f>T!I4</f>
        <v>0</v>
      </c>
      <c r="J17" s="37">
        <f>T!J4</f>
        <v>100</v>
      </c>
      <c r="K17" s="5">
        <f t="shared" si="2"/>
        <v>100</v>
      </c>
      <c r="L17" s="5">
        <f t="shared" si="3"/>
        <v>0</v>
      </c>
      <c r="M17" s="5">
        <f>T!M4</f>
        <v>36.73</v>
      </c>
      <c r="N17" s="37">
        <f>T!N4</f>
        <v>11</v>
      </c>
      <c r="O17" s="37">
        <f>T!O4</f>
        <v>10</v>
      </c>
      <c r="P17" s="37">
        <f t="shared" si="4"/>
        <v>21</v>
      </c>
      <c r="Q17" s="5">
        <f>T!Q4</f>
        <v>55.28</v>
      </c>
      <c r="R17" s="37">
        <f>T!R4</f>
        <v>9</v>
      </c>
      <c r="S17" s="37">
        <f>T!S4</f>
        <v>14</v>
      </c>
      <c r="T17" s="37">
        <f t="shared" si="5"/>
        <v>23</v>
      </c>
      <c r="U17" s="5">
        <f t="shared" si="6"/>
        <v>44</v>
      </c>
      <c r="V17" s="6"/>
    </row>
    <row r="18" spans="1:22" ht="12.75">
      <c r="A18" s="4">
        <v>3014</v>
      </c>
      <c r="B18" s="1" t="s">
        <v>168</v>
      </c>
      <c r="C18" s="1" t="s">
        <v>169</v>
      </c>
      <c r="D18" s="1" t="s">
        <v>15</v>
      </c>
      <c r="E18" s="5">
        <f>T!E16</f>
        <v>0</v>
      </c>
      <c r="F18" s="37">
        <f>T!F16</f>
        <v>120</v>
      </c>
      <c r="G18" s="5">
        <f t="shared" si="0"/>
        <v>120</v>
      </c>
      <c r="H18" s="5">
        <f t="shared" si="1"/>
        <v>0</v>
      </c>
      <c r="I18" s="5" t="s">
        <v>204</v>
      </c>
      <c r="J18" s="37">
        <f>T!J16</f>
        <v>100</v>
      </c>
      <c r="K18" s="5">
        <f t="shared" si="2"/>
        <v>100</v>
      </c>
      <c r="L18" s="5">
        <f t="shared" si="3"/>
        <v>0</v>
      </c>
      <c r="M18" s="5" t="s">
        <v>204</v>
      </c>
      <c r="N18" s="37">
        <f>T!N16</f>
        <v>0</v>
      </c>
      <c r="O18" s="37">
        <f>T!O16</f>
        <v>0</v>
      </c>
      <c r="P18" s="37">
        <f t="shared" si="4"/>
        <v>0</v>
      </c>
      <c r="Q18" s="5" t="s">
        <v>204</v>
      </c>
      <c r="R18" s="37">
        <f>T!R16</f>
        <v>0</v>
      </c>
      <c r="S18" s="37">
        <f>T!S16</f>
        <v>0</v>
      </c>
      <c r="T18" s="37">
        <f t="shared" si="5"/>
        <v>0</v>
      </c>
      <c r="U18" s="5">
        <f t="shared" si="6"/>
        <v>0</v>
      </c>
      <c r="V18" s="6"/>
    </row>
    <row r="19" spans="1:22" ht="12.75">
      <c r="A19" s="4"/>
      <c r="B19" s="1"/>
      <c r="C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1:22" ht="12.75">
      <c r="A20" s="4"/>
      <c r="B20" s="1"/>
      <c r="C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1:22" ht="12.75">
      <c r="A21" s="4"/>
      <c r="B21" s="1"/>
      <c r="C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</row>
    <row r="22" spans="1:22" ht="12.75">
      <c r="A22" s="4"/>
      <c r="B22" s="1"/>
      <c r="C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</row>
    <row r="23" spans="1:22" ht="12.75">
      <c r="A23" s="4"/>
      <c r="B23" s="1"/>
      <c r="C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2:26" ht="12.75">
      <c r="B24" s="8"/>
      <c r="E24" s="36" t="s">
        <v>147</v>
      </c>
      <c r="F24" s="54">
        <f>Макси!F33</f>
        <v>47</v>
      </c>
      <c r="G24" s="59" t="s">
        <v>148</v>
      </c>
      <c r="H24" s="54">
        <f>Макси!H33</f>
        <v>71</v>
      </c>
      <c r="I24" s="36" t="s">
        <v>147</v>
      </c>
      <c r="J24" s="54">
        <f>Макси!J33</f>
        <v>32</v>
      </c>
      <c r="K24" s="59" t="s">
        <v>148</v>
      </c>
      <c r="L24" s="54">
        <f>Макси!L33</f>
        <v>48</v>
      </c>
      <c r="M24" s="5"/>
      <c r="N24" s="5"/>
      <c r="O24" s="5"/>
      <c r="P24" s="36" t="s">
        <v>147</v>
      </c>
      <c r="Q24" s="54">
        <f>Макси!Q33</f>
        <v>42</v>
      </c>
      <c r="R24" s="59" t="s">
        <v>148</v>
      </c>
      <c r="S24" s="54">
        <f>Макси!S33</f>
        <v>63</v>
      </c>
      <c r="T24" s="5"/>
      <c r="U24" s="5"/>
      <c r="V24" s="5"/>
      <c r="W24" s="8" t="s">
        <v>149</v>
      </c>
      <c r="X24">
        <f>Макси!X33</f>
        <v>185</v>
      </c>
      <c r="Y24">
        <f>Макси!Y33</f>
        <v>140</v>
      </c>
      <c r="Z24">
        <f>Макси!Z33</f>
        <v>177</v>
      </c>
    </row>
    <row r="25" spans="1:22" ht="12.75">
      <c r="A25" s="53"/>
      <c r="E25" s="64"/>
      <c r="F25" s="64"/>
      <c r="G25" s="64"/>
      <c r="H25" s="64"/>
      <c r="I25" s="65"/>
      <c r="J25" s="64"/>
      <c r="K25" s="36"/>
      <c r="L25" s="36"/>
      <c r="M25" s="64"/>
      <c r="N25" s="64"/>
      <c r="O25" s="64"/>
      <c r="P25" s="64"/>
      <c r="Q25" s="64"/>
      <c r="R25" s="5"/>
      <c r="S25" s="5"/>
      <c r="T25" s="5"/>
      <c r="U25" s="5"/>
      <c r="V25" s="5"/>
    </row>
    <row r="26" spans="5:21" ht="12.75">
      <c r="E26" s="64" t="s">
        <v>28</v>
      </c>
      <c r="F26" s="64"/>
      <c r="G26" s="64"/>
      <c r="H26" s="64"/>
      <c r="I26" s="64" t="s">
        <v>29</v>
      </c>
      <c r="J26" s="64"/>
      <c r="K26" s="64"/>
      <c r="L26" s="64"/>
      <c r="M26" s="2"/>
      <c r="N26" s="2"/>
      <c r="O26" s="64" t="s">
        <v>33</v>
      </c>
      <c r="P26" s="64"/>
      <c r="Q26" s="64"/>
      <c r="R26" s="64"/>
      <c r="S26" s="64"/>
      <c r="T26" s="5"/>
      <c r="U26" s="5"/>
    </row>
    <row r="27" spans="1:26" ht="38.25">
      <c r="A27" s="2" t="s">
        <v>0</v>
      </c>
      <c r="B27" s="2" t="s">
        <v>1</v>
      </c>
      <c r="C27" s="2" t="s">
        <v>2</v>
      </c>
      <c r="D27" s="3" t="s">
        <v>4</v>
      </c>
      <c r="E27" s="3" t="s">
        <v>17</v>
      </c>
      <c r="F27" s="3" t="s">
        <v>18</v>
      </c>
      <c r="G27" s="60" t="s">
        <v>32</v>
      </c>
      <c r="H27" s="2" t="s">
        <v>19</v>
      </c>
      <c r="I27" s="3" t="s">
        <v>17</v>
      </c>
      <c r="J27" s="3" t="s">
        <v>18</v>
      </c>
      <c r="K27" s="60" t="s">
        <v>32</v>
      </c>
      <c r="L27" s="2" t="s">
        <v>19</v>
      </c>
      <c r="M27" s="2" t="s">
        <v>150</v>
      </c>
      <c r="N27" s="52" t="s">
        <v>62</v>
      </c>
      <c r="O27" s="38" t="s">
        <v>27</v>
      </c>
      <c r="P27" s="2" t="s">
        <v>17</v>
      </c>
      <c r="Q27" s="2" t="s">
        <v>18</v>
      </c>
      <c r="R27" s="2" t="s">
        <v>32</v>
      </c>
      <c r="S27" s="2" t="s">
        <v>19</v>
      </c>
      <c r="T27" s="2" t="s">
        <v>27</v>
      </c>
      <c r="X27" s="60" t="s">
        <v>151</v>
      </c>
      <c r="Y27" s="60" t="s">
        <v>152</v>
      </c>
      <c r="Z27" s="60" t="s">
        <v>153</v>
      </c>
    </row>
    <row r="28" spans="1:26" ht="12.75">
      <c r="A28" s="4">
        <v>3006</v>
      </c>
      <c r="B28" s="1" t="s">
        <v>52</v>
      </c>
      <c r="C28" s="1" t="s">
        <v>126</v>
      </c>
      <c r="D28" s="1" t="s">
        <v>42</v>
      </c>
      <c r="E28" s="5">
        <f>T!E8</f>
        <v>40.05</v>
      </c>
      <c r="F28" s="37">
        <f>T!F8</f>
        <v>0</v>
      </c>
      <c r="G28" s="5">
        <f aca="true" t="shared" si="7" ref="G28:G43">IF(E28=0,120,IF(E28&gt;$H$24,120,IF(E28&lt;$F$24,0,IF($H$24&gt;E28&gt;$F$24,E28-$F$24))))</f>
        <v>0</v>
      </c>
      <c r="H28" s="5">
        <f aca="true" t="shared" si="8" ref="H28:H43">SUM(F28,G28)</f>
        <v>0</v>
      </c>
      <c r="I28" s="5">
        <f>T!I8</f>
        <v>29.15</v>
      </c>
      <c r="J28" s="37">
        <f>T!J8</f>
        <v>0</v>
      </c>
      <c r="K28" s="5">
        <f aca="true" t="shared" si="9" ref="K28:K43">IF(I28=0,100,IF(I28&gt;$L$24,100,IF(I28&lt;$J$24,0,IF($L$24&gt;I28&gt;$J$24,I28-$J$24))))</f>
        <v>0</v>
      </c>
      <c r="L28" s="5">
        <f aca="true" t="shared" si="10" ref="L28:L43">SUM(J28,K28)</f>
        <v>0</v>
      </c>
      <c r="M28" s="5">
        <f aca="true" t="shared" si="11" ref="M28:M43">SUM(E28,I28)</f>
        <v>69.19999999999999</v>
      </c>
      <c r="N28" s="5">
        <f aca="true" t="shared" si="12" ref="N28:N43">SUM(H28,L28)</f>
        <v>0</v>
      </c>
      <c r="O28" s="8">
        <v>1</v>
      </c>
      <c r="P28" s="5">
        <v>40</v>
      </c>
      <c r="Q28" s="37">
        <v>0</v>
      </c>
      <c r="R28" s="5">
        <f>IF(P28=0,120,IF(P28&gt;$S$24,120,IF(P28&lt;$Q$24,0,IF($S$24&gt;P28&gt;$Q$24,P28-$Q$24))))</f>
        <v>0</v>
      </c>
      <c r="S28" s="61">
        <f>SUM(Q28,R28)</f>
        <v>0</v>
      </c>
      <c r="T28" s="7">
        <v>1</v>
      </c>
      <c r="X28" s="62">
        <f>$X$24/E28</f>
        <v>4.619225967540575</v>
      </c>
      <c r="Y28" s="62">
        <f>$Y$24/I28</f>
        <v>4.802744425385935</v>
      </c>
      <c r="Z28" s="62">
        <f>$Z$24/P28</f>
        <v>4.425</v>
      </c>
    </row>
    <row r="29" spans="1:26" ht="12.75">
      <c r="A29" s="4">
        <v>3008</v>
      </c>
      <c r="B29" s="1" t="s">
        <v>35</v>
      </c>
      <c r="C29" s="1" t="s">
        <v>36</v>
      </c>
      <c r="D29" s="1" t="s">
        <v>170</v>
      </c>
      <c r="E29" s="5">
        <f>T!E10</f>
        <v>44.18</v>
      </c>
      <c r="F29" s="37">
        <f>T!F10</f>
        <v>0</v>
      </c>
      <c r="G29" s="5">
        <f t="shared" si="7"/>
        <v>0</v>
      </c>
      <c r="H29" s="5">
        <f t="shared" si="8"/>
        <v>0</v>
      </c>
      <c r="I29" s="5">
        <f>T!I10</f>
        <v>33.72</v>
      </c>
      <c r="J29" s="37">
        <f>T!J10</f>
        <v>0</v>
      </c>
      <c r="K29" s="5">
        <f t="shared" si="9"/>
        <v>1.7199999999999989</v>
      </c>
      <c r="L29" s="5">
        <f t="shared" si="10"/>
        <v>1.7199999999999989</v>
      </c>
      <c r="M29" s="5">
        <f t="shared" si="11"/>
        <v>77.9</v>
      </c>
      <c r="N29" s="5">
        <f t="shared" si="12"/>
        <v>1.7199999999999989</v>
      </c>
      <c r="O29" s="8">
        <v>2</v>
      </c>
      <c r="P29" s="5">
        <v>45.56</v>
      </c>
      <c r="Q29" s="37">
        <v>0</v>
      </c>
      <c r="R29" s="5">
        <f aca="true" t="shared" si="13" ref="R29:R43">IF(P29=0,120,IF(P29&gt;$S$24,120,IF(P29&lt;$Q$24,0,IF($S$24&gt;P29&gt;$Q$24,P29-$Q$24))))</f>
        <v>3.5600000000000023</v>
      </c>
      <c r="S29" s="61">
        <f aca="true" t="shared" si="14" ref="S29:S43">SUM(Q29,R29)</f>
        <v>3.5600000000000023</v>
      </c>
      <c r="T29" s="7">
        <v>2</v>
      </c>
      <c r="U29" s="5"/>
      <c r="V29" s="6"/>
      <c r="X29" s="62">
        <f aca="true" t="shared" si="15" ref="X29:X43">$X$24/E29</f>
        <v>4.187415119963784</v>
      </c>
      <c r="Y29" s="62">
        <f aca="true" t="shared" si="16" ref="Y29:Y43">$Y$24/I29</f>
        <v>4.1518386714116255</v>
      </c>
      <c r="Z29" s="62">
        <f aca="true" t="shared" si="17" ref="Z29:Z43">$Z$24/P29</f>
        <v>3.8849868305531166</v>
      </c>
    </row>
    <row r="30" spans="1:26" ht="12.75">
      <c r="A30" s="4">
        <v>3001</v>
      </c>
      <c r="B30" s="1" t="s">
        <v>80</v>
      </c>
      <c r="C30" s="1" t="s">
        <v>90</v>
      </c>
      <c r="D30" s="1" t="s">
        <v>177</v>
      </c>
      <c r="E30" s="5">
        <f>T!E3</f>
        <v>41.92</v>
      </c>
      <c r="F30" s="37">
        <f>T!F3</f>
        <v>0</v>
      </c>
      <c r="G30" s="5">
        <f>IF(E30=0,120,IF(E30&gt;$H$24,120,IF(E30&lt;$F$24,0,IF($H$24&gt;E30&gt;$F$24,E30-$F$24))))</f>
        <v>0</v>
      </c>
      <c r="H30" s="5">
        <f>SUM(F30,G30)</f>
        <v>0</v>
      </c>
      <c r="I30" s="5">
        <f>T!I3</f>
        <v>30.72</v>
      </c>
      <c r="J30" s="37">
        <f>T!J3</f>
        <v>5</v>
      </c>
      <c r="K30" s="5">
        <f>IF(I30=0,100,IF(I30&gt;$L$24,100,IF(I30&lt;$J$24,0,IF($L$24&gt;I30&gt;$J$24,I30-$J$24))))</f>
        <v>0</v>
      </c>
      <c r="L30" s="5">
        <f>SUM(J30,K30)</f>
        <v>5</v>
      </c>
      <c r="M30" s="5">
        <f>SUM(E30,I30)</f>
        <v>72.64</v>
      </c>
      <c r="N30" s="5">
        <f>SUM(H30,L30)</f>
        <v>5</v>
      </c>
      <c r="O30" s="8">
        <v>4</v>
      </c>
      <c r="P30" s="5">
        <v>48.09</v>
      </c>
      <c r="Q30" s="37">
        <v>5</v>
      </c>
      <c r="R30" s="5">
        <f t="shared" si="13"/>
        <v>6.090000000000003</v>
      </c>
      <c r="S30" s="61">
        <f t="shared" si="14"/>
        <v>11.090000000000003</v>
      </c>
      <c r="T30" s="7">
        <v>3</v>
      </c>
      <c r="U30" s="5"/>
      <c r="V30" s="6"/>
      <c r="X30" s="62">
        <f t="shared" si="15"/>
        <v>4.413167938931298</v>
      </c>
      <c r="Y30" s="62">
        <f t="shared" si="16"/>
        <v>4.557291666666667</v>
      </c>
      <c r="Z30" s="62">
        <f t="shared" si="17"/>
        <v>3.680598877105427</v>
      </c>
    </row>
    <row r="31" spans="1:26" ht="12.75">
      <c r="A31" s="4">
        <v>3005</v>
      </c>
      <c r="B31" s="1" t="s">
        <v>78</v>
      </c>
      <c r="C31" s="1" t="s">
        <v>91</v>
      </c>
      <c r="D31" s="1" t="s">
        <v>177</v>
      </c>
      <c r="E31" s="5">
        <f>T!E7</f>
        <v>44.55</v>
      </c>
      <c r="F31" s="37">
        <f>T!F7</f>
        <v>0</v>
      </c>
      <c r="G31" s="5">
        <f t="shared" si="7"/>
        <v>0</v>
      </c>
      <c r="H31" s="5">
        <f t="shared" si="8"/>
        <v>0</v>
      </c>
      <c r="I31" s="5">
        <f>T!I7</f>
        <v>30.57</v>
      </c>
      <c r="J31" s="37">
        <f>T!J7</f>
        <v>5</v>
      </c>
      <c r="K31" s="5">
        <f t="shared" si="9"/>
        <v>0</v>
      </c>
      <c r="L31" s="5">
        <f t="shared" si="10"/>
        <v>5</v>
      </c>
      <c r="M31" s="5">
        <f t="shared" si="11"/>
        <v>75.12</v>
      </c>
      <c r="N31" s="5">
        <f t="shared" si="12"/>
        <v>5</v>
      </c>
      <c r="O31" s="8">
        <v>5</v>
      </c>
      <c r="P31" s="5">
        <v>48.47</v>
      </c>
      <c r="Q31" s="37">
        <v>10</v>
      </c>
      <c r="R31" s="5">
        <f t="shared" si="13"/>
        <v>6.469999999999999</v>
      </c>
      <c r="S31" s="61">
        <f t="shared" si="14"/>
        <v>16.47</v>
      </c>
      <c r="T31" s="6">
        <v>4</v>
      </c>
      <c r="U31" s="5"/>
      <c r="V31" s="5"/>
      <c r="X31" s="62">
        <f t="shared" si="15"/>
        <v>4.1526374859708195</v>
      </c>
      <c r="Y31" s="62">
        <f t="shared" si="16"/>
        <v>4.579653254824992</v>
      </c>
      <c r="Z31" s="62">
        <f t="shared" si="17"/>
        <v>3.651743346399835</v>
      </c>
    </row>
    <row r="32" spans="1:26" ht="12.75">
      <c r="A32" s="4">
        <v>3010</v>
      </c>
      <c r="B32" s="1" t="s">
        <v>124</v>
      </c>
      <c r="C32" s="1" t="s">
        <v>125</v>
      </c>
      <c r="D32" s="1" t="s">
        <v>142</v>
      </c>
      <c r="E32" s="5">
        <f>T!E12</f>
        <v>41.1</v>
      </c>
      <c r="F32" s="37">
        <f>T!F12</f>
        <v>0</v>
      </c>
      <c r="G32" s="5">
        <f t="shared" si="7"/>
        <v>0</v>
      </c>
      <c r="H32" s="5">
        <f t="shared" si="8"/>
        <v>0</v>
      </c>
      <c r="I32" s="5">
        <f>T!I12</f>
        <v>31</v>
      </c>
      <c r="J32" s="37">
        <f>T!J12</f>
        <v>5</v>
      </c>
      <c r="K32" s="5">
        <f t="shared" si="9"/>
        <v>0</v>
      </c>
      <c r="L32" s="5">
        <f t="shared" si="10"/>
        <v>5</v>
      </c>
      <c r="M32" s="5">
        <f t="shared" si="11"/>
        <v>72.1</v>
      </c>
      <c r="N32" s="5">
        <f t="shared" si="12"/>
        <v>5</v>
      </c>
      <c r="O32" s="8">
        <v>3</v>
      </c>
      <c r="P32" s="5">
        <v>0</v>
      </c>
      <c r="Q32" s="37"/>
      <c r="R32" s="5">
        <f t="shared" si="13"/>
        <v>120</v>
      </c>
      <c r="S32" s="61">
        <f t="shared" si="14"/>
        <v>120</v>
      </c>
      <c r="T32" s="5"/>
      <c r="U32" s="5"/>
      <c r="V32" s="5"/>
      <c r="X32" s="62">
        <f t="shared" si="15"/>
        <v>4.5012165450121655</v>
      </c>
      <c r="Y32" s="62">
        <f t="shared" si="16"/>
        <v>4.516129032258065</v>
      </c>
      <c r="Z32" s="62" t="e">
        <f t="shared" si="17"/>
        <v>#DIV/0!</v>
      </c>
    </row>
    <row r="33" spans="1:26" ht="12.75">
      <c r="A33" s="4">
        <v>3017</v>
      </c>
      <c r="B33" s="1" t="s">
        <v>94</v>
      </c>
      <c r="C33" s="1" t="s">
        <v>96</v>
      </c>
      <c r="D33" s="1" t="s">
        <v>5</v>
      </c>
      <c r="E33" s="5">
        <f>T!E18</f>
        <v>48.32</v>
      </c>
      <c r="F33" s="37">
        <f>T!F18</f>
        <v>5</v>
      </c>
      <c r="G33" s="5">
        <f t="shared" si="7"/>
        <v>1.3200000000000003</v>
      </c>
      <c r="H33" s="5">
        <f t="shared" si="8"/>
        <v>6.32</v>
      </c>
      <c r="I33" s="5">
        <f>T!I18</f>
        <v>32.75</v>
      </c>
      <c r="J33" s="37">
        <f>T!J18</f>
        <v>0</v>
      </c>
      <c r="K33" s="5">
        <f t="shared" si="9"/>
        <v>0.75</v>
      </c>
      <c r="L33" s="5">
        <f t="shared" si="10"/>
        <v>0.75</v>
      </c>
      <c r="M33" s="5">
        <f t="shared" si="11"/>
        <v>81.07</v>
      </c>
      <c r="N33" s="5">
        <f t="shared" si="12"/>
        <v>7.07</v>
      </c>
      <c r="O33" s="8">
        <v>6</v>
      </c>
      <c r="P33" s="5">
        <v>0</v>
      </c>
      <c r="Q33" s="37"/>
      <c r="R33" s="5">
        <f t="shared" si="13"/>
        <v>120</v>
      </c>
      <c r="S33" s="61">
        <f t="shared" si="14"/>
        <v>120</v>
      </c>
      <c r="T33" s="5"/>
      <c r="U33" s="5"/>
      <c r="V33" s="6"/>
      <c r="X33" s="62">
        <f t="shared" si="15"/>
        <v>3.8286423841059603</v>
      </c>
      <c r="Y33" s="62">
        <f t="shared" si="16"/>
        <v>4.2748091603053435</v>
      </c>
      <c r="Z33" s="62" t="e">
        <f t="shared" si="17"/>
        <v>#DIV/0!</v>
      </c>
    </row>
    <row r="34" spans="1:26" ht="12.75">
      <c r="A34" s="4">
        <v>3012</v>
      </c>
      <c r="B34" s="1" t="s">
        <v>57</v>
      </c>
      <c r="C34" s="1" t="s">
        <v>58</v>
      </c>
      <c r="D34" s="1" t="s">
        <v>116</v>
      </c>
      <c r="E34" s="5">
        <f>T!E14</f>
        <v>47.06</v>
      </c>
      <c r="F34" s="37">
        <f>T!F14</f>
        <v>5</v>
      </c>
      <c r="G34" s="5">
        <f t="shared" si="7"/>
        <v>0.060000000000002274</v>
      </c>
      <c r="H34" s="5">
        <f t="shared" si="8"/>
        <v>5.060000000000002</v>
      </c>
      <c r="I34" s="5">
        <f>T!I14</f>
        <v>32.56</v>
      </c>
      <c r="J34" s="37">
        <f>T!J14</f>
        <v>5</v>
      </c>
      <c r="K34" s="5">
        <f t="shared" si="9"/>
        <v>0.5600000000000023</v>
      </c>
      <c r="L34" s="5">
        <f t="shared" si="10"/>
        <v>5.560000000000002</v>
      </c>
      <c r="M34" s="5">
        <f t="shared" si="11"/>
        <v>79.62</v>
      </c>
      <c r="N34" s="5">
        <f t="shared" si="12"/>
        <v>10.620000000000005</v>
      </c>
      <c r="O34">
        <v>7</v>
      </c>
      <c r="P34" s="5"/>
      <c r="Q34" s="37"/>
      <c r="R34" s="5">
        <f t="shared" si="13"/>
        <v>120</v>
      </c>
      <c r="S34" s="61">
        <f t="shared" si="14"/>
        <v>120</v>
      </c>
      <c r="T34" s="5"/>
      <c r="U34" s="5"/>
      <c r="V34" s="6"/>
      <c r="X34" s="62">
        <f t="shared" si="15"/>
        <v>3.9311517212069695</v>
      </c>
      <c r="Y34" s="62">
        <f t="shared" si="16"/>
        <v>4.2997542997543</v>
      </c>
      <c r="Z34" s="62" t="e">
        <f t="shared" si="17"/>
        <v>#DIV/0!</v>
      </c>
    </row>
    <row r="35" spans="1:26" ht="12.75">
      <c r="A35" s="4">
        <v>3013</v>
      </c>
      <c r="B35" s="1" t="s">
        <v>160</v>
      </c>
      <c r="C35" s="1" t="s">
        <v>172</v>
      </c>
      <c r="D35" s="1" t="s">
        <v>61</v>
      </c>
      <c r="E35" s="5">
        <f>T!E15</f>
        <v>52.97</v>
      </c>
      <c r="F35" s="37">
        <f>T!F15</f>
        <v>0</v>
      </c>
      <c r="G35" s="5">
        <f t="shared" si="7"/>
        <v>5.969999999999999</v>
      </c>
      <c r="H35" s="5">
        <f t="shared" si="8"/>
        <v>5.969999999999999</v>
      </c>
      <c r="I35" s="5">
        <f>T!I15</f>
        <v>39.69</v>
      </c>
      <c r="J35" s="37">
        <f>T!J15</f>
        <v>0</v>
      </c>
      <c r="K35" s="5">
        <f t="shared" si="9"/>
        <v>7.689999999999998</v>
      </c>
      <c r="L35" s="5">
        <f t="shared" si="10"/>
        <v>7.689999999999998</v>
      </c>
      <c r="M35" s="5">
        <f t="shared" si="11"/>
        <v>92.66</v>
      </c>
      <c r="N35" s="5">
        <f t="shared" si="12"/>
        <v>13.659999999999997</v>
      </c>
      <c r="O35">
        <v>8</v>
      </c>
      <c r="P35" s="5"/>
      <c r="Q35" s="37"/>
      <c r="R35" s="5">
        <f t="shared" si="13"/>
        <v>120</v>
      </c>
      <c r="S35" s="61">
        <f t="shared" si="14"/>
        <v>120</v>
      </c>
      <c r="T35" s="5"/>
      <c r="U35" s="5"/>
      <c r="V35" s="6"/>
      <c r="X35" s="62">
        <f t="shared" si="15"/>
        <v>3.4925429488389654</v>
      </c>
      <c r="Y35" s="62">
        <f t="shared" si="16"/>
        <v>3.5273368606701943</v>
      </c>
      <c r="Z35" s="62" t="e">
        <f t="shared" si="17"/>
        <v>#DIV/0!</v>
      </c>
    </row>
    <row r="36" spans="1:26" ht="12.75">
      <c r="A36" s="4">
        <v>3016</v>
      </c>
      <c r="B36" s="1" t="s">
        <v>165</v>
      </c>
      <c r="C36" s="1" t="s">
        <v>173</v>
      </c>
      <c r="D36" s="1" t="s">
        <v>61</v>
      </c>
      <c r="E36" s="5">
        <f>T!E17</f>
        <v>53.43</v>
      </c>
      <c r="F36" s="37">
        <f>T!F17</f>
        <v>0</v>
      </c>
      <c r="G36" s="5">
        <f t="shared" si="7"/>
        <v>6.43</v>
      </c>
      <c r="H36" s="5">
        <f t="shared" si="8"/>
        <v>6.43</v>
      </c>
      <c r="I36" s="5">
        <f>T!I17</f>
        <v>42.94</v>
      </c>
      <c r="J36" s="37">
        <f>T!J17</f>
        <v>5</v>
      </c>
      <c r="K36" s="5">
        <f t="shared" si="9"/>
        <v>10.939999999999998</v>
      </c>
      <c r="L36" s="5">
        <f t="shared" si="10"/>
        <v>15.939999999999998</v>
      </c>
      <c r="M36" s="5">
        <f t="shared" si="11"/>
        <v>96.37</v>
      </c>
      <c r="N36" s="5">
        <f t="shared" si="12"/>
        <v>22.369999999999997</v>
      </c>
      <c r="O36">
        <v>9</v>
      </c>
      <c r="P36" s="5"/>
      <c r="Q36" s="37"/>
      <c r="R36" s="5">
        <f t="shared" si="13"/>
        <v>120</v>
      </c>
      <c r="S36" s="61">
        <f t="shared" si="14"/>
        <v>120</v>
      </c>
      <c r="T36" s="5"/>
      <c r="U36" s="5"/>
      <c r="V36" s="6"/>
      <c r="X36" s="62">
        <f t="shared" si="15"/>
        <v>3.4624742653939733</v>
      </c>
      <c r="Y36" s="62">
        <f t="shared" si="16"/>
        <v>3.2603632976245924</v>
      </c>
      <c r="Z36" s="62" t="e">
        <f t="shared" si="17"/>
        <v>#DIV/0!</v>
      </c>
    </row>
    <row r="37" spans="1:26" ht="12.75">
      <c r="A37" s="4">
        <v>3009</v>
      </c>
      <c r="B37" s="1" t="s">
        <v>175</v>
      </c>
      <c r="C37" s="1" t="s">
        <v>176</v>
      </c>
      <c r="D37" s="1" t="s">
        <v>61</v>
      </c>
      <c r="E37" s="5">
        <f>T!E11</f>
        <v>58.27</v>
      </c>
      <c r="F37" s="37">
        <f>T!F11</f>
        <v>0</v>
      </c>
      <c r="G37" s="5">
        <f t="shared" si="7"/>
        <v>11.270000000000003</v>
      </c>
      <c r="H37" s="5">
        <f t="shared" si="8"/>
        <v>11.270000000000003</v>
      </c>
      <c r="I37" s="5">
        <f>T!I11</f>
        <v>41.72</v>
      </c>
      <c r="J37" s="37">
        <f>T!J11</f>
        <v>5</v>
      </c>
      <c r="K37" s="5">
        <f t="shared" si="9"/>
        <v>9.719999999999999</v>
      </c>
      <c r="L37" s="5">
        <f t="shared" si="10"/>
        <v>14.719999999999999</v>
      </c>
      <c r="M37" s="5">
        <f t="shared" si="11"/>
        <v>99.99000000000001</v>
      </c>
      <c r="N37" s="5">
        <f t="shared" si="12"/>
        <v>25.990000000000002</v>
      </c>
      <c r="O37">
        <v>10</v>
      </c>
      <c r="P37" s="5"/>
      <c r="Q37" s="37"/>
      <c r="R37" s="5">
        <f t="shared" si="13"/>
        <v>120</v>
      </c>
      <c r="S37" s="61">
        <f t="shared" si="14"/>
        <v>120</v>
      </c>
      <c r="T37" s="5"/>
      <c r="U37" s="5"/>
      <c r="V37" s="5"/>
      <c r="X37" s="62">
        <f t="shared" si="15"/>
        <v>3.1748755792002745</v>
      </c>
      <c r="Y37" s="62">
        <f t="shared" si="16"/>
        <v>3.3557046979865772</v>
      </c>
      <c r="Z37" s="62" t="e">
        <f t="shared" si="17"/>
        <v>#DIV/0!</v>
      </c>
    </row>
    <row r="38" spans="1:26" ht="12.75">
      <c r="A38" s="4">
        <v>3003</v>
      </c>
      <c r="B38" s="1" t="s">
        <v>94</v>
      </c>
      <c r="C38" s="1" t="s">
        <v>95</v>
      </c>
      <c r="D38" s="1" t="s">
        <v>68</v>
      </c>
      <c r="E38" s="5">
        <f>T!E5</f>
        <v>49.52</v>
      </c>
      <c r="F38" s="37">
        <f>T!F5</f>
        <v>0</v>
      </c>
      <c r="G38" s="5">
        <f t="shared" si="7"/>
        <v>2.520000000000003</v>
      </c>
      <c r="H38" s="5">
        <f t="shared" si="8"/>
        <v>2.520000000000003</v>
      </c>
      <c r="I38" s="5">
        <f>T!I5</f>
        <v>0</v>
      </c>
      <c r="J38" s="37"/>
      <c r="K38" s="5">
        <f t="shared" si="9"/>
        <v>100</v>
      </c>
      <c r="L38" s="5">
        <f t="shared" si="10"/>
        <v>100</v>
      </c>
      <c r="M38" s="5">
        <f t="shared" si="11"/>
        <v>49.52</v>
      </c>
      <c r="N38" s="5">
        <f t="shared" si="12"/>
        <v>102.52000000000001</v>
      </c>
      <c r="O38">
        <v>11</v>
      </c>
      <c r="P38" s="5"/>
      <c r="Q38" s="37"/>
      <c r="R38" s="5">
        <f t="shared" si="13"/>
        <v>120</v>
      </c>
      <c r="S38" s="61">
        <f t="shared" si="14"/>
        <v>120</v>
      </c>
      <c r="T38" s="5"/>
      <c r="U38" s="5"/>
      <c r="V38" s="5"/>
      <c r="X38" s="62">
        <f t="shared" si="15"/>
        <v>3.7358642972536344</v>
      </c>
      <c r="Y38" s="62" t="e">
        <f t="shared" si="16"/>
        <v>#DIV/0!</v>
      </c>
      <c r="Z38" s="62" t="e">
        <f t="shared" si="17"/>
        <v>#DIV/0!</v>
      </c>
    </row>
    <row r="39" spans="1:26" ht="12.75">
      <c r="A39" s="4">
        <v>3004</v>
      </c>
      <c r="B39" s="1" t="s">
        <v>123</v>
      </c>
      <c r="C39" s="1" t="s">
        <v>174</v>
      </c>
      <c r="D39" s="1" t="s">
        <v>142</v>
      </c>
      <c r="E39" s="5">
        <f>T!E6</f>
        <v>0</v>
      </c>
      <c r="F39" s="37"/>
      <c r="G39" s="5">
        <f t="shared" si="7"/>
        <v>120</v>
      </c>
      <c r="H39" s="5">
        <f t="shared" si="8"/>
        <v>120</v>
      </c>
      <c r="I39" s="5">
        <f>T!I6</f>
        <v>31.44</v>
      </c>
      <c r="J39" s="37">
        <f>T!J6</f>
        <v>5</v>
      </c>
      <c r="K39" s="5">
        <f t="shared" si="9"/>
        <v>0</v>
      </c>
      <c r="L39" s="5">
        <f t="shared" si="10"/>
        <v>5</v>
      </c>
      <c r="M39" s="5">
        <f t="shared" si="11"/>
        <v>31.44</v>
      </c>
      <c r="N39" s="5">
        <f t="shared" si="12"/>
        <v>125</v>
      </c>
      <c r="O39">
        <v>12</v>
      </c>
      <c r="P39" s="5"/>
      <c r="Q39" s="37"/>
      <c r="R39" s="5">
        <f t="shared" si="13"/>
        <v>120</v>
      </c>
      <c r="S39" s="61">
        <f t="shared" si="14"/>
        <v>120</v>
      </c>
      <c r="X39" s="62" t="e">
        <f t="shared" si="15"/>
        <v>#DIV/0!</v>
      </c>
      <c r="Y39" s="62">
        <f t="shared" si="16"/>
        <v>4.452926208651399</v>
      </c>
      <c r="Z39" s="62" t="e">
        <f t="shared" si="17"/>
        <v>#DIV/0!</v>
      </c>
    </row>
    <row r="40" spans="1:26" ht="12.75">
      <c r="A40" s="4">
        <v>3002</v>
      </c>
      <c r="B40" s="1" t="s">
        <v>57</v>
      </c>
      <c r="C40" s="1" t="s">
        <v>122</v>
      </c>
      <c r="D40" s="1" t="s">
        <v>61</v>
      </c>
      <c r="E40" s="5">
        <f>T!E4</f>
        <v>0</v>
      </c>
      <c r="F40" s="37"/>
      <c r="G40" s="5">
        <f t="shared" si="7"/>
        <v>120</v>
      </c>
      <c r="H40" s="5">
        <f t="shared" si="8"/>
        <v>120</v>
      </c>
      <c r="I40" s="5">
        <f>T!I4</f>
        <v>0</v>
      </c>
      <c r="J40" s="37"/>
      <c r="K40" s="5">
        <f t="shared" si="9"/>
        <v>100</v>
      </c>
      <c r="L40" s="5">
        <f t="shared" si="10"/>
        <v>100</v>
      </c>
      <c r="M40" s="5">
        <f t="shared" si="11"/>
        <v>0</v>
      </c>
      <c r="N40" s="5">
        <f t="shared" si="12"/>
        <v>220</v>
      </c>
      <c r="P40" s="5"/>
      <c r="Q40" s="37"/>
      <c r="R40" s="5">
        <f t="shared" si="13"/>
        <v>120</v>
      </c>
      <c r="S40" s="61">
        <f t="shared" si="14"/>
        <v>120</v>
      </c>
      <c r="X40" s="62" t="e">
        <f t="shared" si="15"/>
        <v>#DIV/0!</v>
      </c>
      <c r="Y40" s="62" t="e">
        <f t="shared" si="16"/>
        <v>#DIV/0!</v>
      </c>
      <c r="Z40" s="62" t="e">
        <f t="shared" si="17"/>
        <v>#DIV/0!</v>
      </c>
    </row>
    <row r="41" spans="1:26" ht="12.75">
      <c r="A41" s="4">
        <v>3007</v>
      </c>
      <c r="B41" s="1" t="s">
        <v>92</v>
      </c>
      <c r="C41" s="1" t="s">
        <v>93</v>
      </c>
      <c r="D41" s="1" t="s">
        <v>116</v>
      </c>
      <c r="E41" s="5">
        <f>T!E9</f>
        <v>0</v>
      </c>
      <c r="F41" s="37"/>
      <c r="G41" s="5">
        <f t="shared" si="7"/>
        <v>120</v>
      </c>
      <c r="H41" s="5">
        <f t="shared" si="8"/>
        <v>120</v>
      </c>
      <c r="I41" s="5">
        <f>T!I9</f>
        <v>0</v>
      </c>
      <c r="J41" s="37"/>
      <c r="K41" s="5">
        <f t="shared" si="9"/>
        <v>100</v>
      </c>
      <c r="L41" s="5">
        <f t="shared" si="10"/>
        <v>100</v>
      </c>
      <c r="M41" s="5">
        <f t="shared" si="11"/>
        <v>0</v>
      </c>
      <c r="N41" s="5">
        <f t="shared" si="12"/>
        <v>220</v>
      </c>
      <c r="P41" s="5"/>
      <c r="Q41" s="37"/>
      <c r="R41" s="5">
        <f t="shared" si="13"/>
        <v>120</v>
      </c>
      <c r="S41" s="61">
        <f t="shared" si="14"/>
        <v>120</v>
      </c>
      <c r="X41" s="62" t="e">
        <f t="shared" si="15"/>
        <v>#DIV/0!</v>
      </c>
      <c r="Y41" s="62" t="e">
        <f t="shared" si="16"/>
        <v>#DIV/0!</v>
      </c>
      <c r="Z41" s="62" t="e">
        <f t="shared" si="17"/>
        <v>#DIV/0!</v>
      </c>
    </row>
    <row r="42" spans="1:26" ht="12.75">
      <c r="A42" s="4">
        <v>3011</v>
      </c>
      <c r="B42" s="1" t="s">
        <v>94</v>
      </c>
      <c r="C42" s="1" t="s">
        <v>171</v>
      </c>
      <c r="D42" s="1" t="s">
        <v>170</v>
      </c>
      <c r="E42" s="5">
        <f>T!E13</f>
        <v>0</v>
      </c>
      <c r="F42" s="37"/>
      <c r="G42" s="5">
        <f t="shared" si="7"/>
        <v>120</v>
      </c>
      <c r="H42" s="5">
        <f t="shared" si="8"/>
        <v>120</v>
      </c>
      <c r="I42" s="5">
        <f>T!I13</f>
        <v>0</v>
      </c>
      <c r="J42" s="37"/>
      <c r="K42" s="5">
        <f t="shared" si="9"/>
        <v>100</v>
      </c>
      <c r="L42" s="5">
        <f t="shared" si="10"/>
        <v>100</v>
      </c>
      <c r="M42" s="5">
        <f t="shared" si="11"/>
        <v>0</v>
      </c>
      <c r="N42" s="5">
        <f t="shared" si="12"/>
        <v>220</v>
      </c>
      <c r="P42" s="5"/>
      <c r="Q42" s="37"/>
      <c r="R42" s="5">
        <f t="shared" si="13"/>
        <v>120</v>
      </c>
      <c r="S42" s="61">
        <f t="shared" si="14"/>
        <v>120</v>
      </c>
      <c r="X42" s="62" t="e">
        <f t="shared" si="15"/>
        <v>#DIV/0!</v>
      </c>
      <c r="Y42" s="62" t="e">
        <f t="shared" si="16"/>
        <v>#DIV/0!</v>
      </c>
      <c r="Z42" s="62" t="e">
        <f t="shared" si="17"/>
        <v>#DIV/0!</v>
      </c>
    </row>
    <row r="43" spans="1:26" ht="12.75">
      <c r="A43" s="4">
        <v>3014</v>
      </c>
      <c r="B43" s="1" t="s">
        <v>168</v>
      </c>
      <c r="C43" s="1" t="s">
        <v>169</v>
      </c>
      <c r="D43" s="1" t="s">
        <v>15</v>
      </c>
      <c r="E43" s="5">
        <f>T!E16</f>
        <v>0</v>
      </c>
      <c r="F43" s="37"/>
      <c r="G43" s="5">
        <f t="shared" si="7"/>
        <v>120</v>
      </c>
      <c r="H43" s="5">
        <f t="shared" si="8"/>
        <v>120</v>
      </c>
      <c r="I43" s="5" t="s">
        <v>204</v>
      </c>
      <c r="J43" s="37"/>
      <c r="K43" s="5">
        <f t="shared" si="9"/>
        <v>100</v>
      </c>
      <c r="L43" s="5">
        <f t="shared" si="10"/>
        <v>100</v>
      </c>
      <c r="M43" s="5">
        <f t="shared" si="11"/>
        <v>0</v>
      </c>
      <c r="N43" s="5">
        <f t="shared" si="12"/>
        <v>220</v>
      </c>
      <c r="P43" s="5"/>
      <c r="Q43" s="37"/>
      <c r="R43" s="5">
        <f t="shared" si="13"/>
        <v>120</v>
      </c>
      <c r="S43" s="61">
        <f t="shared" si="14"/>
        <v>120</v>
      </c>
      <c r="X43" s="62" t="e">
        <f t="shared" si="15"/>
        <v>#DIV/0!</v>
      </c>
      <c r="Y43" s="62" t="e">
        <f t="shared" si="16"/>
        <v>#VALUE!</v>
      </c>
      <c r="Z43" s="62" t="e">
        <f t="shared" si="17"/>
        <v>#DIV/0!</v>
      </c>
    </row>
  </sheetData>
  <mergeCells count="10">
    <mergeCell ref="O26:S26"/>
    <mergeCell ref="E1:H1"/>
    <mergeCell ref="I1:L1"/>
    <mergeCell ref="M1:P1"/>
    <mergeCell ref="Q1:T1"/>
    <mergeCell ref="E26:H26"/>
    <mergeCell ref="I26:L26"/>
    <mergeCell ref="E25:G25"/>
    <mergeCell ref="H25:J25"/>
    <mergeCell ref="M25:Q25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0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9" sqref="C39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5" max="5" width="9.125" style="0" customWidth="1"/>
    <col min="6" max="6" width="11.625" style="0" customWidth="1"/>
    <col min="7" max="7" width="9.125" style="0" customWidth="1"/>
    <col min="8" max="8" width="12.125" style="0" customWidth="1"/>
    <col min="9" max="9" width="9.125" style="0" customWidth="1"/>
    <col min="10" max="10" width="12.125" style="0" customWidth="1"/>
    <col min="11" max="11" width="9.125" style="0" customWidth="1"/>
    <col min="12" max="12" width="12.125" style="0" customWidth="1"/>
    <col min="13" max="13" width="19.00390625" style="0" customWidth="1"/>
    <col min="14" max="14" width="9.125" style="0" customWidth="1"/>
    <col min="19" max="19" width="18.125" style="0" customWidth="1"/>
  </cols>
  <sheetData>
    <row r="1" spans="5:20" ht="12.75">
      <c r="E1" s="64" t="s">
        <v>28</v>
      </c>
      <c r="F1" s="64"/>
      <c r="G1" s="64" t="s">
        <v>29</v>
      </c>
      <c r="H1" s="64"/>
      <c r="I1" s="64" t="s">
        <v>30</v>
      </c>
      <c r="J1" s="64"/>
      <c r="K1" s="64" t="s">
        <v>31</v>
      </c>
      <c r="L1" s="64"/>
      <c r="O1" s="64" t="s">
        <v>33</v>
      </c>
      <c r="P1" s="64"/>
      <c r="Q1" s="64"/>
      <c r="R1" s="64"/>
      <c r="S1" s="64"/>
      <c r="T1" s="66"/>
    </row>
    <row r="2" spans="1:20" ht="24.75" customHeight="1">
      <c r="A2" s="3" t="s">
        <v>4</v>
      </c>
      <c r="B2" s="2" t="s">
        <v>0</v>
      </c>
      <c r="C2" s="2" t="s">
        <v>1</v>
      </c>
      <c r="D2" s="2" t="s">
        <v>2</v>
      </c>
      <c r="E2" s="2" t="s">
        <v>48</v>
      </c>
      <c r="F2" s="2" t="s">
        <v>49</v>
      </c>
      <c r="G2" s="2" t="s">
        <v>48</v>
      </c>
      <c r="H2" s="2" t="s">
        <v>49</v>
      </c>
      <c r="I2" s="2" t="s">
        <v>48</v>
      </c>
      <c r="J2" s="2" t="s">
        <v>49</v>
      </c>
      <c r="K2" s="2" t="s">
        <v>48</v>
      </c>
      <c r="L2" s="2" t="s">
        <v>49</v>
      </c>
      <c r="M2" s="2" t="s">
        <v>50</v>
      </c>
      <c r="N2" s="2" t="s">
        <v>27</v>
      </c>
      <c r="O2" s="2" t="s">
        <v>51</v>
      </c>
      <c r="P2" s="2" t="s">
        <v>18</v>
      </c>
      <c r="Q2" s="2" t="s">
        <v>19</v>
      </c>
      <c r="R2" s="2" t="s">
        <v>48</v>
      </c>
      <c r="S2" s="2" t="s">
        <v>50</v>
      </c>
      <c r="T2" s="2" t="s">
        <v>27</v>
      </c>
    </row>
    <row r="3" spans="1:20" s="24" customFormat="1" ht="12.75">
      <c r="A3" s="11" t="s">
        <v>47</v>
      </c>
      <c r="B3" s="4"/>
      <c r="C3"/>
      <c r="D3"/>
      <c r="E3"/>
      <c r="F3" s="5">
        <f>SUM(E4:E6)</f>
        <v>237.42000000000002</v>
      </c>
      <c r="G3"/>
      <c r="H3" s="5">
        <f>SUM(G4:G6)</f>
        <v>205.95</v>
      </c>
      <c r="I3"/>
      <c r="J3">
        <f>SUM(I4:I6)</f>
        <v>91</v>
      </c>
      <c r="K3"/>
      <c r="L3">
        <f>SUM(K4:K6)</f>
        <v>114</v>
      </c>
      <c r="M3" s="5">
        <f>SUM(F3,H3,J3,L3)</f>
        <v>648.37</v>
      </c>
      <c r="N3" s="51">
        <v>1</v>
      </c>
      <c r="O3" s="31">
        <v>65.5</v>
      </c>
      <c r="P3" s="31"/>
      <c r="Q3" s="31">
        <f>SUM(O3,P4,P5,P6)</f>
        <v>65.5</v>
      </c>
      <c r="R3" s="31">
        <f>360-Q3</f>
        <v>294.5</v>
      </c>
      <c r="S3" s="31">
        <f>SUM(M3,R3)</f>
        <v>942.87</v>
      </c>
      <c r="T3" s="30">
        <v>1</v>
      </c>
    </row>
    <row r="4" spans="1:33" s="13" customFormat="1" ht="12.75" outlineLevel="1" collapsed="1">
      <c r="A4" s="12"/>
      <c r="B4" s="17">
        <v>6524</v>
      </c>
      <c r="C4" s="13" t="s">
        <v>76</v>
      </c>
      <c r="D4" s="13" t="s">
        <v>101</v>
      </c>
      <c r="E4" s="35">
        <f>L!H24</f>
        <v>79.05</v>
      </c>
      <c r="F4" s="35"/>
      <c r="G4" s="35">
        <f>L!L24</f>
        <v>68.91</v>
      </c>
      <c r="H4" s="35"/>
      <c r="I4" s="55">
        <f>L!P24</f>
        <v>30</v>
      </c>
      <c r="K4" s="55">
        <f>L!T24</f>
        <v>17</v>
      </c>
      <c r="M4" s="35"/>
      <c r="N4" s="49"/>
      <c r="O4" s="35"/>
      <c r="P4" s="55">
        <v>0</v>
      </c>
      <c r="Q4" s="35"/>
      <c r="R4" s="35"/>
      <c r="T4" s="45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0" customFormat="1" ht="12.75" outlineLevel="1">
      <c r="A5" s="18"/>
      <c r="B5" s="19">
        <v>4007</v>
      </c>
      <c r="C5" s="20" t="s">
        <v>158</v>
      </c>
      <c r="D5" s="20" t="s">
        <v>159</v>
      </c>
      <c r="E5" s="33">
        <f>S!H9</f>
        <v>76.95</v>
      </c>
      <c r="F5" s="33"/>
      <c r="G5" s="33">
        <f>S!L9</f>
        <v>64.94</v>
      </c>
      <c r="H5" s="33"/>
      <c r="I5" s="57">
        <f>S!P9</f>
        <v>27</v>
      </c>
      <c r="K5" s="57">
        <f>S!T9</f>
        <v>42</v>
      </c>
      <c r="M5" s="33"/>
      <c r="N5" s="67"/>
      <c r="O5" s="33"/>
      <c r="P5" s="57">
        <v>0</v>
      </c>
      <c r="Q5" s="33"/>
      <c r="R5" s="33"/>
      <c r="T5" s="47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20" customFormat="1" ht="12.75" outlineLevel="1">
      <c r="A6" s="18"/>
      <c r="B6" s="19">
        <v>4011</v>
      </c>
      <c r="C6" s="28" t="s">
        <v>119</v>
      </c>
      <c r="D6" s="28" t="s">
        <v>34</v>
      </c>
      <c r="E6" s="33">
        <f>S!H12</f>
        <v>81.42</v>
      </c>
      <c r="F6" s="33"/>
      <c r="G6" s="33">
        <f>S!L12</f>
        <v>72.1</v>
      </c>
      <c r="H6" s="33"/>
      <c r="I6" s="57">
        <f>S!P12</f>
        <v>34</v>
      </c>
      <c r="K6" s="57">
        <f>S!T12</f>
        <v>55</v>
      </c>
      <c r="M6" s="33"/>
      <c r="N6" s="67"/>
      <c r="O6" s="33"/>
      <c r="P6" s="57">
        <v>0</v>
      </c>
      <c r="Q6" s="33"/>
      <c r="R6" s="33"/>
      <c r="T6" s="47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20" customFormat="1" ht="12.75">
      <c r="A7" s="30" t="s">
        <v>127</v>
      </c>
      <c r="B7" s="25"/>
      <c r="C7" s="24"/>
      <c r="D7" s="24"/>
      <c r="E7" s="24"/>
      <c r="F7" s="5">
        <f>SUM(E8:E10)</f>
        <v>160.13</v>
      </c>
      <c r="G7" s="24"/>
      <c r="H7" s="5">
        <f>SUM(G8:G10)</f>
        <v>213.91</v>
      </c>
      <c r="I7" s="24"/>
      <c r="J7">
        <f>SUM(I8:I10)</f>
        <v>106</v>
      </c>
      <c r="K7" s="24"/>
      <c r="L7">
        <f>SUM(K8:K10)</f>
        <v>142</v>
      </c>
      <c r="M7" s="5">
        <f>SUM(F7,H7,J7,L7)</f>
        <v>622.04</v>
      </c>
      <c r="N7" s="51">
        <v>4</v>
      </c>
      <c r="O7" s="31">
        <v>59.69</v>
      </c>
      <c r="P7" s="31"/>
      <c r="Q7" s="5">
        <f>SUM(O7,P8,P9,P10)</f>
        <v>59.69</v>
      </c>
      <c r="R7" s="31">
        <f>360-Q7</f>
        <v>300.31</v>
      </c>
      <c r="S7" s="31">
        <f>SUM(M7,R7)</f>
        <v>922.3499999999999</v>
      </c>
      <c r="T7" s="30">
        <v>2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20" s="24" customFormat="1" ht="12.75" outlineLevel="1">
      <c r="A8" s="14"/>
      <c r="B8" s="16">
        <v>5506</v>
      </c>
      <c r="C8" s="15" t="s">
        <v>108</v>
      </c>
      <c r="D8" s="15" t="s">
        <v>118</v>
      </c>
      <c r="E8" s="32">
        <f>M!H6</f>
        <v>80.18</v>
      </c>
      <c r="F8" s="32"/>
      <c r="G8" s="32">
        <f>M!L6</f>
        <v>70.75</v>
      </c>
      <c r="H8" s="32"/>
      <c r="I8" s="56">
        <f>M!P6</f>
        <v>33</v>
      </c>
      <c r="J8" s="15"/>
      <c r="K8" s="56">
        <f>M!T6</f>
        <v>57</v>
      </c>
      <c r="L8" s="15"/>
      <c r="M8" s="32"/>
      <c r="N8" s="48"/>
      <c r="O8" s="32"/>
      <c r="P8" s="56">
        <v>0</v>
      </c>
      <c r="Q8" s="32"/>
      <c r="R8" s="32"/>
      <c r="S8" s="15"/>
      <c r="T8" s="48"/>
    </row>
    <row r="9" spans="1:33" s="20" customFormat="1" ht="12.75" outlineLevel="1" collapsed="1">
      <c r="A9" s="14"/>
      <c r="B9" s="16">
        <v>5514</v>
      </c>
      <c r="C9" s="15" t="s">
        <v>87</v>
      </c>
      <c r="D9" s="15" t="s">
        <v>134</v>
      </c>
      <c r="E9" s="32">
        <f>M!H14</f>
        <v>0</v>
      </c>
      <c r="F9" s="32"/>
      <c r="G9" s="32">
        <f>M!L14</f>
        <v>72.31</v>
      </c>
      <c r="H9" s="32"/>
      <c r="I9" s="56">
        <f>M!P14</f>
        <v>36</v>
      </c>
      <c r="J9" s="15"/>
      <c r="K9" s="56">
        <f>M!T14</f>
        <v>33</v>
      </c>
      <c r="L9" s="15"/>
      <c r="M9" s="32"/>
      <c r="N9" s="48"/>
      <c r="O9" s="32"/>
      <c r="P9" s="56">
        <v>0</v>
      </c>
      <c r="Q9" s="32"/>
      <c r="R9" s="32"/>
      <c r="S9" s="15"/>
      <c r="T9" s="48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0" customFormat="1" ht="12.75" outlineLevel="1">
      <c r="A10" s="21"/>
      <c r="B10" s="22">
        <v>3006</v>
      </c>
      <c r="C10" s="23" t="s">
        <v>52</v>
      </c>
      <c r="D10" s="23" t="s">
        <v>126</v>
      </c>
      <c r="E10" s="34">
        <f>T!H8</f>
        <v>79.95</v>
      </c>
      <c r="F10" s="34"/>
      <c r="G10" s="34">
        <f>T!L8</f>
        <v>70.85</v>
      </c>
      <c r="H10" s="34"/>
      <c r="I10" s="58">
        <f>T!P8</f>
        <v>37</v>
      </c>
      <c r="J10" s="23"/>
      <c r="K10" s="58">
        <f>T!T8</f>
        <v>52</v>
      </c>
      <c r="L10" s="23"/>
      <c r="M10" s="34"/>
      <c r="N10" s="46"/>
      <c r="O10" s="34"/>
      <c r="P10" s="58">
        <v>0</v>
      </c>
      <c r="Q10" s="34"/>
      <c r="R10" s="34"/>
      <c r="S10" s="23"/>
      <c r="T10" s="4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75">
      <c r="A11" s="44" t="s">
        <v>130</v>
      </c>
      <c r="B11" s="25"/>
      <c r="C11" s="24"/>
      <c r="D11" s="24"/>
      <c r="E11" s="24"/>
      <c r="F11" s="31">
        <f>SUM(E12:E14)</f>
        <v>223.07999999999998</v>
      </c>
      <c r="G11" s="24"/>
      <c r="H11" s="31">
        <f>SUM(G12:G14)</f>
        <v>193</v>
      </c>
      <c r="I11" s="24"/>
      <c r="J11" s="24">
        <f>SUM(I12:I14)</f>
        <v>83</v>
      </c>
      <c r="K11" s="24"/>
      <c r="L11" s="24">
        <f>SUM(K12:K14)</f>
        <v>114</v>
      </c>
      <c r="M11" s="31">
        <f>SUM(F11,H11,J11,L11)</f>
        <v>613.0799999999999</v>
      </c>
      <c r="N11" s="24">
        <v>5</v>
      </c>
      <c r="O11" s="24">
        <v>76.06</v>
      </c>
      <c r="P11" s="24"/>
      <c r="Q11" s="5">
        <f>SUM(O11,P12,P13,P14)</f>
        <v>86.06</v>
      </c>
      <c r="R11" s="31">
        <f>360-Q11</f>
        <v>273.94</v>
      </c>
      <c r="S11" s="31">
        <f>SUM(M11,R11)</f>
        <v>887.02</v>
      </c>
      <c r="T11" s="30">
        <v>3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5" customFormat="1" ht="12.75" outlineLevel="1">
      <c r="A12" s="12"/>
      <c r="B12" s="17">
        <v>6511</v>
      </c>
      <c r="C12" s="13" t="s">
        <v>65</v>
      </c>
      <c r="D12" s="13" t="s">
        <v>141</v>
      </c>
      <c r="E12" s="35">
        <f>L!H12</f>
        <v>77.42</v>
      </c>
      <c r="F12" s="35"/>
      <c r="G12" s="35">
        <f>L!L12</f>
        <v>68.44</v>
      </c>
      <c r="H12" s="35"/>
      <c r="I12" s="55">
        <f>L!P12</f>
        <v>22</v>
      </c>
      <c r="J12" s="13"/>
      <c r="K12" s="55">
        <f>L!T12</f>
        <v>37</v>
      </c>
      <c r="L12" s="13"/>
      <c r="M12" s="35"/>
      <c r="N12" s="13"/>
      <c r="O12" s="13"/>
      <c r="P12" s="13">
        <v>0</v>
      </c>
      <c r="Q12" s="35"/>
      <c r="R12" s="35"/>
      <c r="S12" s="13"/>
      <c r="T12" s="1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20" customFormat="1" ht="12.75" outlineLevel="1">
      <c r="A13" s="12"/>
      <c r="B13" s="17">
        <v>6520</v>
      </c>
      <c r="C13" s="13" t="s">
        <v>16</v>
      </c>
      <c r="D13" s="13" t="s">
        <v>53</v>
      </c>
      <c r="E13" s="35">
        <f>L!H20</f>
        <v>78.97999999999999</v>
      </c>
      <c r="F13" s="35"/>
      <c r="G13" s="35">
        <f>L!L20</f>
        <v>57.31</v>
      </c>
      <c r="H13" s="35"/>
      <c r="I13" s="55">
        <f>L!P20</f>
        <v>32</v>
      </c>
      <c r="J13" s="13"/>
      <c r="K13" s="55">
        <f>L!T20</f>
        <v>29</v>
      </c>
      <c r="L13" s="13"/>
      <c r="M13" s="35"/>
      <c r="N13" s="13"/>
      <c r="O13" s="13"/>
      <c r="P13" s="13">
        <v>5</v>
      </c>
      <c r="Q13" s="35"/>
      <c r="R13" s="35"/>
      <c r="S13" s="13"/>
      <c r="T13" s="1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20" customFormat="1" ht="12.75" outlineLevel="1">
      <c r="A14" s="21"/>
      <c r="B14" s="22">
        <v>3017</v>
      </c>
      <c r="C14" s="23" t="s">
        <v>94</v>
      </c>
      <c r="D14" s="23" t="s">
        <v>96</v>
      </c>
      <c r="E14" s="34">
        <f>T!H18</f>
        <v>66.68</v>
      </c>
      <c r="F14" s="34"/>
      <c r="G14" s="34">
        <f>T!L18</f>
        <v>67.25</v>
      </c>
      <c r="H14" s="34"/>
      <c r="I14" s="58">
        <f>T!P18</f>
        <v>29</v>
      </c>
      <c r="J14" s="23"/>
      <c r="K14" s="58">
        <f>T!T18</f>
        <v>48</v>
      </c>
      <c r="L14" s="23"/>
      <c r="M14" s="34"/>
      <c r="N14" s="23"/>
      <c r="O14" s="23"/>
      <c r="P14" s="23">
        <v>5</v>
      </c>
      <c r="Q14" s="34"/>
      <c r="R14" s="34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20" s="24" customFormat="1" ht="12.75" collapsed="1">
      <c r="A15" s="44" t="s">
        <v>133</v>
      </c>
      <c r="B15" s="4"/>
      <c r="C15"/>
      <c r="D15"/>
      <c r="E15"/>
      <c r="F15" s="5">
        <f>SUM(E16:E18)</f>
        <v>227.65999999999997</v>
      </c>
      <c r="G15"/>
      <c r="H15" s="5">
        <f>SUM(G16:G18)</f>
        <v>200.1</v>
      </c>
      <c r="I15"/>
      <c r="J15">
        <f>SUM(I16:I18)</f>
        <v>97</v>
      </c>
      <c r="K15"/>
      <c r="L15">
        <f>SUM(K16:K18)</f>
        <v>107</v>
      </c>
      <c r="M15" s="5">
        <f>SUM(F15,H15,J15,L15)</f>
        <v>631.76</v>
      </c>
      <c r="N15">
        <v>3</v>
      </c>
      <c r="O15" s="24">
        <v>55.65</v>
      </c>
      <c r="Q15" s="5">
        <f>SUM(O15,P16,P17,P18)</f>
        <v>175.65</v>
      </c>
      <c r="R15" s="31">
        <f>360-Q15</f>
        <v>184.35</v>
      </c>
      <c r="S15" s="31">
        <f>SUM(M15,R15)</f>
        <v>816.11</v>
      </c>
      <c r="T15" s="24">
        <v>4</v>
      </c>
    </row>
    <row r="16" spans="2:33" s="13" customFormat="1" ht="12.75" hidden="1" outlineLevel="1" collapsed="1">
      <c r="B16" s="17">
        <v>6506</v>
      </c>
      <c r="C16" s="13" t="s">
        <v>109</v>
      </c>
      <c r="D16" s="13" t="s">
        <v>110</v>
      </c>
      <c r="E16" s="35">
        <f>L!H8</f>
        <v>68.36</v>
      </c>
      <c r="F16" s="35"/>
      <c r="G16" s="35">
        <f>L!L8</f>
        <v>64.09</v>
      </c>
      <c r="H16" s="35"/>
      <c r="I16" s="55">
        <f>L!P8</f>
        <v>24</v>
      </c>
      <c r="K16" s="55">
        <f>L!T8</f>
        <v>24</v>
      </c>
      <c r="M16" s="35"/>
      <c r="P16" s="13">
        <v>0</v>
      </c>
      <c r="Q16" s="35"/>
      <c r="R16" s="3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23" customFormat="1" ht="12.75" hidden="1" outlineLevel="1">
      <c r="A17" s="13"/>
      <c r="B17" s="17">
        <v>6526</v>
      </c>
      <c r="C17" s="26" t="s">
        <v>7</v>
      </c>
      <c r="D17" s="26" t="s">
        <v>8</v>
      </c>
      <c r="E17" s="35">
        <f>L!H26</f>
        <v>74.78999999999999</v>
      </c>
      <c r="F17" s="35"/>
      <c r="G17" s="35">
        <f>L!L26</f>
        <v>67.85</v>
      </c>
      <c r="H17" s="35"/>
      <c r="I17" s="55">
        <f>L!P26</f>
        <v>34</v>
      </c>
      <c r="J17" s="13"/>
      <c r="K17" s="55">
        <f>L!T26</f>
        <v>34</v>
      </c>
      <c r="L17" s="13"/>
      <c r="M17" s="35"/>
      <c r="N17" s="13"/>
      <c r="O17" s="13"/>
      <c r="P17" s="13">
        <v>0</v>
      </c>
      <c r="Q17" s="35"/>
      <c r="R17" s="35"/>
      <c r="S17" s="13"/>
      <c r="T17" s="1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23" customFormat="1" ht="12.75" hidden="1" outlineLevel="1">
      <c r="A18" s="20"/>
      <c r="B18" s="19">
        <v>4003</v>
      </c>
      <c r="C18" s="20" t="s">
        <v>87</v>
      </c>
      <c r="D18" s="20" t="s">
        <v>154</v>
      </c>
      <c r="E18" s="33">
        <f>S!H5</f>
        <v>84.50999999999999</v>
      </c>
      <c r="F18" s="33"/>
      <c r="G18" s="33">
        <f>S!L5</f>
        <v>68.16</v>
      </c>
      <c r="H18" s="33"/>
      <c r="I18" s="57">
        <f>S!P5</f>
        <v>39</v>
      </c>
      <c r="J18" s="20"/>
      <c r="K18" s="57">
        <f>S!T5</f>
        <v>49</v>
      </c>
      <c r="L18" s="20"/>
      <c r="M18" s="33"/>
      <c r="N18" s="20"/>
      <c r="O18" s="20"/>
      <c r="P18" s="20">
        <v>120</v>
      </c>
      <c r="Q18" s="33"/>
      <c r="R18" s="33"/>
      <c r="S18" s="20"/>
      <c r="T18" s="20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20" s="24" customFormat="1" ht="12.75" collapsed="1">
      <c r="A19" s="44" t="s">
        <v>128</v>
      </c>
      <c r="B19" s="25"/>
      <c r="F19" s="31">
        <f>SUM(E20:E22)</f>
        <v>237.12</v>
      </c>
      <c r="H19" s="31">
        <f>SUM(G20:G22)</f>
        <v>204.9</v>
      </c>
      <c r="J19" s="24">
        <f>SUM(I20:I22)</f>
        <v>99</v>
      </c>
      <c r="L19" s="24">
        <f>SUM(K20:K22)</f>
        <v>92</v>
      </c>
      <c r="M19" s="31">
        <f>SUM(F19,H19,J19,L19)</f>
        <v>633.02</v>
      </c>
      <c r="N19" s="51">
        <v>2</v>
      </c>
      <c r="O19" s="31">
        <v>66.75</v>
      </c>
      <c r="P19" s="31"/>
      <c r="Q19" s="31">
        <f>SUM(O19,P20,P21,P22)</f>
        <v>201.75</v>
      </c>
      <c r="R19" s="31">
        <f>360-Q19</f>
        <v>158.25</v>
      </c>
      <c r="S19" s="31">
        <f>SUM(M19,R19)</f>
        <v>791.27</v>
      </c>
      <c r="T19" s="24">
        <v>5</v>
      </c>
    </row>
    <row r="20" spans="1:33" s="13" customFormat="1" ht="12.75" hidden="1" outlineLevel="1">
      <c r="A20" s="14"/>
      <c r="B20" s="16">
        <v>5504</v>
      </c>
      <c r="C20" s="15" t="s">
        <v>112</v>
      </c>
      <c r="D20" s="15" t="s">
        <v>113</v>
      </c>
      <c r="E20" s="32">
        <f>M!H4</f>
        <v>82.69</v>
      </c>
      <c r="F20" s="32"/>
      <c r="G20" s="32">
        <f>M!L4</f>
        <v>68.59</v>
      </c>
      <c r="H20" s="32"/>
      <c r="I20" s="56">
        <f>M!P4</f>
        <v>34</v>
      </c>
      <c r="J20" s="15"/>
      <c r="K20" s="56">
        <f>M!T4</f>
        <v>35</v>
      </c>
      <c r="L20" s="15"/>
      <c r="M20" s="32"/>
      <c r="N20" s="48"/>
      <c r="O20" s="32"/>
      <c r="P20" s="56">
        <v>10</v>
      </c>
      <c r="Q20" s="32"/>
      <c r="R20" s="32"/>
      <c r="S20" s="15"/>
      <c r="T20" s="1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13" customFormat="1" ht="12.75" hidden="1" outlineLevel="1">
      <c r="A21" s="14"/>
      <c r="B21" s="16">
        <v>5510</v>
      </c>
      <c r="C21" s="15" t="s">
        <v>59</v>
      </c>
      <c r="D21" s="15" t="s">
        <v>83</v>
      </c>
      <c r="E21" s="32">
        <f>M!H10</f>
        <v>76.88</v>
      </c>
      <c r="F21" s="32"/>
      <c r="G21" s="32">
        <f>M!L10</f>
        <v>66.75</v>
      </c>
      <c r="H21" s="32"/>
      <c r="I21" s="56">
        <f>M!P10</f>
        <v>35</v>
      </c>
      <c r="J21" s="15"/>
      <c r="K21" s="56">
        <f>M!T10</f>
        <v>30</v>
      </c>
      <c r="L21" s="15"/>
      <c r="M21" s="32"/>
      <c r="N21" s="48"/>
      <c r="O21" s="32"/>
      <c r="P21" s="56">
        <v>120</v>
      </c>
      <c r="Q21" s="32"/>
      <c r="R21" s="32"/>
      <c r="S21" s="15"/>
      <c r="T21" s="1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23" customFormat="1" ht="12.75" hidden="1" outlineLevel="1" collapsed="1">
      <c r="A22" s="18"/>
      <c r="B22" s="19">
        <v>4015</v>
      </c>
      <c r="C22" s="20" t="s">
        <v>200</v>
      </c>
      <c r="D22" s="20" t="s">
        <v>201</v>
      </c>
      <c r="E22" s="33">
        <f>S!H14</f>
        <v>77.55</v>
      </c>
      <c r="F22" s="33"/>
      <c r="G22" s="33">
        <f>S!L14</f>
        <v>69.56</v>
      </c>
      <c r="H22" s="33"/>
      <c r="I22" s="57">
        <f>S!P14</f>
        <v>30</v>
      </c>
      <c r="J22" s="20"/>
      <c r="K22" s="57">
        <f>S!T14</f>
        <v>27</v>
      </c>
      <c r="L22" s="20"/>
      <c r="M22" s="33"/>
      <c r="N22" s="47"/>
      <c r="O22" s="33"/>
      <c r="P22" s="57">
        <v>5</v>
      </c>
      <c r="Q22" s="33"/>
      <c r="R22" s="33"/>
      <c r="S22" s="20"/>
      <c r="T22" s="20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20" s="24" customFormat="1" ht="12.75" collapsed="1">
      <c r="A23" s="44" t="s">
        <v>97</v>
      </c>
      <c r="B23"/>
      <c r="C23"/>
      <c r="D23"/>
      <c r="E23"/>
      <c r="F23" s="5">
        <f>SUM(E24:E26)</f>
        <v>231.44000000000003</v>
      </c>
      <c r="G23"/>
      <c r="H23" s="5">
        <f>SUM(G24:G26)</f>
        <v>192.15</v>
      </c>
      <c r="I23"/>
      <c r="J23">
        <f>SUM(I24:I26)</f>
        <v>81</v>
      </c>
      <c r="K23"/>
      <c r="L23">
        <f>SUM(K24:K26)</f>
        <v>90</v>
      </c>
      <c r="M23" s="5">
        <f>SUM(F23,H23,J23,L23)</f>
        <v>594.59</v>
      </c>
      <c r="N23">
        <v>7</v>
      </c>
      <c r="O23">
        <v>77.57</v>
      </c>
      <c r="P23"/>
      <c r="Q23" s="5">
        <f>SUM(O23,P24,P25,P26)</f>
        <v>217.57</v>
      </c>
      <c r="R23" s="31">
        <f>360-Q23</f>
        <v>142.43</v>
      </c>
      <c r="S23" s="31">
        <f>SUM(M23,R23)</f>
        <v>737.02</v>
      </c>
      <c r="T23">
        <v>6</v>
      </c>
    </row>
    <row r="24" spans="2:33" s="13" customFormat="1" ht="12.75" hidden="1" outlineLevel="1">
      <c r="B24" s="17">
        <v>6501</v>
      </c>
      <c r="C24" s="13" t="s">
        <v>40</v>
      </c>
      <c r="D24" s="13" t="s">
        <v>67</v>
      </c>
      <c r="E24" s="35">
        <f>L!H3</f>
        <v>79.05</v>
      </c>
      <c r="F24" s="35"/>
      <c r="G24" s="35">
        <f>L!L3</f>
        <v>64.03</v>
      </c>
      <c r="H24" s="35"/>
      <c r="I24" s="55">
        <f>L!P3</f>
        <v>30</v>
      </c>
      <c r="K24" s="55">
        <f>L!T3</f>
        <v>36</v>
      </c>
      <c r="M24" s="35"/>
      <c r="P24" s="13">
        <v>15</v>
      </c>
      <c r="Q24" s="35"/>
      <c r="R24" s="3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2:33" s="13" customFormat="1" ht="12.75" hidden="1" outlineLevel="1">
      <c r="B25" s="17">
        <v>6516</v>
      </c>
      <c r="C25" s="13" t="s">
        <v>7</v>
      </c>
      <c r="D25" s="13" t="s">
        <v>138</v>
      </c>
      <c r="E25" s="35">
        <f>L!H16</f>
        <v>73.87</v>
      </c>
      <c r="F25" s="35"/>
      <c r="G25" s="35">
        <f>L!L16</f>
        <v>63.5</v>
      </c>
      <c r="H25" s="35"/>
      <c r="I25" s="55">
        <f>L!P16</f>
        <v>18</v>
      </c>
      <c r="K25" s="55">
        <f>L!T16</f>
        <v>31</v>
      </c>
      <c r="M25" s="35"/>
      <c r="P25" s="13">
        <v>5</v>
      </c>
      <c r="Q25" s="35"/>
      <c r="R25" s="35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3" customFormat="1" ht="12.75" hidden="1" outlineLevel="1">
      <c r="A26" s="20"/>
      <c r="B26" s="19">
        <v>4009</v>
      </c>
      <c r="C26" s="20" t="s">
        <v>35</v>
      </c>
      <c r="D26" s="20" t="s">
        <v>155</v>
      </c>
      <c r="E26" s="33">
        <f>S!H11</f>
        <v>78.52000000000001</v>
      </c>
      <c r="F26" s="33"/>
      <c r="G26" s="33">
        <f>S!L11</f>
        <v>64.62</v>
      </c>
      <c r="H26" s="33"/>
      <c r="I26" s="57">
        <f>S!P11</f>
        <v>33</v>
      </c>
      <c r="J26" s="20"/>
      <c r="K26" s="57">
        <f>S!T11</f>
        <v>23</v>
      </c>
      <c r="L26" s="20"/>
      <c r="M26" s="33"/>
      <c r="N26" s="20"/>
      <c r="O26" s="20"/>
      <c r="P26" s="20">
        <v>120</v>
      </c>
      <c r="Q26" s="33"/>
      <c r="R26" s="33"/>
      <c r="S26" s="20"/>
      <c r="T26" s="20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2.75" collapsed="1">
      <c r="A27" s="11" t="s">
        <v>129</v>
      </c>
      <c r="F27" s="5">
        <f>SUM(E28:E30)</f>
        <v>159.12</v>
      </c>
      <c r="H27" s="5">
        <f>SUM(G28:G30)</f>
        <v>210.6</v>
      </c>
      <c r="J27">
        <f>SUM(I28:I30)</f>
        <v>101</v>
      </c>
      <c r="L27">
        <f>SUM(K28:K30)</f>
        <v>126</v>
      </c>
      <c r="M27" s="5">
        <f>SUM(F27,H27,J27,L27)</f>
        <v>596.72</v>
      </c>
      <c r="N27" s="51">
        <v>6</v>
      </c>
      <c r="O27" s="31">
        <v>360</v>
      </c>
      <c r="P27" s="31"/>
      <c r="Q27" s="5">
        <f>SUM(O27,P28,P29,P30)</f>
        <v>360</v>
      </c>
      <c r="R27" s="31">
        <f>360-Q27</f>
        <v>0</v>
      </c>
      <c r="S27" s="31">
        <f>SUM(M27,R27)</f>
        <v>596.72</v>
      </c>
      <c r="T27" s="24">
        <v>7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15" customFormat="1" ht="12.75" hidden="1" outlineLevel="1">
      <c r="A28" s="12"/>
      <c r="B28" s="17">
        <v>6502</v>
      </c>
      <c r="C28" s="13" t="s">
        <v>108</v>
      </c>
      <c r="D28" s="13" t="s">
        <v>3</v>
      </c>
      <c r="E28" s="35">
        <f>L!H4</f>
        <v>77.75</v>
      </c>
      <c r="F28" s="35"/>
      <c r="G28" s="35">
        <f>L!L4</f>
        <v>69.94</v>
      </c>
      <c r="H28" s="35"/>
      <c r="I28" s="55">
        <f>L!P4</f>
        <v>41</v>
      </c>
      <c r="J28" s="13"/>
      <c r="K28" s="55">
        <f>L!T4</f>
        <v>57</v>
      </c>
      <c r="L28" s="13"/>
      <c r="M28" s="35"/>
      <c r="N28" s="45"/>
      <c r="O28" s="35"/>
      <c r="P28" s="35"/>
      <c r="Q28" s="35"/>
      <c r="R28" s="35"/>
      <c r="S28" s="13"/>
      <c r="T28" s="1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15" customFormat="1" ht="12.75" hidden="1" outlineLevel="1">
      <c r="A29" s="12"/>
      <c r="B29" s="17">
        <v>6515</v>
      </c>
      <c r="C29" s="26" t="s">
        <v>52</v>
      </c>
      <c r="D29" s="26" t="s">
        <v>9</v>
      </c>
      <c r="E29" s="35">
        <f>L!H15</f>
        <v>0</v>
      </c>
      <c r="F29" s="35"/>
      <c r="G29" s="35">
        <f>L!L15</f>
        <v>69.85</v>
      </c>
      <c r="H29" s="35"/>
      <c r="I29" s="55">
        <f>L!P15</f>
        <v>33</v>
      </c>
      <c r="J29" s="13"/>
      <c r="K29" s="55">
        <f>L!T15</f>
        <v>29</v>
      </c>
      <c r="L29" s="13"/>
      <c r="M29" s="35"/>
      <c r="N29" s="45"/>
      <c r="O29" s="35"/>
      <c r="P29" s="35"/>
      <c r="Q29" s="35"/>
      <c r="R29" s="35"/>
      <c r="S29" s="13"/>
      <c r="T29" s="1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2:33" s="20" customFormat="1" ht="12.75" hidden="1" outlineLevel="1">
      <c r="B30" s="19">
        <v>4002</v>
      </c>
      <c r="C30" s="28" t="s">
        <v>7</v>
      </c>
      <c r="D30" s="28" t="s">
        <v>85</v>
      </c>
      <c r="E30" s="33">
        <f>S!H4</f>
        <v>81.37</v>
      </c>
      <c r="F30" s="33"/>
      <c r="G30" s="33">
        <f>S!L4</f>
        <v>70.81</v>
      </c>
      <c r="H30" s="33"/>
      <c r="I30" s="57">
        <f>S!P4</f>
        <v>27</v>
      </c>
      <c r="K30" s="57">
        <f>S!T4</f>
        <v>40</v>
      </c>
      <c r="M30" s="33"/>
      <c r="N30" s="47"/>
      <c r="O30" s="33"/>
      <c r="P30" s="33"/>
      <c r="Q30" s="33"/>
      <c r="R30" s="3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2.75" collapsed="1">
      <c r="A31" s="44" t="s">
        <v>60</v>
      </c>
      <c r="B31" s="25"/>
      <c r="C31" s="24"/>
      <c r="D31" s="24"/>
      <c r="E31" s="24"/>
      <c r="F31" s="31">
        <f>SUM(E32:E34)</f>
        <v>159.28</v>
      </c>
      <c r="G31" s="24"/>
      <c r="H31" s="31">
        <f>SUM(G32:G34)</f>
        <v>202.78</v>
      </c>
      <c r="I31" s="24"/>
      <c r="J31" s="24">
        <f>SUM(I32:I34)</f>
        <v>94</v>
      </c>
      <c r="K31" s="24"/>
      <c r="L31" s="24">
        <f>SUM(K32:K34)</f>
        <v>129</v>
      </c>
      <c r="M31" s="31">
        <f>SUM(F31,H31,J31,L31)</f>
        <v>585.06</v>
      </c>
      <c r="N31" s="24">
        <v>8</v>
      </c>
      <c r="O31" s="24"/>
      <c r="P31" s="24"/>
      <c r="Q31" s="5">
        <f>SUM(O31,P32,P33,P34)</f>
        <v>0</v>
      </c>
      <c r="R31" s="5"/>
      <c r="S31" s="31">
        <f>SUM(M31,Q31)</f>
        <v>585.06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15" customFormat="1" ht="12.75" hidden="1" outlineLevel="1">
      <c r="A32" s="12"/>
      <c r="B32" s="17">
        <v>6517</v>
      </c>
      <c r="C32" s="13" t="s">
        <v>114</v>
      </c>
      <c r="D32" s="13" t="s">
        <v>115</v>
      </c>
      <c r="E32" s="35">
        <f>L!H17</f>
        <v>79.83</v>
      </c>
      <c r="F32" s="35"/>
      <c r="G32" s="35">
        <f>L!L17</f>
        <v>60.370000000000005</v>
      </c>
      <c r="H32" s="35"/>
      <c r="I32" s="55">
        <f>L!P17</f>
        <v>37</v>
      </c>
      <c r="J32" s="13"/>
      <c r="K32" s="55">
        <f>L!T17</f>
        <v>49</v>
      </c>
      <c r="L32" s="13"/>
      <c r="M32" s="35"/>
      <c r="N32" s="13"/>
      <c r="O32" s="13"/>
      <c r="P32" s="13"/>
      <c r="Q32" s="35"/>
      <c r="R32" s="35"/>
      <c r="S32" s="13"/>
      <c r="T32" s="1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13" customFormat="1" ht="12.75" hidden="1" outlineLevel="1">
      <c r="A33" s="12"/>
      <c r="B33" s="17">
        <v>6521</v>
      </c>
      <c r="C33" s="13" t="s">
        <v>69</v>
      </c>
      <c r="D33" s="13" t="s">
        <v>70</v>
      </c>
      <c r="E33" s="35">
        <f>L!H21</f>
        <v>0</v>
      </c>
      <c r="F33" s="35"/>
      <c r="G33" s="35">
        <f>L!L21</f>
        <v>70.38</v>
      </c>
      <c r="H33" s="35"/>
      <c r="I33" s="55">
        <f>L!P21</f>
        <v>32</v>
      </c>
      <c r="K33" s="55">
        <f>L!T21</f>
        <v>26</v>
      </c>
      <c r="M33" s="35"/>
      <c r="Q33" s="35"/>
      <c r="R33" s="35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3" customFormat="1" ht="12.75" hidden="1" outlineLevel="1">
      <c r="A34" s="18"/>
      <c r="B34" s="19">
        <v>4019</v>
      </c>
      <c r="C34" s="20" t="s">
        <v>87</v>
      </c>
      <c r="D34" s="20" t="s">
        <v>88</v>
      </c>
      <c r="E34" s="33">
        <f>S!H18</f>
        <v>79.45</v>
      </c>
      <c r="F34" s="33"/>
      <c r="G34" s="33">
        <f>S!L18</f>
        <v>72.03</v>
      </c>
      <c r="H34" s="33"/>
      <c r="I34" s="57">
        <f>S!P18</f>
        <v>25</v>
      </c>
      <c r="J34" s="20"/>
      <c r="K34" s="57">
        <f>S!T18</f>
        <v>54</v>
      </c>
      <c r="L34" s="20"/>
      <c r="M34" s="33"/>
      <c r="N34" s="20"/>
      <c r="O34" s="20"/>
      <c r="P34" s="20"/>
      <c r="Q34" s="33"/>
      <c r="R34" s="33"/>
      <c r="S34" s="20"/>
      <c r="T34" s="20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.75" collapsed="1">
      <c r="A35" s="11" t="s">
        <v>99</v>
      </c>
      <c r="B35" s="4"/>
      <c r="F35" s="5">
        <f>SUM(E36:E38)</f>
        <v>137.79</v>
      </c>
      <c r="H35" s="5">
        <f>SUM(G36:G38)</f>
        <v>201.86</v>
      </c>
      <c r="J35">
        <f>SUM(I36:I38)</f>
        <v>79</v>
      </c>
      <c r="L35">
        <f>SUM(K36:K38)</f>
        <v>84</v>
      </c>
      <c r="M35" s="5">
        <f>SUM(F35,H35,J35,L35)</f>
        <v>502.65</v>
      </c>
      <c r="N35" s="51">
        <v>9</v>
      </c>
      <c r="O35" s="24"/>
      <c r="P35" s="31"/>
      <c r="Q35" s="5">
        <f>SUM(O35,P36,P37,P38)</f>
        <v>0</v>
      </c>
      <c r="R35" s="5"/>
      <c r="S35" s="31">
        <f>SUM(M35,Q35)</f>
        <v>502.65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3" customFormat="1" ht="12.75" hidden="1" outlineLevel="1">
      <c r="A36" s="14"/>
      <c r="B36" s="16">
        <v>5507</v>
      </c>
      <c r="C36" s="15" t="s">
        <v>158</v>
      </c>
      <c r="D36" s="15" t="s">
        <v>185</v>
      </c>
      <c r="E36" s="32">
        <f>M!H7</f>
        <v>72.31</v>
      </c>
      <c r="F36" s="32"/>
      <c r="G36" s="32">
        <f>M!L7</f>
        <v>62.46</v>
      </c>
      <c r="H36" s="32"/>
      <c r="I36" s="56">
        <f>M!P7</f>
        <v>19</v>
      </c>
      <c r="J36" s="15"/>
      <c r="K36" s="56">
        <f>M!T7</f>
        <v>30</v>
      </c>
      <c r="L36" s="15"/>
      <c r="M36" s="32"/>
      <c r="N36" s="48"/>
      <c r="O36" s="15"/>
      <c r="P36" s="32"/>
      <c r="Q36" s="32"/>
      <c r="R36" s="32"/>
      <c r="S36" s="15"/>
      <c r="T36" s="15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0" customFormat="1" ht="12.75" hidden="1" outlineLevel="1">
      <c r="A37" s="14"/>
      <c r="B37" s="16">
        <v>5508</v>
      </c>
      <c r="C37" s="15" t="s">
        <v>143</v>
      </c>
      <c r="D37" s="15" t="s">
        <v>186</v>
      </c>
      <c r="E37" s="32">
        <f>M!H8</f>
        <v>0</v>
      </c>
      <c r="F37" s="32"/>
      <c r="G37" s="32">
        <f>M!L8</f>
        <v>69.9</v>
      </c>
      <c r="H37" s="32"/>
      <c r="I37" s="56">
        <f>M!P8</f>
        <v>31</v>
      </c>
      <c r="J37" s="15"/>
      <c r="K37" s="56">
        <f>M!T8</f>
        <v>31</v>
      </c>
      <c r="L37" s="15"/>
      <c r="M37" s="32"/>
      <c r="N37" s="48"/>
      <c r="O37" s="15"/>
      <c r="P37" s="32"/>
      <c r="Q37" s="32"/>
      <c r="R37" s="32"/>
      <c r="S37" s="15"/>
      <c r="T37" s="15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0" customFormat="1" ht="12.75" hidden="1" outlineLevel="1">
      <c r="A38" s="18"/>
      <c r="B38" s="19">
        <v>4016</v>
      </c>
      <c r="C38" s="20" t="s">
        <v>160</v>
      </c>
      <c r="D38" s="20" t="s">
        <v>161</v>
      </c>
      <c r="E38" s="33">
        <f>S!H15</f>
        <v>65.47999999999999</v>
      </c>
      <c r="F38" s="33"/>
      <c r="G38" s="33">
        <f>S!L15</f>
        <v>69.5</v>
      </c>
      <c r="H38" s="33"/>
      <c r="I38" s="57">
        <f>S!P15</f>
        <v>29</v>
      </c>
      <c r="K38" s="57">
        <f>S!T15</f>
        <v>23</v>
      </c>
      <c r="M38" s="33"/>
      <c r="N38" s="47"/>
      <c r="P38" s="33"/>
      <c r="Q38" s="33"/>
      <c r="R38" s="3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2.75" collapsed="1">
      <c r="A39" s="8" t="s">
        <v>191</v>
      </c>
      <c r="B39" s="4"/>
      <c r="F39" s="5">
        <f>SUM(E40:E42)</f>
        <v>156.66</v>
      </c>
      <c r="H39" s="5">
        <f>SUM(G40:G42)</f>
        <v>187.22</v>
      </c>
      <c r="J39">
        <f>SUM(I40:I42)</f>
        <v>81</v>
      </c>
      <c r="L39">
        <f>SUM(K40:K42)</f>
        <v>62</v>
      </c>
      <c r="M39" s="5">
        <f>SUM(F39,H39,J39,L39)</f>
        <v>486.88</v>
      </c>
      <c r="N39">
        <v>10</v>
      </c>
      <c r="Q39" s="5">
        <f>SUM(O39,P40,P41,P42)</f>
        <v>0</v>
      </c>
      <c r="R39" s="5"/>
      <c r="S39" s="31">
        <f>SUM(M39,Q39)</f>
        <v>486.88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15" customFormat="1" ht="12.75" hidden="1" outlineLevel="1">
      <c r="A40" s="13"/>
      <c r="B40" s="17">
        <v>6523</v>
      </c>
      <c r="C40" s="49" t="s">
        <v>71</v>
      </c>
      <c r="D40" s="49" t="s">
        <v>72</v>
      </c>
      <c r="E40" s="35">
        <f>L!H23</f>
        <v>77.75999999999999</v>
      </c>
      <c r="F40" s="35"/>
      <c r="G40" s="35">
        <f>L!L23</f>
        <v>59.66</v>
      </c>
      <c r="H40" s="35"/>
      <c r="I40" s="55">
        <f>L!P23</f>
        <v>30</v>
      </c>
      <c r="J40" s="13"/>
      <c r="K40" s="55">
        <f>L!T23</f>
        <v>18</v>
      </c>
      <c r="L40" s="13"/>
      <c r="M40" s="35"/>
      <c r="N40" s="13"/>
      <c r="O40" s="13"/>
      <c r="P40" s="13"/>
      <c r="Q40" s="35"/>
      <c r="R40" s="35"/>
      <c r="S40" s="13"/>
      <c r="T40" s="1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2:33" s="23" customFormat="1" ht="12.75" hidden="1" outlineLevel="1">
      <c r="B41" s="22">
        <v>3004</v>
      </c>
      <c r="C41" s="29" t="s">
        <v>123</v>
      </c>
      <c r="D41" s="29" t="s">
        <v>174</v>
      </c>
      <c r="E41" s="34">
        <f>T!H6</f>
        <v>0</v>
      </c>
      <c r="F41" s="34"/>
      <c r="G41" s="34">
        <f>T!L6</f>
        <v>63.56</v>
      </c>
      <c r="H41" s="34"/>
      <c r="I41" s="58">
        <f>T!P6</f>
        <v>19</v>
      </c>
      <c r="K41" s="58">
        <f>T!T6</f>
        <v>33</v>
      </c>
      <c r="M41" s="34"/>
      <c r="Q41" s="34"/>
      <c r="R41" s="3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2:33" s="23" customFormat="1" ht="12.75" hidden="1" outlineLevel="1">
      <c r="B42" s="22">
        <v>3010</v>
      </c>
      <c r="C42" s="23" t="s">
        <v>124</v>
      </c>
      <c r="D42" s="23" t="s">
        <v>125</v>
      </c>
      <c r="E42" s="34">
        <f>T!H12</f>
        <v>78.9</v>
      </c>
      <c r="F42" s="34"/>
      <c r="G42" s="34">
        <f>T!L12</f>
        <v>64</v>
      </c>
      <c r="H42" s="34"/>
      <c r="I42" s="58">
        <f>T!P12</f>
        <v>32</v>
      </c>
      <c r="K42" s="58">
        <f>T!T12</f>
        <v>11</v>
      </c>
      <c r="M42" s="34"/>
      <c r="Q42" s="34"/>
      <c r="R42" s="3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2.75" collapsed="1">
      <c r="A43" s="11" t="s">
        <v>46</v>
      </c>
      <c r="B43" s="4"/>
      <c r="C43" s="24"/>
      <c r="D43" s="24"/>
      <c r="F43" s="5">
        <f>SUM(E44:E46)</f>
        <v>69.66</v>
      </c>
      <c r="H43" s="5">
        <f>SUM(G44:G46)</f>
        <v>200.6</v>
      </c>
      <c r="J43">
        <f>SUM(I44:I46)</f>
        <v>109</v>
      </c>
      <c r="L43">
        <f>SUM(K44:K46)</f>
        <v>104</v>
      </c>
      <c r="M43" s="5">
        <f>SUM(F43,H43,J43,L43)</f>
        <v>483.26</v>
      </c>
      <c r="N43" s="24">
        <v>11</v>
      </c>
      <c r="O43" s="24"/>
      <c r="P43" s="24"/>
      <c r="Q43" s="5">
        <f>SUM(O43,P44,P45,P46)</f>
        <v>0</v>
      </c>
      <c r="R43" s="5"/>
      <c r="S43" s="31">
        <f>SUM(M43,Q43)</f>
        <v>483.26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13" customFormat="1" ht="12.75" hidden="1" outlineLevel="1">
      <c r="A44" s="14"/>
      <c r="B44" s="16">
        <v>5502</v>
      </c>
      <c r="C44" s="27" t="s">
        <v>10</v>
      </c>
      <c r="D44" s="27" t="s">
        <v>84</v>
      </c>
      <c r="E44" s="32">
        <f>M!H3</f>
        <v>69.66</v>
      </c>
      <c r="F44" s="32"/>
      <c r="G44" s="32">
        <f>M!L3</f>
        <v>67.6</v>
      </c>
      <c r="H44" s="32"/>
      <c r="I44" s="56">
        <f>M!P3</f>
        <v>39</v>
      </c>
      <c r="J44" s="15"/>
      <c r="K44" s="56">
        <f>M!T3</f>
        <v>51</v>
      </c>
      <c r="L44" s="15"/>
      <c r="M44" s="32"/>
      <c r="N44" s="15"/>
      <c r="O44" s="15"/>
      <c r="P44" s="15"/>
      <c r="Q44" s="32"/>
      <c r="R44" s="32"/>
      <c r="S44" s="15"/>
      <c r="T44" s="1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15" customFormat="1" ht="12.75" hidden="1" outlineLevel="1">
      <c r="A45" s="14"/>
      <c r="B45" s="16">
        <v>5505</v>
      </c>
      <c r="C45" s="15" t="s">
        <v>87</v>
      </c>
      <c r="D45" s="15" t="s">
        <v>178</v>
      </c>
      <c r="E45" s="32">
        <f>M!H5</f>
        <v>0</v>
      </c>
      <c r="F45" s="32"/>
      <c r="G45" s="32">
        <f>M!L5</f>
        <v>69.5</v>
      </c>
      <c r="H45" s="32"/>
      <c r="I45" s="56">
        <f>M!P5</f>
        <v>36</v>
      </c>
      <c r="K45" s="56">
        <f>M!T5</f>
        <v>9</v>
      </c>
      <c r="M45" s="32"/>
      <c r="Q45" s="32"/>
      <c r="R45" s="32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23" customFormat="1" ht="12.75" hidden="1" outlineLevel="1">
      <c r="A46" s="18"/>
      <c r="B46" s="19">
        <v>4005</v>
      </c>
      <c r="C46" s="20" t="s">
        <v>16</v>
      </c>
      <c r="D46" s="20" t="s">
        <v>86</v>
      </c>
      <c r="E46" s="33">
        <f>S!H7</f>
        <v>0</v>
      </c>
      <c r="F46" s="33"/>
      <c r="G46" s="33">
        <f>S!L7</f>
        <v>63.5</v>
      </c>
      <c r="H46" s="33"/>
      <c r="I46" s="57">
        <f>S!P7</f>
        <v>34</v>
      </c>
      <c r="J46" s="20"/>
      <c r="K46" s="57">
        <f>S!T7</f>
        <v>44</v>
      </c>
      <c r="L46" s="20"/>
      <c r="M46" s="33"/>
      <c r="N46" s="20"/>
      <c r="O46" s="20"/>
      <c r="P46" s="20"/>
      <c r="Q46" s="33"/>
      <c r="R46" s="33"/>
      <c r="S46" s="20"/>
      <c r="T46" s="20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2.75" collapsed="1">
      <c r="A47" s="44" t="s">
        <v>190</v>
      </c>
      <c r="B47" s="4"/>
      <c r="F47" s="5">
        <f>SUM(E48:E50)</f>
        <v>117.72999999999999</v>
      </c>
      <c r="H47" s="5">
        <f>SUM(G48:G50)</f>
        <v>200.97</v>
      </c>
      <c r="J47">
        <f>SUM(I48:I50)</f>
        <v>83</v>
      </c>
      <c r="L47">
        <f>SUM(K48:K50)</f>
        <v>62</v>
      </c>
      <c r="M47" s="5">
        <f>SUM(F47,H47,J47,L47)</f>
        <v>463.7</v>
      </c>
      <c r="N47">
        <v>12</v>
      </c>
      <c r="O47" s="24"/>
      <c r="P47" s="24"/>
      <c r="Q47" s="5">
        <f>SUM(O47,P48,P49,P50)</f>
        <v>0</v>
      </c>
      <c r="R47" s="5"/>
      <c r="S47" s="31">
        <f>SUM(M47,Q47)</f>
        <v>463.7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2:33" s="13" customFormat="1" ht="12.75" hidden="1" outlineLevel="1">
      <c r="B48" s="17">
        <v>6510</v>
      </c>
      <c r="C48" s="13" t="s">
        <v>71</v>
      </c>
      <c r="D48" s="13" t="s">
        <v>73</v>
      </c>
      <c r="E48" s="35">
        <f>L!H11</f>
        <v>61.25</v>
      </c>
      <c r="F48" s="35"/>
      <c r="G48" s="35">
        <f>L!L11</f>
        <v>60.54</v>
      </c>
      <c r="H48" s="35"/>
      <c r="I48" s="55">
        <f>L!P11</f>
        <v>20</v>
      </c>
      <c r="K48" s="55">
        <f>L!T11</f>
        <v>11</v>
      </c>
      <c r="M48" s="35"/>
      <c r="Q48" s="35"/>
      <c r="R48" s="35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33" s="20" customFormat="1" ht="12.75" hidden="1" outlineLevel="1">
      <c r="B49" s="19">
        <v>4008</v>
      </c>
      <c r="C49" s="28" t="s">
        <v>165</v>
      </c>
      <c r="D49" s="28" t="s">
        <v>43</v>
      </c>
      <c r="E49" s="33">
        <f>S!H10</f>
        <v>0</v>
      </c>
      <c r="F49" s="33"/>
      <c r="G49" s="33">
        <f>S!L10</f>
        <v>69.25</v>
      </c>
      <c r="H49" s="33"/>
      <c r="I49" s="57">
        <f>S!P10</f>
        <v>32</v>
      </c>
      <c r="K49" s="57">
        <f>S!T10</f>
        <v>21</v>
      </c>
      <c r="M49" s="33"/>
      <c r="Q49" s="33"/>
      <c r="R49" s="3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23" customFormat="1" ht="12.75" hidden="1" outlineLevel="1">
      <c r="A50" s="20"/>
      <c r="B50" s="19">
        <v>4017</v>
      </c>
      <c r="C50" s="20" t="s">
        <v>41</v>
      </c>
      <c r="D50" s="20" t="s">
        <v>89</v>
      </c>
      <c r="E50" s="33">
        <f>S!H16</f>
        <v>56.48</v>
      </c>
      <c r="F50" s="33"/>
      <c r="G50" s="33">
        <f>S!L16</f>
        <v>71.18</v>
      </c>
      <c r="H50" s="33"/>
      <c r="I50" s="57">
        <f>S!P16</f>
        <v>31</v>
      </c>
      <c r="J50" s="20"/>
      <c r="K50" s="57">
        <f>S!T16</f>
        <v>30</v>
      </c>
      <c r="L50" s="20"/>
      <c r="M50" s="33"/>
      <c r="N50" s="20"/>
      <c r="O50" s="20"/>
      <c r="P50" s="20"/>
      <c r="Q50" s="33"/>
      <c r="R50" s="33"/>
      <c r="S50" s="20"/>
      <c r="T50" s="20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19" ht="12.75" collapsed="1">
      <c r="A51" s="44" t="s">
        <v>98</v>
      </c>
      <c r="F51" s="5">
        <f>SUM(E52:E54)</f>
        <v>147.77999999999997</v>
      </c>
      <c r="H51" s="5">
        <f>SUM(G52:G54)</f>
        <v>66.25</v>
      </c>
      <c r="J51">
        <f>SUM(I52:I54)</f>
        <v>92</v>
      </c>
      <c r="L51">
        <f>SUM(K52:K54)</f>
        <v>106</v>
      </c>
      <c r="M51" s="5">
        <f>SUM(F51,H51,J51,L51)</f>
        <v>412.03</v>
      </c>
      <c r="N51">
        <v>13</v>
      </c>
      <c r="Q51" s="5">
        <f>SUM(O51,P52,P53,P54)</f>
        <v>0</v>
      </c>
      <c r="R51" s="5"/>
      <c r="S51" s="31">
        <f>SUM(M51,Q51)</f>
        <v>412.03</v>
      </c>
    </row>
    <row r="52" spans="1:20" ht="12.75" hidden="1" outlineLevel="1">
      <c r="A52" s="13"/>
      <c r="B52" s="17">
        <v>6505</v>
      </c>
      <c r="C52" s="13" t="s">
        <v>52</v>
      </c>
      <c r="D52" s="13" t="s">
        <v>107</v>
      </c>
      <c r="E52" s="35">
        <f>L!H7</f>
        <v>77.3</v>
      </c>
      <c r="F52" s="35"/>
      <c r="G52" s="35">
        <f>L!L7</f>
        <v>0</v>
      </c>
      <c r="H52" s="35"/>
      <c r="I52" s="55">
        <f>L!P7</f>
        <v>33</v>
      </c>
      <c r="J52" s="13"/>
      <c r="K52" s="55">
        <f>L!T7</f>
        <v>39</v>
      </c>
      <c r="L52" s="13"/>
      <c r="M52" s="35"/>
      <c r="N52" s="13"/>
      <c r="O52" s="13"/>
      <c r="P52" s="13"/>
      <c r="Q52" s="35"/>
      <c r="R52" s="35"/>
      <c r="S52" s="13"/>
      <c r="T52" s="13"/>
    </row>
    <row r="53" spans="1:20" ht="12.75" hidden="1" outlineLevel="1">
      <c r="A53" s="13"/>
      <c r="B53" s="17">
        <v>6518</v>
      </c>
      <c r="C53" s="13" t="s">
        <v>65</v>
      </c>
      <c r="D53" s="13" t="s">
        <v>105</v>
      </c>
      <c r="E53" s="35">
        <f>L!H18</f>
        <v>0</v>
      </c>
      <c r="F53" s="35"/>
      <c r="G53" s="35">
        <f>L!L18</f>
        <v>66.25</v>
      </c>
      <c r="H53" s="35"/>
      <c r="I53" s="55">
        <f>L!P18</f>
        <v>37</v>
      </c>
      <c r="J53" s="13"/>
      <c r="K53" s="55">
        <f>L!T18</f>
        <v>26</v>
      </c>
      <c r="L53" s="13"/>
      <c r="M53" s="35"/>
      <c r="N53" s="13"/>
      <c r="O53" s="13"/>
      <c r="P53" s="13"/>
      <c r="Q53" s="35"/>
      <c r="R53" s="35"/>
      <c r="S53" s="13"/>
      <c r="T53" s="13"/>
    </row>
    <row r="54" spans="1:20" ht="12.75" hidden="1" outlineLevel="1">
      <c r="A54" s="23"/>
      <c r="B54" s="22">
        <v>3003</v>
      </c>
      <c r="C54" s="23" t="s">
        <v>94</v>
      </c>
      <c r="D54" s="23" t="s">
        <v>95</v>
      </c>
      <c r="E54" s="34">
        <f>T!H5</f>
        <v>70.47999999999999</v>
      </c>
      <c r="F54" s="34"/>
      <c r="G54" s="34">
        <f>T!L5</f>
        <v>0</v>
      </c>
      <c r="H54" s="34"/>
      <c r="I54" s="58">
        <f>T!P5</f>
        <v>22</v>
      </c>
      <c r="J54" s="23"/>
      <c r="K54" s="58">
        <f>T!T5</f>
        <v>41</v>
      </c>
      <c r="L54" s="23"/>
      <c r="M54" s="34"/>
      <c r="N54" s="23"/>
      <c r="O54" s="23"/>
      <c r="P54" s="23"/>
      <c r="Q54" s="34"/>
      <c r="R54" s="34"/>
      <c r="S54" s="23"/>
      <c r="T54" s="23"/>
    </row>
    <row r="55" spans="1:20" ht="12.75" collapsed="1">
      <c r="A55" s="8" t="s">
        <v>135</v>
      </c>
      <c r="B55" s="4"/>
      <c r="F55" s="5">
        <f>SUM(E56:E58)</f>
        <v>67.94</v>
      </c>
      <c r="H55" s="5">
        <f>SUM(G56:G58)</f>
        <v>122.82</v>
      </c>
      <c r="J55">
        <f>SUM(I56:I58)</f>
        <v>78</v>
      </c>
      <c r="L55">
        <f>SUM(K56:K58)</f>
        <v>108</v>
      </c>
      <c r="M55" s="5">
        <f>SUM(F55,H55,J55,L55)</f>
        <v>376.76</v>
      </c>
      <c r="N55">
        <v>14</v>
      </c>
      <c r="O55" s="24"/>
      <c r="P55" s="24"/>
      <c r="Q55" s="5">
        <f>SUM(O55,P56,P57,P58)</f>
        <v>0</v>
      </c>
      <c r="R55" s="5"/>
      <c r="S55" s="31">
        <f>SUM(M55,Q55)</f>
        <v>376.76</v>
      </c>
      <c r="T55" s="24"/>
    </row>
    <row r="56" spans="1:20" ht="12.75" hidden="1" outlineLevel="1">
      <c r="A56" s="13"/>
      <c r="B56" s="17">
        <v>6522</v>
      </c>
      <c r="C56" s="13" t="s">
        <v>54</v>
      </c>
      <c r="D56" s="13" t="s">
        <v>192</v>
      </c>
      <c r="E56" s="35">
        <f>L!H22</f>
        <v>0</v>
      </c>
      <c r="F56" s="35"/>
      <c r="G56" s="35">
        <f>L!L22</f>
        <v>60.38</v>
      </c>
      <c r="H56" s="35"/>
      <c r="I56" s="55">
        <f>L!P22</f>
        <v>21</v>
      </c>
      <c r="J56" s="13"/>
      <c r="K56" s="55">
        <f>L!T22</f>
        <v>41</v>
      </c>
      <c r="L56" s="13"/>
      <c r="M56" s="35"/>
      <c r="N56" s="13"/>
      <c r="O56" s="13"/>
      <c r="P56" s="13"/>
      <c r="Q56" s="35"/>
      <c r="R56" s="35"/>
      <c r="S56" s="13"/>
      <c r="T56" s="13"/>
    </row>
    <row r="57" spans="1:20" ht="12.75" hidden="1" outlineLevel="1">
      <c r="A57" s="23"/>
      <c r="B57" s="22">
        <v>3007</v>
      </c>
      <c r="C57" s="23" t="s">
        <v>92</v>
      </c>
      <c r="D57" s="23" t="s">
        <v>100</v>
      </c>
      <c r="E57" s="34">
        <f>T!H9</f>
        <v>0</v>
      </c>
      <c r="F57" s="34"/>
      <c r="G57" s="34">
        <f>T!L9</f>
        <v>0</v>
      </c>
      <c r="H57" s="34"/>
      <c r="I57" s="58">
        <f>T!P9</f>
        <v>24</v>
      </c>
      <c r="J57" s="23"/>
      <c r="K57" s="58">
        <f>T!T9</f>
        <v>45</v>
      </c>
      <c r="L57" s="23"/>
      <c r="M57" s="34"/>
      <c r="N57" s="23"/>
      <c r="O57" s="23"/>
      <c r="P57" s="23"/>
      <c r="Q57" s="34"/>
      <c r="R57" s="34"/>
      <c r="S57" s="23"/>
      <c r="T57" s="23"/>
    </row>
    <row r="58" spans="1:20" ht="12.75" hidden="1" outlineLevel="1">
      <c r="A58" s="23"/>
      <c r="B58" s="22">
        <v>3012</v>
      </c>
      <c r="C58" s="23" t="s">
        <v>57</v>
      </c>
      <c r="D58" s="23" t="s">
        <v>58</v>
      </c>
      <c r="E58" s="34">
        <f>T!H14</f>
        <v>67.94</v>
      </c>
      <c r="F58" s="34"/>
      <c r="G58" s="34">
        <f>T!L14</f>
        <v>62.44</v>
      </c>
      <c r="H58" s="34"/>
      <c r="I58" s="58">
        <f>T!P14</f>
        <v>33</v>
      </c>
      <c r="J58" s="23"/>
      <c r="K58" s="58">
        <f>T!T14</f>
        <v>22</v>
      </c>
      <c r="L58" s="23"/>
      <c r="M58" s="34"/>
      <c r="N58" s="23"/>
      <c r="O58" s="23"/>
      <c r="P58" s="23"/>
      <c r="Q58" s="34"/>
      <c r="R58" s="34"/>
      <c r="S58" s="23"/>
      <c r="T58" s="23"/>
    </row>
    <row r="59" spans="1:19" ht="12.75" collapsed="1">
      <c r="A59" s="44" t="s">
        <v>131</v>
      </c>
      <c r="B59" s="4"/>
      <c r="F59" s="5">
        <f>SUM(E60:E62)</f>
        <v>77.55</v>
      </c>
      <c r="H59" s="5">
        <f>SUM(G60:G62)</f>
        <v>129.28</v>
      </c>
      <c r="J59">
        <f>SUM(I60:I62)</f>
        <v>52</v>
      </c>
      <c r="L59">
        <f>SUM(K60:K62)</f>
        <v>73</v>
      </c>
      <c r="M59" s="5">
        <f>SUM(F59,H59,J59,L59)</f>
        <v>331.83</v>
      </c>
      <c r="N59">
        <v>15</v>
      </c>
      <c r="Q59" s="5">
        <f>SUM(O59,P60,P61,P62)</f>
        <v>0</v>
      </c>
      <c r="R59" s="5"/>
      <c r="S59" s="31">
        <f>SUM(M59,Q59)</f>
        <v>331.83</v>
      </c>
    </row>
    <row r="60" spans="1:20" ht="12.75" hidden="1" outlineLevel="1">
      <c r="A60" s="15"/>
      <c r="B60" s="16">
        <v>6511</v>
      </c>
      <c r="C60" s="15" t="s">
        <v>183</v>
      </c>
      <c r="D60" s="15" t="s">
        <v>184</v>
      </c>
      <c r="E60" s="32">
        <f>M!H11</f>
        <v>0</v>
      </c>
      <c r="F60" s="32"/>
      <c r="G60" s="32">
        <f>M!L11</f>
        <v>0</v>
      </c>
      <c r="H60" s="32"/>
      <c r="I60" s="56">
        <f>M!P11</f>
        <v>8</v>
      </c>
      <c r="J60" s="15"/>
      <c r="K60" s="56">
        <f>M!T11</f>
        <v>20</v>
      </c>
      <c r="L60" s="15"/>
      <c r="M60" s="32"/>
      <c r="N60" s="15"/>
      <c r="O60" s="15"/>
      <c r="P60" s="15"/>
      <c r="Q60" s="32"/>
      <c r="R60" s="32"/>
      <c r="S60" s="15"/>
      <c r="T60" s="15"/>
    </row>
    <row r="61" spans="1:20" ht="12.75" hidden="1" outlineLevel="1">
      <c r="A61" s="20"/>
      <c r="B61" s="19">
        <v>4012</v>
      </c>
      <c r="C61" s="20" t="s">
        <v>156</v>
      </c>
      <c r="D61" s="20" t="s">
        <v>157</v>
      </c>
      <c r="E61" s="33">
        <f>S!H13</f>
        <v>0</v>
      </c>
      <c r="F61" s="33"/>
      <c r="G61" s="33">
        <f>S!L13</f>
        <v>59.72</v>
      </c>
      <c r="H61" s="33"/>
      <c r="I61" s="57">
        <f>S!P13</f>
        <v>14</v>
      </c>
      <c r="J61" s="20"/>
      <c r="K61" s="57">
        <f>S!T13</f>
        <v>26</v>
      </c>
      <c r="L61" s="20"/>
      <c r="M61" s="33"/>
      <c r="N61" s="20"/>
      <c r="O61" s="20"/>
      <c r="P61" s="20"/>
      <c r="Q61" s="33"/>
      <c r="R61" s="33"/>
      <c r="S61" s="20"/>
      <c r="T61" s="20"/>
    </row>
    <row r="62" spans="1:20" ht="12.75" hidden="1" outlineLevel="1">
      <c r="A62" s="20"/>
      <c r="B62" s="19">
        <v>4022</v>
      </c>
      <c r="C62" s="20" t="s">
        <v>52</v>
      </c>
      <c r="D62" s="20" t="s">
        <v>197</v>
      </c>
      <c r="E62" s="33">
        <f>S!H14</f>
        <v>77.55</v>
      </c>
      <c r="F62" s="33"/>
      <c r="G62" s="33">
        <f>S!L14</f>
        <v>69.56</v>
      </c>
      <c r="H62" s="33"/>
      <c r="I62" s="57">
        <f>S!P14</f>
        <v>30</v>
      </c>
      <c r="J62" s="20"/>
      <c r="K62" s="57">
        <f>S!T14</f>
        <v>27</v>
      </c>
      <c r="L62" s="20"/>
      <c r="M62" s="33"/>
      <c r="N62" s="20"/>
      <c r="O62" s="20"/>
      <c r="P62" s="20"/>
      <c r="Q62" s="33"/>
      <c r="R62" s="33"/>
      <c r="S62" s="20"/>
      <c r="T62" s="20"/>
    </row>
    <row r="63" spans="1:20" ht="12.75">
      <c r="A63" s="11" t="s">
        <v>194</v>
      </c>
      <c r="B63" s="4"/>
      <c r="F63" s="5">
        <f>SUM(E64:E66)</f>
        <v>158.46</v>
      </c>
      <c r="H63" s="5">
        <f>SUM(G64:G66)</f>
        <v>135.19</v>
      </c>
      <c r="J63">
        <f>SUM(I64:I66)</f>
        <v>71</v>
      </c>
      <c r="L63">
        <f>SUM(K64:K66)</f>
        <v>72</v>
      </c>
      <c r="M63" s="5">
        <f>SUM(F63,H63,J63,L63)</f>
        <v>436.65</v>
      </c>
      <c r="N63" s="24"/>
      <c r="O63" s="24"/>
      <c r="P63" s="24"/>
      <c r="Q63" s="5">
        <f>SUM(O63,P64,P65,P66)</f>
        <v>0</v>
      </c>
      <c r="R63" s="5"/>
      <c r="S63" s="31">
        <f>SUM(M63,Q63)</f>
        <v>436.65</v>
      </c>
      <c r="T63" s="24"/>
    </row>
    <row r="64" spans="1:20" ht="12.75" outlineLevel="1">
      <c r="A64" s="12"/>
      <c r="B64" s="17">
        <v>6504</v>
      </c>
      <c r="C64" s="13" t="s">
        <v>80</v>
      </c>
      <c r="D64" s="13" t="s">
        <v>81</v>
      </c>
      <c r="E64" s="35">
        <f>L!H6</f>
        <v>82.12</v>
      </c>
      <c r="F64" s="35"/>
      <c r="G64" s="35">
        <f>L!L6</f>
        <v>68.9</v>
      </c>
      <c r="H64" s="13"/>
      <c r="I64" s="55">
        <f>L!P6</f>
        <v>43</v>
      </c>
      <c r="J64" s="13"/>
      <c r="K64" s="55">
        <f>L!T6</f>
        <v>41</v>
      </c>
      <c r="L64" s="13"/>
      <c r="M64" s="13"/>
      <c r="N64" s="13"/>
      <c r="O64" s="13"/>
      <c r="P64" s="13"/>
      <c r="Q64" s="35"/>
      <c r="R64" s="35"/>
      <c r="S64" s="13"/>
      <c r="T64" s="13"/>
    </row>
    <row r="65" spans="1:20" ht="12.75" outlineLevel="1">
      <c r="A65" s="12"/>
      <c r="B65" s="17">
        <v>6519</v>
      </c>
      <c r="C65" s="13" t="s">
        <v>78</v>
      </c>
      <c r="D65" s="13" t="s">
        <v>79</v>
      </c>
      <c r="E65" s="35">
        <f>L!H19</f>
        <v>76.34</v>
      </c>
      <c r="F65" s="13"/>
      <c r="G65" s="35">
        <f>L!L19</f>
        <v>66.28999999999999</v>
      </c>
      <c r="H65" s="13"/>
      <c r="I65" s="55">
        <f>L!P19</f>
        <v>28</v>
      </c>
      <c r="J65" s="13"/>
      <c r="K65" s="55">
        <f>L!T19</f>
        <v>31</v>
      </c>
      <c r="L65" s="13"/>
      <c r="M65" s="13"/>
      <c r="N65" s="13"/>
      <c r="O65" s="13"/>
      <c r="P65" s="13"/>
      <c r="Q65" s="35"/>
      <c r="R65" s="35"/>
      <c r="S65" s="13"/>
      <c r="T65" s="13"/>
    </row>
    <row r="66" spans="1:20" ht="12.75" outlineLevel="1">
      <c r="A66" s="18"/>
      <c r="B66" s="19">
        <v>4010</v>
      </c>
      <c r="C66" s="20" t="s">
        <v>166</v>
      </c>
      <c r="D66" s="20" t="s">
        <v>167</v>
      </c>
      <c r="E66" s="33" t="s">
        <v>204</v>
      </c>
      <c r="F66" s="20"/>
      <c r="G66" s="33" t="s">
        <v>204</v>
      </c>
      <c r="H66" s="20"/>
      <c r="I66" s="57" t="s">
        <v>204</v>
      </c>
      <c r="J66" s="20"/>
      <c r="K66" s="57" t="s">
        <v>204</v>
      </c>
      <c r="L66" s="20"/>
      <c r="M66" s="20"/>
      <c r="N66" s="20"/>
      <c r="O66" s="20"/>
      <c r="P66" s="20"/>
      <c r="Q66" s="33"/>
      <c r="R66" s="33"/>
      <c r="S66" s="20"/>
      <c r="T66" s="20"/>
    </row>
    <row r="67" spans="1:19" ht="12.75">
      <c r="A67" s="8" t="s">
        <v>195</v>
      </c>
      <c r="B67" s="4"/>
      <c r="F67">
        <f>SUM(E68:E70)</f>
        <v>153.53</v>
      </c>
      <c r="H67">
        <f>SUM(G68:G70)</f>
        <v>128.71</v>
      </c>
      <c r="J67">
        <f>SUM(I68:I70)</f>
        <v>71</v>
      </c>
      <c r="L67">
        <f>SUM(K68:K70)</f>
        <v>95</v>
      </c>
      <c r="M67">
        <f>SUM(F67,H67,J67,L67)</f>
        <v>448.24</v>
      </c>
      <c r="Q67" s="5">
        <f>SUM(O67,P68,P69,P70)</f>
        <v>0</v>
      </c>
      <c r="R67" s="5"/>
      <c r="S67" s="31">
        <f>SUM(M67,Q67)</f>
        <v>448.24</v>
      </c>
    </row>
    <row r="68" spans="1:20" ht="12.75" outlineLevel="1">
      <c r="A68" s="15"/>
      <c r="B68" s="16">
        <v>5503</v>
      </c>
      <c r="C68" s="15" t="s">
        <v>166</v>
      </c>
      <c r="D68" s="15" t="s">
        <v>187</v>
      </c>
      <c r="E68" s="32" t="s">
        <v>204</v>
      </c>
      <c r="F68" s="15"/>
      <c r="G68" s="32" t="s">
        <v>204</v>
      </c>
      <c r="H68" s="15"/>
      <c r="I68" s="56" t="s">
        <v>204</v>
      </c>
      <c r="J68" s="15"/>
      <c r="K68" s="56" t="s">
        <v>204</v>
      </c>
      <c r="L68" s="15"/>
      <c r="M68" s="15"/>
      <c r="N68" s="15"/>
      <c r="O68" s="15"/>
      <c r="P68" s="15"/>
      <c r="Q68" s="32"/>
      <c r="R68" s="32"/>
      <c r="S68" s="15"/>
      <c r="T68" s="15"/>
    </row>
    <row r="69" spans="1:20" ht="12.75" outlineLevel="1">
      <c r="A69" s="23"/>
      <c r="B69" s="22">
        <v>3001</v>
      </c>
      <c r="C69" s="23" t="s">
        <v>80</v>
      </c>
      <c r="D69" s="23" t="s">
        <v>196</v>
      </c>
      <c r="E69" s="34">
        <f>T!H3</f>
        <v>78.08</v>
      </c>
      <c r="F69" s="23"/>
      <c r="G69" s="34">
        <f>T!L3</f>
        <v>64.28</v>
      </c>
      <c r="H69" s="23"/>
      <c r="I69" s="58">
        <f>T!P3</f>
        <v>37</v>
      </c>
      <c r="J69" s="23"/>
      <c r="K69" s="58">
        <f>T!T3</f>
        <v>55</v>
      </c>
      <c r="L69" s="23"/>
      <c r="M69" s="23"/>
      <c r="N69" s="23"/>
      <c r="O69" s="23"/>
      <c r="P69" s="23"/>
      <c r="Q69" s="34"/>
      <c r="R69" s="34"/>
      <c r="S69" s="23"/>
      <c r="T69" s="23"/>
    </row>
    <row r="70" spans="1:20" ht="12.75" outlineLevel="1">
      <c r="A70" s="23"/>
      <c r="B70" s="22">
        <v>3005</v>
      </c>
      <c r="C70" s="23" t="s">
        <v>78</v>
      </c>
      <c r="D70" s="23" t="s">
        <v>91</v>
      </c>
      <c r="E70" s="34">
        <f>T!H7</f>
        <v>75.45</v>
      </c>
      <c r="F70" s="23"/>
      <c r="G70" s="34">
        <f>T!L7</f>
        <v>64.43</v>
      </c>
      <c r="H70" s="23"/>
      <c r="I70" s="58">
        <f>T!P7</f>
        <v>34</v>
      </c>
      <c r="J70" s="23"/>
      <c r="K70" s="58">
        <f>T!T7</f>
        <v>40</v>
      </c>
      <c r="L70" s="23"/>
      <c r="M70" s="23"/>
      <c r="N70" s="23"/>
      <c r="O70" s="23"/>
      <c r="P70" s="23"/>
      <c r="Q70" s="34"/>
      <c r="R70" s="34"/>
      <c r="S70" s="23"/>
      <c r="T70" s="23"/>
    </row>
    <row r="71" spans="1:19" ht="12.75">
      <c r="A71" s="8" t="s">
        <v>193</v>
      </c>
      <c r="B71" s="4"/>
      <c r="F71">
        <f>SUM(E72:E74)</f>
        <v>61.73</v>
      </c>
      <c r="H71">
        <f>SUM(G72:G74)</f>
        <v>53.28</v>
      </c>
      <c r="J71">
        <f>SUM(I72:I74)</f>
        <v>41</v>
      </c>
      <c r="L71">
        <f>SUM(K72:K74)</f>
        <v>59</v>
      </c>
      <c r="M71">
        <f>SUM(F71,H71,J71,L71)</f>
        <v>215.01</v>
      </c>
      <c r="Q71" s="5">
        <f>SUM(O71,P72,P73,P74)</f>
        <v>0</v>
      </c>
      <c r="R71" s="5"/>
      <c r="S71" s="31">
        <f>SUM(M71,Q71)</f>
        <v>215.01</v>
      </c>
    </row>
    <row r="72" spans="1:20" ht="12.75" outlineLevel="1">
      <c r="A72" s="13"/>
      <c r="B72" s="17">
        <v>6514</v>
      </c>
      <c r="C72" s="13" t="s">
        <v>145</v>
      </c>
      <c r="D72" s="13" t="s">
        <v>146</v>
      </c>
      <c r="E72" s="35" t="s">
        <v>204</v>
      </c>
      <c r="F72" s="13"/>
      <c r="G72" s="35" t="s">
        <v>204</v>
      </c>
      <c r="H72" s="13"/>
      <c r="I72" s="55" t="s">
        <v>204</v>
      </c>
      <c r="J72" s="13"/>
      <c r="K72" s="55" t="s">
        <v>204</v>
      </c>
      <c r="L72" s="13"/>
      <c r="M72" s="13"/>
      <c r="N72" s="13"/>
      <c r="O72" s="13"/>
      <c r="P72" s="13"/>
      <c r="Q72" s="35"/>
      <c r="R72" s="35"/>
      <c r="S72" s="13"/>
      <c r="T72" s="13"/>
    </row>
    <row r="73" spans="1:20" ht="12.75" outlineLevel="1">
      <c r="A73" s="23"/>
      <c r="B73" s="22">
        <v>3002</v>
      </c>
      <c r="C73" s="23" t="s">
        <v>57</v>
      </c>
      <c r="D73" s="23" t="s">
        <v>122</v>
      </c>
      <c r="E73" s="34">
        <f>T!H4</f>
        <v>0</v>
      </c>
      <c r="F73" s="23"/>
      <c r="G73" s="34">
        <f>T!L4</f>
        <v>0</v>
      </c>
      <c r="H73" s="23"/>
      <c r="I73" s="58">
        <f>T!P4</f>
        <v>21</v>
      </c>
      <c r="J73" s="23"/>
      <c r="K73" s="58">
        <f>T!T4</f>
        <v>23</v>
      </c>
      <c r="L73" s="23"/>
      <c r="M73" s="23"/>
      <c r="N73" s="23"/>
      <c r="O73" s="23"/>
      <c r="P73" s="23"/>
      <c r="Q73" s="34"/>
      <c r="R73" s="34"/>
      <c r="S73" s="23"/>
      <c r="T73" s="23"/>
    </row>
    <row r="74" spans="1:20" ht="12.75" outlineLevel="1">
      <c r="A74" s="23"/>
      <c r="B74" s="22">
        <v>3009</v>
      </c>
      <c r="C74" s="23" t="s">
        <v>175</v>
      </c>
      <c r="D74" s="23" t="s">
        <v>176</v>
      </c>
      <c r="E74" s="34">
        <f>T!H11</f>
        <v>61.73</v>
      </c>
      <c r="F74" s="23"/>
      <c r="G74" s="34">
        <f>T!L11</f>
        <v>53.28</v>
      </c>
      <c r="H74" s="23"/>
      <c r="I74" s="58">
        <f>T!P11</f>
        <v>20</v>
      </c>
      <c r="J74" s="23"/>
      <c r="K74" s="58">
        <f>T!T11</f>
        <v>36</v>
      </c>
      <c r="L74" s="23"/>
      <c r="M74" s="23"/>
      <c r="N74" s="23"/>
      <c r="O74" s="23"/>
      <c r="P74" s="23"/>
      <c r="Q74" s="34"/>
      <c r="R74" s="34"/>
      <c r="S74" s="23"/>
      <c r="T74" s="23"/>
    </row>
    <row r="75" spans="1:19" ht="12.75">
      <c r="A75" s="11" t="s">
        <v>45</v>
      </c>
      <c r="B75" s="4"/>
      <c r="F75">
        <f>SUM(E76:E78)</f>
        <v>126.75999999999999</v>
      </c>
      <c r="H75">
        <f>SUM(G76:G78)</f>
        <v>127.03</v>
      </c>
      <c r="J75">
        <f>SUM(I76:I78)</f>
        <v>68</v>
      </c>
      <c r="L75">
        <f>SUM(K76:K78)</f>
        <v>52</v>
      </c>
      <c r="M75">
        <f>SUM(F75,H75,J75,L75)</f>
        <v>373.78999999999996</v>
      </c>
      <c r="O75" s="24"/>
      <c r="P75" s="24"/>
      <c r="Q75" s="31">
        <f>SUM(O75,P76,P77,P78)</f>
        <v>0</v>
      </c>
      <c r="R75" s="31"/>
      <c r="S75" s="31">
        <f>SUM(M75,Q75)</f>
        <v>373.78999999999996</v>
      </c>
    </row>
    <row r="76" spans="1:33" s="15" customFormat="1" ht="12.75" outlineLevel="1">
      <c r="A76" s="12"/>
      <c r="B76" s="17">
        <v>6509</v>
      </c>
      <c r="C76" s="26" t="s">
        <v>7</v>
      </c>
      <c r="D76" s="26" t="s">
        <v>14</v>
      </c>
      <c r="E76" s="35">
        <f>L!H10</f>
        <v>67.66</v>
      </c>
      <c r="F76" s="13"/>
      <c r="G76" s="35">
        <f>L!L10</f>
        <v>57.12</v>
      </c>
      <c r="H76" s="13"/>
      <c r="I76" s="55">
        <f>L!P10</f>
        <v>35</v>
      </c>
      <c r="J76" s="13"/>
      <c r="K76" s="55">
        <f>L!T10</f>
        <v>24</v>
      </c>
      <c r="L76" s="13"/>
      <c r="M76" s="13"/>
      <c r="N76" s="13"/>
      <c r="O76" s="13"/>
      <c r="P76" s="13"/>
      <c r="Q76" s="35"/>
      <c r="R76" s="35"/>
      <c r="S76" s="13"/>
      <c r="T76" s="1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15" customFormat="1" ht="12.75" outlineLevel="1">
      <c r="A77" s="12"/>
      <c r="B77" s="17">
        <v>6527</v>
      </c>
      <c r="C77" s="26" t="s">
        <v>65</v>
      </c>
      <c r="D77" s="26" t="s">
        <v>140</v>
      </c>
      <c r="E77" s="35">
        <f>L!H27</f>
        <v>59.1</v>
      </c>
      <c r="F77" s="13"/>
      <c r="G77" s="35">
        <f>L!L27</f>
        <v>69.91</v>
      </c>
      <c r="H77" s="13"/>
      <c r="I77" s="55">
        <f>L!P27</f>
        <v>33</v>
      </c>
      <c r="J77" s="13"/>
      <c r="K77" s="55">
        <f>L!T27</f>
        <v>28</v>
      </c>
      <c r="L77" s="13"/>
      <c r="M77" s="13"/>
      <c r="N77" s="13"/>
      <c r="O77" s="13"/>
      <c r="P77" s="13"/>
      <c r="Q77" s="35"/>
      <c r="R77" s="35"/>
      <c r="S77" s="13"/>
      <c r="T77" s="1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23" customFormat="1" ht="12.75" outlineLevel="1">
      <c r="A78" s="21"/>
      <c r="B78" s="22">
        <v>3014</v>
      </c>
      <c r="C78" s="23" t="s">
        <v>168</v>
      </c>
      <c r="D78" s="23" t="s">
        <v>169</v>
      </c>
      <c r="E78" s="34">
        <f>T!H16</f>
        <v>0</v>
      </c>
      <c r="G78" s="34">
        <f>T!L16</f>
        <v>0</v>
      </c>
      <c r="I78" s="58" t="s">
        <v>204</v>
      </c>
      <c r="K78" s="58">
        <f>T!T16</f>
        <v>0</v>
      </c>
      <c r="Q78" s="34"/>
      <c r="R78" s="3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20" s="24" customFormat="1" ht="12.75">
      <c r="A79" s="11" t="s">
        <v>188</v>
      </c>
      <c r="B79" s="4"/>
      <c r="C79"/>
      <c r="D79"/>
      <c r="E79"/>
      <c r="F79">
        <f>SUM(E80:E82)</f>
        <v>75.82</v>
      </c>
      <c r="G79"/>
      <c r="H79">
        <f>SUM(G80:G82)</f>
        <v>66.28</v>
      </c>
      <c r="I79"/>
      <c r="J79">
        <f>SUM(I80:I82)</f>
        <v>61</v>
      </c>
      <c r="K79"/>
      <c r="L79">
        <f>SUM(K80:K82)</f>
        <v>82</v>
      </c>
      <c r="M79">
        <f>SUM(F79,H79,J79,L79)</f>
        <v>285.1</v>
      </c>
      <c r="N79"/>
      <c r="O79"/>
      <c r="P79"/>
      <c r="Q79" s="5">
        <f>SUM(O79,P80,P81,P82)</f>
        <v>0</v>
      </c>
      <c r="R79" s="5"/>
      <c r="S79" s="31">
        <f>SUM(M79,Q79)</f>
        <v>285.1</v>
      </c>
      <c r="T79"/>
    </row>
    <row r="80" spans="2:33" s="15" customFormat="1" ht="12.75" outlineLevel="1">
      <c r="B80" s="16">
        <v>5516</v>
      </c>
      <c r="C80" s="15" t="s">
        <v>179</v>
      </c>
      <c r="D80" s="15" t="s">
        <v>180</v>
      </c>
      <c r="E80" s="32" t="s">
        <v>204</v>
      </c>
      <c r="G80" s="32" t="s">
        <v>204</v>
      </c>
      <c r="I80" s="56" t="s">
        <v>204</v>
      </c>
      <c r="K80" s="56" t="s">
        <v>204</v>
      </c>
      <c r="Q80" s="32"/>
      <c r="R80" s="32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s="20" customFormat="1" ht="12.75" outlineLevel="1">
      <c r="A81" s="23"/>
      <c r="B81" s="22">
        <v>3008</v>
      </c>
      <c r="C81" s="29" t="s">
        <v>35</v>
      </c>
      <c r="D81" s="29" t="s">
        <v>36</v>
      </c>
      <c r="E81" s="34">
        <f>T!H10</f>
        <v>75.82</v>
      </c>
      <c r="F81" s="23"/>
      <c r="G81" s="34">
        <f>T!L10</f>
        <v>66.28</v>
      </c>
      <c r="H81" s="23"/>
      <c r="I81" s="58">
        <f>T!P10</f>
        <v>34</v>
      </c>
      <c r="J81" s="23"/>
      <c r="K81" s="58">
        <f>T!T10</f>
        <v>47</v>
      </c>
      <c r="L81" s="23"/>
      <c r="M81" s="23"/>
      <c r="N81" s="23"/>
      <c r="O81" s="23"/>
      <c r="P81" s="23"/>
      <c r="Q81" s="34"/>
      <c r="R81" s="34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s="20" customFormat="1" ht="12.75" outlineLevel="1" collapsed="1">
      <c r="A82" s="23"/>
      <c r="B82" s="22">
        <v>3011</v>
      </c>
      <c r="C82" s="23" t="s">
        <v>94</v>
      </c>
      <c r="D82" s="23" t="s">
        <v>171</v>
      </c>
      <c r="E82" s="34">
        <f>T!H13</f>
        <v>0</v>
      </c>
      <c r="F82" s="23"/>
      <c r="G82" s="34">
        <f>T!L13</f>
        <v>0</v>
      </c>
      <c r="H82" s="23"/>
      <c r="I82" s="58">
        <f>T!P13</f>
        <v>27</v>
      </c>
      <c r="J82" s="23"/>
      <c r="K82" s="58">
        <f>T!T13</f>
        <v>35</v>
      </c>
      <c r="L82" s="23"/>
      <c r="M82" s="23"/>
      <c r="N82" s="23"/>
      <c r="O82" s="23"/>
      <c r="P82" s="23"/>
      <c r="Q82" s="34"/>
      <c r="R82" s="34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12.75">
      <c r="A83" s="11" t="s">
        <v>189</v>
      </c>
      <c r="B83" s="4"/>
      <c r="F83">
        <f>SUM(E84:E86)</f>
        <v>0</v>
      </c>
      <c r="H83">
        <f>SUM(G84:G86)</f>
        <v>124.78</v>
      </c>
      <c r="J83">
        <f>SUM(I84:I86)</f>
        <v>55</v>
      </c>
      <c r="L83">
        <f>SUM(K84:K86)</f>
        <v>13</v>
      </c>
      <c r="M83">
        <f>SUM(F83,H83,J83,L83)</f>
        <v>192.78</v>
      </c>
      <c r="N83" s="30"/>
      <c r="O83" s="31"/>
      <c r="P83" s="31"/>
      <c r="Q83" s="31">
        <f>SUM(O83,P84,P85,P86)</f>
        <v>0</v>
      </c>
      <c r="R83" s="31"/>
      <c r="S83" s="31">
        <f>SUM(M83,Q83)</f>
        <v>192.78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s="13" customFormat="1" ht="12.75" outlineLevel="1">
      <c r="A84" s="12"/>
      <c r="B84" s="17">
        <v>6512</v>
      </c>
      <c r="C84" s="13" t="s">
        <v>143</v>
      </c>
      <c r="D84" s="13" t="s">
        <v>144</v>
      </c>
      <c r="E84" s="35">
        <f>L!H13</f>
        <v>0</v>
      </c>
      <c r="G84" s="35">
        <f>L!L13</f>
        <v>62.5</v>
      </c>
      <c r="I84" s="55" t="s">
        <v>204</v>
      </c>
      <c r="K84" s="55">
        <f>L!T13</f>
        <v>0</v>
      </c>
      <c r="N84" s="45"/>
      <c r="O84" s="35"/>
      <c r="P84" s="35"/>
      <c r="Q84" s="35"/>
      <c r="R84" s="35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s="13" customFormat="1" ht="12.75" outlineLevel="1">
      <c r="A85" s="18"/>
      <c r="B85" s="19">
        <v>4004</v>
      </c>
      <c r="C85" s="20" t="s">
        <v>74</v>
      </c>
      <c r="D85" s="20" t="s">
        <v>120</v>
      </c>
      <c r="E85" s="33">
        <f>S!H6</f>
        <v>0</v>
      </c>
      <c r="F85" s="20"/>
      <c r="G85" s="33">
        <f>S!L6</f>
        <v>0</v>
      </c>
      <c r="H85" s="20"/>
      <c r="I85" s="57">
        <f>S!P6</f>
        <v>34</v>
      </c>
      <c r="J85" s="20"/>
      <c r="K85" s="57">
        <f>S!T6</f>
        <v>5</v>
      </c>
      <c r="L85" s="20"/>
      <c r="M85" s="20"/>
      <c r="N85" s="47"/>
      <c r="O85" s="33"/>
      <c r="P85" s="33"/>
      <c r="Q85" s="33"/>
      <c r="R85" s="33"/>
      <c r="S85" s="20"/>
      <c r="T85" s="20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s="23" customFormat="1" ht="12.75" outlineLevel="1">
      <c r="A86" s="18"/>
      <c r="B86" s="19">
        <v>4006</v>
      </c>
      <c r="C86" s="20" t="s">
        <v>160</v>
      </c>
      <c r="D86" s="20" t="s">
        <v>162</v>
      </c>
      <c r="E86" s="33">
        <f>S!H8</f>
        <v>0</v>
      </c>
      <c r="F86" s="20"/>
      <c r="G86" s="33">
        <f>S!L8</f>
        <v>62.28</v>
      </c>
      <c r="H86" s="20"/>
      <c r="I86" s="57">
        <f>S!P8</f>
        <v>21</v>
      </c>
      <c r="J86" s="20"/>
      <c r="K86" s="57">
        <f>S!T8</f>
        <v>8</v>
      </c>
      <c r="L86" s="20"/>
      <c r="M86" s="20"/>
      <c r="N86" s="47"/>
      <c r="O86" s="33"/>
      <c r="P86" s="33"/>
      <c r="Q86" s="33"/>
      <c r="R86" s="33"/>
      <c r="S86" s="20"/>
      <c r="T86" s="20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ht="12.75">
      <c r="A87" s="44" t="s">
        <v>132</v>
      </c>
      <c r="B87" s="4"/>
      <c r="F87">
        <f>SUM(E88:E90)</f>
        <v>0</v>
      </c>
      <c r="H87">
        <f>SUM(G88:G90)</f>
        <v>69.69</v>
      </c>
      <c r="J87">
        <f>SUM(I88:I90)</f>
        <v>77</v>
      </c>
      <c r="L87">
        <f>SUM(K88:K90)</f>
        <v>29</v>
      </c>
      <c r="M87">
        <f>SUM(F87,H87,J87,L87)</f>
        <v>175.69</v>
      </c>
      <c r="O87" s="24"/>
      <c r="P87" s="24"/>
      <c r="Q87" s="5">
        <f>SUM(O87,P88,P89,P90)</f>
        <v>0</v>
      </c>
      <c r="R87" s="5"/>
      <c r="S87" s="31">
        <f>SUM(M87,Q87)</f>
        <v>175.69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s="49" customFormat="1" ht="12.75" outlineLevel="1">
      <c r="A88" s="15"/>
      <c r="B88" s="16">
        <v>5509</v>
      </c>
      <c r="C88" s="63" t="s">
        <v>40</v>
      </c>
      <c r="D88" s="63" t="s">
        <v>182</v>
      </c>
      <c r="E88" s="32">
        <f>M!H9</f>
        <v>0</v>
      </c>
      <c r="F88" s="15"/>
      <c r="G88" s="32">
        <f>M!L9</f>
        <v>69.69</v>
      </c>
      <c r="H88" s="15"/>
      <c r="I88" s="56">
        <f>M!P9</f>
        <v>20</v>
      </c>
      <c r="J88" s="15"/>
      <c r="K88" s="56">
        <f>M!T9</f>
        <v>20</v>
      </c>
      <c r="L88" s="15"/>
      <c r="M88" s="15"/>
      <c r="N88" s="15"/>
      <c r="O88" s="15"/>
      <c r="P88" s="15"/>
      <c r="Q88" s="32"/>
      <c r="R88" s="32"/>
      <c r="S88" s="15"/>
      <c r="T88" s="15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 s="13" customFormat="1" ht="12.75" outlineLevel="1">
      <c r="A89" s="15"/>
      <c r="B89" s="16">
        <v>5513</v>
      </c>
      <c r="C89" s="15" t="s">
        <v>64</v>
      </c>
      <c r="D89" s="15" t="s">
        <v>181</v>
      </c>
      <c r="E89" s="32">
        <f>M!H13</f>
        <v>0</v>
      </c>
      <c r="F89" s="15"/>
      <c r="G89" s="32" t="s">
        <v>204</v>
      </c>
      <c r="H89" s="15"/>
      <c r="I89" s="56">
        <f>M!P13</f>
        <v>26</v>
      </c>
      <c r="J89" s="15"/>
      <c r="K89" s="56" t="s">
        <v>204</v>
      </c>
      <c r="L89" s="15"/>
      <c r="M89" s="15"/>
      <c r="N89" s="15"/>
      <c r="O89" s="15"/>
      <c r="P89" s="15"/>
      <c r="Q89" s="32"/>
      <c r="R89" s="32"/>
      <c r="S89" s="15"/>
      <c r="T89" s="15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s="15" customFormat="1" ht="12.75" outlineLevel="1">
      <c r="A90" s="20"/>
      <c r="B90" s="19">
        <v>4001</v>
      </c>
      <c r="C90" s="20" t="s">
        <v>65</v>
      </c>
      <c r="D90" s="20" t="s">
        <v>121</v>
      </c>
      <c r="E90" s="33">
        <f>S!H3</f>
        <v>0</v>
      </c>
      <c r="F90" s="20"/>
      <c r="G90" s="33">
        <f>S!L3</f>
        <v>0</v>
      </c>
      <c r="H90" s="20"/>
      <c r="I90" s="57">
        <f>S!P3</f>
        <v>31</v>
      </c>
      <c r="J90" s="20"/>
      <c r="K90" s="57">
        <f>S!T3</f>
        <v>9</v>
      </c>
      <c r="L90" s="20"/>
      <c r="M90" s="20"/>
      <c r="N90" s="20"/>
      <c r="O90" s="20"/>
      <c r="P90" s="20"/>
      <c r="Q90" s="33"/>
      <c r="R90" s="33"/>
      <c r="S90" s="20"/>
      <c r="T90" s="20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20" ht="12.75" collapsed="1">
      <c r="A91" s="8"/>
      <c r="B91" s="4"/>
      <c r="F91">
        <f>SUM(E92:E94)</f>
        <v>0</v>
      </c>
      <c r="H91">
        <f>SUM(G92:G94)</f>
        <v>0</v>
      </c>
      <c r="J91">
        <f>SUM(I92:I94)</f>
        <v>0</v>
      </c>
      <c r="L91">
        <f>SUM(K92:K94)</f>
        <v>0</v>
      </c>
      <c r="M91">
        <f>SUM(F91,H91,J91,L91)</f>
        <v>0</v>
      </c>
      <c r="O91" s="24"/>
      <c r="P91" s="24"/>
      <c r="Q91" s="5">
        <f>SUM(O91,P92,P93,P94)</f>
        <v>0</v>
      </c>
      <c r="R91" s="5"/>
      <c r="S91" s="31">
        <f>SUM(M91,Q91)</f>
        <v>0</v>
      </c>
      <c r="T91" s="24"/>
    </row>
    <row r="92" spans="1:20" ht="12.75" hidden="1" outlineLevel="1">
      <c r="A92" s="49"/>
      <c r="B92" s="50"/>
      <c r="C92" s="49"/>
      <c r="D92" s="49"/>
      <c r="E92" s="49"/>
      <c r="F92" s="13"/>
      <c r="G92" s="49"/>
      <c r="H92" s="13"/>
      <c r="I92" s="49"/>
      <c r="J92" s="13"/>
      <c r="K92" s="49"/>
      <c r="L92" s="13"/>
      <c r="M92" s="13"/>
      <c r="N92" s="13"/>
      <c r="O92" s="13"/>
      <c r="P92" s="13"/>
      <c r="Q92" s="35"/>
      <c r="R92" s="35"/>
      <c r="S92" s="13"/>
      <c r="T92" s="13"/>
    </row>
    <row r="93" spans="1:20" ht="12.75" hidden="1" outlineLevel="1">
      <c r="A93" s="13"/>
      <c r="B93" s="17"/>
      <c r="C93" s="26"/>
      <c r="D93" s="2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35"/>
      <c r="R93" s="35"/>
      <c r="S93" s="13"/>
      <c r="T93" s="13"/>
    </row>
    <row r="94" spans="1:20" ht="12.75" hidden="1" outlineLevel="1">
      <c r="A94" s="20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33"/>
      <c r="R94" s="33"/>
      <c r="S94" s="20"/>
      <c r="T94" s="20"/>
    </row>
    <row r="95" spans="1:20" ht="12.75" collapsed="1">
      <c r="A95" s="11"/>
      <c r="B95" s="4"/>
      <c r="F95">
        <f>SUM(E96:E98)</f>
        <v>0</v>
      </c>
      <c r="H95">
        <f>SUM(G96:G98)</f>
        <v>0</v>
      </c>
      <c r="J95">
        <f>SUM(I96:I98)</f>
        <v>0</v>
      </c>
      <c r="L95">
        <f>SUM(K96:K98)</f>
        <v>0</v>
      </c>
      <c r="M95">
        <f>SUM(F95,H95,J95,L95)</f>
        <v>0</v>
      </c>
      <c r="O95" s="24"/>
      <c r="P95" s="24"/>
      <c r="Q95" s="5">
        <f>SUM(O95,P96,P97,P98)</f>
        <v>0</v>
      </c>
      <c r="R95" s="5"/>
      <c r="S95" s="31">
        <f>SUM(M95,Q95)</f>
        <v>0</v>
      </c>
      <c r="T95" s="24"/>
    </row>
    <row r="96" spans="1:20" ht="12.75" hidden="1" outlineLevel="1">
      <c r="A96" s="14"/>
      <c r="B96" s="16"/>
      <c r="C96" s="27"/>
      <c r="D96" s="2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32"/>
      <c r="R96" s="32"/>
      <c r="S96" s="15"/>
      <c r="T96" s="15"/>
    </row>
    <row r="97" spans="1:20" ht="12.75" hidden="1" outlineLevel="1">
      <c r="A97" s="14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32"/>
      <c r="R97" s="32"/>
      <c r="S97" s="15"/>
      <c r="T97" s="15"/>
    </row>
    <row r="98" spans="1:20" ht="12.75" hidden="1" outlineLevel="1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33"/>
      <c r="R98" s="33"/>
      <c r="S98" s="20"/>
      <c r="T98" s="20"/>
    </row>
    <row r="99" spans="1:33" ht="12.75" collapsed="1">
      <c r="A99" s="11"/>
      <c r="B99" s="4"/>
      <c r="F99">
        <f>SUM(E100:E102)</f>
        <v>0</v>
      </c>
      <c r="H99">
        <f>SUM(G100:G102)</f>
        <v>0</v>
      </c>
      <c r="J99">
        <f>SUM(I100:I102)</f>
        <v>0</v>
      </c>
      <c r="L99">
        <f>SUM(K100:K102)</f>
        <v>0</v>
      </c>
      <c r="M99">
        <f>SUM(F99,H99,J99,L99)</f>
        <v>0</v>
      </c>
      <c r="Q99" s="5">
        <f>SUM(O99,P100,P101,P102)</f>
        <v>0</v>
      </c>
      <c r="R99" s="5"/>
      <c r="S99" s="31">
        <f>SUM(M99,Q99)</f>
        <v>0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s="13" customFormat="1" ht="12.75" hidden="1" outlineLevel="1">
      <c r="A100" s="15"/>
      <c r="B100" s="16"/>
      <c r="C100" s="15"/>
      <c r="D100" s="15"/>
      <c r="E100" s="32"/>
      <c r="F100" s="15"/>
      <c r="G100" s="32"/>
      <c r="H100" s="15"/>
      <c r="I100" s="56"/>
      <c r="J100" s="15"/>
      <c r="K100" s="56"/>
      <c r="L100" s="15"/>
      <c r="M100" s="15"/>
      <c r="N100" s="15"/>
      <c r="O100" s="15"/>
      <c r="P100" s="15"/>
      <c r="Q100" s="32"/>
      <c r="R100" s="32"/>
      <c r="S100" s="15"/>
      <c r="T100" s="1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s="20" customFormat="1" ht="12.75" hidden="1" outlineLevel="1">
      <c r="A101" s="15"/>
      <c r="B101" s="15"/>
      <c r="C101" s="15"/>
      <c r="D101" s="15"/>
      <c r="E101" s="32"/>
      <c r="F101" s="15"/>
      <c r="G101" s="32"/>
      <c r="H101" s="15"/>
      <c r="I101" s="56"/>
      <c r="J101" s="15"/>
      <c r="K101" s="56"/>
      <c r="L101" s="15"/>
      <c r="M101" s="15"/>
      <c r="N101" s="15"/>
      <c r="O101" s="15"/>
      <c r="P101" s="15"/>
      <c r="Q101" s="32"/>
      <c r="R101" s="32"/>
      <c r="S101" s="15"/>
      <c r="T101" s="1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5:33" s="20" customFormat="1" ht="12.75" hidden="1" outlineLevel="1">
      <c r="E102" s="33"/>
      <c r="G102" s="33"/>
      <c r="I102" s="57"/>
      <c r="K102" s="57"/>
      <c r="Q102" s="33"/>
      <c r="R102" s="33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</sheetData>
  <mergeCells count="5">
    <mergeCell ref="O1:T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8" sqref="R28"/>
    </sheetView>
  </sheetViews>
  <sheetFormatPr defaultColWidth="9.00390625" defaultRowHeight="12.75"/>
  <cols>
    <col min="1" max="1" width="11.125" style="0" customWidth="1"/>
    <col min="2" max="2" width="21.375" style="0" bestFit="1" customWidth="1"/>
    <col min="3" max="3" width="26.625" style="0" bestFit="1" customWidth="1"/>
    <col min="4" max="4" width="16.75390625" style="0" bestFit="1" customWidth="1"/>
    <col min="21" max="21" width="13.00390625" style="0" customWidth="1"/>
  </cols>
  <sheetData>
    <row r="1" spans="4:20" ht="12.75">
      <c r="D1" s="1"/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1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</row>
    <row r="3" spans="1:21" ht="12.75">
      <c r="A3" s="4">
        <v>6501</v>
      </c>
      <c r="B3" s="1" t="s">
        <v>40</v>
      </c>
      <c r="C3" s="1" t="s">
        <v>67</v>
      </c>
      <c r="D3" s="1" t="s">
        <v>66</v>
      </c>
      <c r="E3" s="5">
        <v>40.95</v>
      </c>
      <c r="F3" s="37">
        <v>0</v>
      </c>
      <c r="G3" s="5">
        <f aca="true" t="shared" si="0" ref="G3:G28">SUM(E3:F3)</f>
        <v>40.95</v>
      </c>
      <c r="H3" s="5">
        <f aca="true" t="shared" si="1" ref="H3:H28">120-G3</f>
        <v>79.05</v>
      </c>
      <c r="I3" s="5">
        <v>30.97</v>
      </c>
      <c r="J3" s="37">
        <v>5</v>
      </c>
      <c r="K3" s="5">
        <f>SUM(I3:J3)</f>
        <v>35.97</v>
      </c>
      <c r="L3" s="5">
        <f aca="true" t="shared" si="2" ref="L3:L28">100-K3</f>
        <v>64.03</v>
      </c>
      <c r="M3" s="5">
        <v>39.15</v>
      </c>
      <c r="N3" s="37">
        <v>20</v>
      </c>
      <c r="O3" s="37">
        <v>10</v>
      </c>
      <c r="P3" s="37">
        <f>SUM(N3,O3)</f>
        <v>30</v>
      </c>
      <c r="Q3" s="5">
        <v>50.22</v>
      </c>
      <c r="R3" s="37">
        <v>22</v>
      </c>
      <c r="S3" s="37">
        <v>14</v>
      </c>
      <c r="T3" s="37">
        <f aca="true" t="shared" si="3" ref="T3:T28">SUM(R3:S3)</f>
        <v>36</v>
      </c>
      <c r="U3" s="5">
        <f aca="true" t="shared" si="4" ref="U3:U28">SUM(H3,L3,P3,T3)</f>
        <v>209.07999999999998</v>
      </c>
    </row>
    <row r="4" spans="1:21" ht="12.75">
      <c r="A4" s="4">
        <v>6502</v>
      </c>
      <c r="B4" s="1" t="s">
        <v>108</v>
      </c>
      <c r="C4" s="1" t="s">
        <v>3</v>
      </c>
      <c r="D4" s="1" t="s">
        <v>44</v>
      </c>
      <c r="E4" s="5">
        <v>37.25</v>
      </c>
      <c r="F4" s="37">
        <v>5</v>
      </c>
      <c r="G4" s="5">
        <f t="shared" si="0"/>
        <v>42.25</v>
      </c>
      <c r="H4" s="5">
        <f t="shared" si="1"/>
        <v>77.75</v>
      </c>
      <c r="I4" s="5">
        <v>30.06</v>
      </c>
      <c r="J4" s="37">
        <v>0</v>
      </c>
      <c r="K4" s="5">
        <f aca="true" t="shared" si="5" ref="K4:K28">SUM(I4:J4)</f>
        <v>30.06</v>
      </c>
      <c r="L4" s="5">
        <f t="shared" si="2"/>
        <v>69.94</v>
      </c>
      <c r="M4" s="5">
        <v>35.13</v>
      </c>
      <c r="N4" s="37">
        <v>31</v>
      </c>
      <c r="O4" s="37">
        <v>10</v>
      </c>
      <c r="P4" s="37">
        <f aca="true" t="shared" si="6" ref="P4:P28">SUM(N4,O4)</f>
        <v>41</v>
      </c>
      <c r="Q4" s="5">
        <v>44.13</v>
      </c>
      <c r="R4" s="37">
        <v>30</v>
      </c>
      <c r="S4" s="37">
        <v>27</v>
      </c>
      <c r="T4" s="37">
        <f t="shared" si="3"/>
        <v>57</v>
      </c>
      <c r="U4" s="5">
        <f t="shared" si="4"/>
        <v>245.69</v>
      </c>
    </row>
    <row r="5" spans="1:21" ht="12.75">
      <c r="A5" s="53">
        <v>6503</v>
      </c>
      <c r="B5" s="1" t="s">
        <v>103</v>
      </c>
      <c r="C5" s="1" t="s">
        <v>111</v>
      </c>
      <c r="D5" s="1" t="s">
        <v>61</v>
      </c>
      <c r="E5" s="5"/>
      <c r="F5" s="37">
        <v>120</v>
      </c>
      <c r="G5" s="5">
        <f t="shared" si="0"/>
        <v>120</v>
      </c>
      <c r="H5" s="5">
        <f t="shared" si="1"/>
        <v>0</v>
      </c>
      <c r="I5" s="5">
        <v>38.43</v>
      </c>
      <c r="J5" s="37">
        <v>10</v>
      </c>
      <c r="K5" s="5">
        <f t="shared" si="5"/>
        <v>48.43</v>
      </c>
      <c r="L5" s="5">
        <f t="shared" si="2"/>
        <v>51.57</v>
      </c>
      <c r="M5" s="5">
        <v>39.68</v>
      </c>
      <c r="N5" s="37">
        <v>20</v>
      </c>
      <c r="O5" s="37">
        <v>0</v>
      </c>
      <c r="P5" s="37">
        <f t="shared" si="6"/>
        <v>20</v>
      </c>
      <c r="Q5" s="5">
        <v>45.4</v>
      </c>
      <c r="R5" s="37">
        <v>21</v>
      </c>
      <c r="S5" s="37">
        <v>27</v>
      </c>
      <c r="T5" s="37">
        <f t="shared" si="3"/>
        <v>48</v>
      </c>
      <c r="U5" s="5">
        <f t="shared" si="4"/>
        <v>119.57</v>
      </c>
    </row>
    <row r="6" spans="1:21" ht="12.75">
      <c r="A6" s="53">
        <v>6504</v>
      </c>
      <c r="B6" t="s">
        <v>80</v>
      </c>
      <c r="C6" t="s">
        <v>81</v>
      </c>
      <c r="D6" s="1" t="s">
        <v>136</v>
      </c>
      <c r="E6" s="5">
        <v>37.88</v>
      </c>
      <c r="F6" s="37">
        <v>0</v>
      </c>
      <c r="G6" s="5">
        <f t="shared" si="0"/>
        <v>37.88</v>
      </c>
      <c r="H6" s="5">
        <f t="shared" si="1"/>
        <v>82.12</v>
      </c>
      <c r="I6" s="5">
        <v>31.1</v>
      </c>
      <c r="J6" s="37">
        <v>0</v>
      </c>
      <c r="K6" s="5">
        <f t="shared" si="5"/>
        <v>31.1</v>
      </c>
      <c r="L6" s="5">
        <f t="shared" si="2"/>
        <v>68.9</v>
      </c>
      <c r="M6" s="5">
        <v>36.76</v>
      </c>
      <c r="N6" s="37">
        <v>33</v>
      </c>
      <c r="O6" s="37">
        <v>10</v>
      </c>
      <c r="P6" s="37">
        <f t="shared" si="6"/>
        <v>43</v>
      </c>
      <c r="Q6" s="5">
        <v>48.09</v>
      </c>
      <c r="R6" s="37">
        <v>14</v>
      </c>
      <c r="S6" s="37">
        <v>27</v>
      </c>
      <c r="T6" s="37">
        <f t="shared" si="3"/>
        <v>41</v>
      </c>
      <c r="U6" s="5">
        <f t="shared" si="4"/>
        <v>235.02</v>
      </c>
    </row>
    <row r="7" spans="1:21" ht="12.75">
      <c r="A7" s="4">
        <v>6505</v>
      </c>
      <c r="B7" s="1" t="s">
        <v>52</v>
      </c>
      <c r="C7" s="1" t="s">
        <v>107</v>
      </c>
      <c r="D7" s="1" t="s">
        <v>68</v>
      </c>
      <c r="E7" s="5">
        <v>37.7</v>
      </c>
      <c r="F7" s="37">
        <v>5</v>
      </c>
      <c r="G7" s="5">
        <f t="shared" si="0"/>
        <v>42.7</v>
      </c>
      <c r="H7" s="5">
        <f t="shared" si="1"/>
        <v>77.3</v>
      </c>
      <c r="I7" s="5"/>
      <c r="J7" s="37">
        <v>100</v>
      </c>
      <c r="K7" s="5">
        <f t="shared" si="5"/>
        <v>100</v>
      </c>
      <c r="L7" s="5">
        <f t="shared" si="2"/>
        <v>0</v>
      </c>
      <c r="M7" s="5">
        <v>36.02</v>
      </c>
      <c r="N7" s="37">
        <v>23</v>
      </c>
      <c r="O7" s="37">
        <v>10</v>
      </c>
      <c r="P7" s="37">
        <f t="shared" si="6"/>
        <v>33</v>
      </c>
      <c r="Q7" s="5">
        <v>44.62</v>
      </c>
      <c r="R7" s="37">
        <v>25</v>
      </c>
      <c r="S7" s="37">
        <v>14</v>
      </c>
      <c r="T7" s="37">
        <f t="shared" si="3"/>
        <v>39</v>
      </c>
      <c r="U7" s="5">
        <f t="shared" si="4"/>
        <v>149.3</v>
      </c>
    </row>
    <row r="8" spans="1:21" ht="12.75">
      <c r="A8" s="4">
        <v>6506</v>
      </c>
      <c r="B8" s="1" t="s">
        <v>109</v>
      </c>
      <c r="C8" s="1" t="s">
        <v>110</v>
      </c>
      <c r="D8" s="1" t="s">
        <v>117</v>
      </c>
      <c r="E8" s="5">
        <v>46.64</v>
      </c>
      <c r="F8" s="37">
        <v>5</v>
      </c>
      <c r="G8" s="5">
        <f t="shared" si="0"/>
        <v>51.64</v>
      </c>
      <c r="H8" s="5">
        <f t="shared" si="1"/>
        <v>68.36</v>
      </c>
      <c r="I8" s="5">
        <v>35.91</v>
      </c>
      <c r="J8" s="37">
        <v>0</v>
      </c>
      <c r="K8" s="5">
        <f t="shared" si="5"/>
        <v>35.91</v>
      </c>
      <c r="L8" s="5">
        <f t="shared" si="2"/>
        <v>64.09</v>
      </c>
      <c r="M8" s="5">
        <v>37.81</v>
      </c>
      <c r="N8" s="37">
        <v>24</v>
      </c>
      <c r="O8" s="37">
        <v>0</v>
      </c>
      <c r="P8" s="37">
        <f t="shared" si="6"/>
        <v>24</v>
      </c>
      <c r="Q8" s="5">
        <v>52.84</v>
      </c>
      <c r="R8" s="37">
        <v>15</v>
      </c>
      <c r="S8" s="37">
        <v>9</v>
      </c>
      <c r="T8" s="37">
        <f t="shared" si="3"/>
        <v>24</v>
      </c>
      <c r="U8" s="5">
        <f t="shared" si="4"/>
        <v>180.45</v>
      </c>
    </row>
    <row r="9" spans="1:21" ht="12.75">
      <c r="A9" s="4">
        <v>6507</v>
      </c>
      <c r="B9" s="1" t="s">
        <v>63</v>
      </c>
      <c r="C9" s="1" t="s">
        <v>77</v>
      </c>
      <c r="D9" s="1" t="s">
        <v>61</v>
      </c>
      <c r="E9" s="5">
        <v>47.19</v>
      </c>
      <c r="F9" s="37">
        <v>10</v>
      </c>
      <c r="G9" s="5">
        <f t="shared" si="0"/>
        <v>57.19</v>
      </c>
      <c r="H9" s="5">
        <f t="shared" si="1"/>
        <v>62.81</v>
      </c>
      <c r="I9" s="5">
        <v>34.69</v>
      </c>
      <c r="J9" s="37">
        <v>5</v>
      </c>
      <c r="K9" s="5">
        <f t="shared" si="5"/>
        <v>39.69</v>
      </c>
      <c r="L9" s="5">
        <f t="shared" si="2"/>
        <v>60.31</v>
      </c>
      <c r="M9" s="5">
        <v>35.67</v>
      </c>
      <c r="N9" s="37">
        <v>26</v>
      </c>
      <c r="O9" s="37">
        <v>10</v>
      </c>
      <c r="P9" s="37">
        <f t="shared" si="6"/>
        <v>36</v>
      </c>
      <c r="Q9" s="5">
        <v>47.72</v>
      </c>
      <c r="R9" s="37">
        <v>15</v>
      </c>
      <c r="S9" s="37">
        <v>27</v>
      </c>
      <c r="T9" s="37">
        <f t="shared" si="3"/>
        <v>42</v>
      </c>
      <c r="U9" s="5">
        <f t="shared" si="4"/>
        <v>201.12</v>
      </c>
    </row>
    <row r="10" spans="1:21" ht="12.75">
      <c r="A10" s="4">
        <v>6509</v>
      </c>
      <c r="B10" s="1" t="s">
        <v>7</v>
      </c>
      <c r="C10" s="1" t="s">
        <v>14</v>
      </c>
      <c r="D10" s="1" t="s">
        <v>15</v>
      </c>
      <c r="E10" s="5">
        <v>42.34</v>
      </c>
      <c r="F10" s="37">
        <v>10</v>
      </c>
      <c r="G10" s="5">
        <f t="shared" si="0"/>
        <v>52.34</v>
      </c>
      <c r="H10" s="5">
        <f t="shared" si="1"/>
        <v>67.66</v>
      </c>
      <c r="I10" s="5">
        <v>32.88</v>
      </c>
      <c r="J10" s="37">
        <v>10</v>
      </c>
      <c r="K10" s="5">
        <f t="shared" si="5"/>
        <v>42.88</v>
      </c>
      <c r="L10" s="5">
        <f t="shared" si="2"/>
        <v>57.12</v>
      </c>
      <c r="M10" s="5">
        <v>37.92</v>
      </c>
      <c r="N10" s="37">
        <v>25</v>
      </c>
      <c r="O10" s="37">
        <v>10</v>
      </c>
      <c r="P10" s="37">
        <f t="shared" si="6"/>
        <v>35</v>
      </c>
      <c r="Q10" s="5">
        <v>60.41</v>
      </c>
      <c r="R10" s="37">
        <v>24</v>
      </c>
      <c r="S10" s="37">
        <v>0</v>
      </c>
      <c r="T10" s="37">
        <f t="shared" si="3"/>
        <v>24</v>
      </c>
      <c r="U10" s="5">
        <f t="shared" si="4"/>
        <v>183.78</v>
      </c>
    </row>
    <row r="11" spans="1:21" ht="12.75">
      <c r="A11" s="4">
        <v>6510</v>
      </c>
      <c r="B11" s="1" t="s">
        <v>71</v>
      </c>
      <c r="C11" s="1" t="s">
        <v>73</v>
      </c>
      <c r="D11" s="1" t="s">
        <v>137</v>
      </c>
      <c r="E11" s="5">
        <v>38.75</v>
      </c>
      <c r="F11" s="37">
        <v>20</v>
      </c>
      <c r="G11" s="5">
        <f t="shared" si="0"/>
        <v>58.75</v>
      </c>
      <c r="H11" s="5">
        <f t="shared" si="1"/>
        <v>61.25</v>
      </c>
      <c r="I11" s="5">
        <v>29.46</v>
      </c>
      <c r="J11" s="37">
        <v>10</v>
      </c>
      <c r="K11" s="5">
        <f t="shared" si="5"/>
        <v>39.46</v>
      </c>
      <c r="L11" s="5">
        <f t="shared" si="2"/>
        <v>60.54</v>
      </c>
      <c r="M11" s="5">
        <v>34.98</v>
      </c>
      <c r="N11" s="37">
        <v>10</v>
      </c>
      <c r="O11" s="37">
        <v>10</v>
      </c>
      <c r="P11" s="37">
        <f t="shared" si="6"/>
        <v>20</v>
      </c>
      <c r="Q11" s="5">
        <v>42.16</v>
      </c>
      <c r="R11" s="37">
        <v>11</v>
      </c>
      <c r="S11" s="37">
        <v>0</v>
      </c>
      <c r="T11" s="37">
        <f t="shared" si="3"/>
        <v>11</v>
      </c>
      <c r="U11" s="5">
        <f t="shared" si="4"/>
        <v>152.79</v>
      </c>
    </row>
    <row r="12" spans="1:21" ht="12.75">
      <c r="A12" s="53">
        <v>6511</v>
      </c>
      <c r="B12" t="s">
        <v>65</v>
      </c>
      <c r="C12" t="s">
        <v>141</v>
      </c>
      <c r="D12" s="1" t="s">
        <v>5</v>
      </c>
      <c r="E12" s="5">
        <v>42.58</v>
      </c>
      <c r="F12" s="37">
        <v>0</v>
      </c>
      <c r="G12" s="5">
        <f t="shared" si="0"/>
        <v>42.58</v>
      </c>
      <c r="H12" s="5">
        <f t="shared" si="1"/>
        <v>77.42</v>
      </c>
      <c r="I12" s="5">
        <v>31.56</v>
      </c>
      <c r="J12" s="37">
        <v>0</v>
      </c>
      <c r="K12" s="5">
        <f t="shared" si="5"/>
        <v>31.56</v>
      </c>
      <c r="L12" s="5">
        <f t="shared" si="2"/>
        <v>68.44</v>
      </c>
      <c r="M12" s="5">
        <v>35.88</v>
      </c>
      <c r="N12" s="37">
        <v>22</v>
      </c>
      <c r="O12" s="37">
        <v>0</v>
      </c>
      <c r="P12" s="37">
        <f t="shared" si="6"/>
        <v>22</v>
      </c>
      <c r="Q12" s="5">
        <v>51.78</v>
      </c>
      <c r="R12" s="37">
        <v>17</v>
      </c>
      <c r="S12" s="37">
        <v>20</v>
      </c>
      <c r="T12" s="37">
        <f t="shared" si="3"/>
        <v>37</v>
      </c>
      <c r="U12" s="5">
        <f t="shared" si="4"/>
        <v>204.86</v>
      </c>
    </row>
    <row r="13" spans="1:21" ht="12.75">
      <c r="A13" s="4">
        <v>6512</v>
      </c>
      <c r="B13" s="1" t="s">
        <v>143</v>
      </c>
      <c r="C13" s="1" t="s">
        <v>144</v>
      </c>
      <c r="D13" s="1" t="s">
        <v>139</v>
      </c>
      <c r="E13" s="5"/>
      <c r="F13" s="37">
        <v>120</v>
      </c>
      <c r="G13" s="5">
        <f t="shared" si="0"/>
        <v>120</v>
      </c>
      <c r="H13" s="5">
        <f t="shared" si="1"/>
        <v>0</v>
      </c>
      <c r="I13" s="5">
        <v>37.5</v>
      </c>
      <c r="J13" s="37">
        <v>0</v>
      </c>
      <c r="K13" s="5">
        <f t="shared" si="5"/>
        <v>37.5</v>
      </c>
      <c r="L13" s="5">
        <f t="shared" si="2"/>
        <v>62.5</v>
      </c>
      <c r="M13" s="5">
        <v>0</v>
      </c>
      <c r="N13" s="37"/>
      <c r="O13" s="37"/>
      <c r="P13" s="37">
        <f t="shared" si="6"/>
        <v>0</v>
      </c>
      <c r="Q13" s="5">
        <v>0</v>
      </c>
      <c r="R13" s="37">
        <v>0</v>
      </c>
      <c r="S13" s="37"/>
      <c r="T13" s="37">
        <f t="shared" si="3"/>
        <v>0</v>
      </c>
      <c r="U13" s="5">
        <f t="shared" si="4"/>
        <v>62.5</v>
      </c>
    </row>
    <row r="14" spans="1:21" ht="12.75">
      <c r="A14" s="4">
        <v>6513</v>
      </c>
      <c r="B14" s="1" t="s">
        <v>74</v>
      </c>
      <c r="C14" s="1" t="s">
        <v>75</v>
      </c>
      <c r="D14" s="40" t="s">
        <v>61</v>
      </c>
      <c r="E14" s="5">
        <v>37.68</v>
      </c>
      <c r="F14" s="37">
        <v>25</v>
      </c>
      <c r="G14" s="5">
        <f t="shared" si="0"/>
        <v>62.68</v>
      </c>
      <c r="H14" s="5">
        <f t="shared" si="1"/>
        <v>57.32</v>
      </c>
      <c r="I14" s="5">
        <v>35.68</v>
      </c>
      <c r="J14" s="37">
        <v>45</v>
      </c>
      <c r="K14" s="5">
        <f t="shared" si="5"/>
        <v>80.68</v>
      </c>
      <c r="L14" s="5">
        <f t="shared" si="2"/>
        <v>19.319999999999993</v>
      </c>
      <c r="M14" s="5">
        <v>39.48</v>
      </c>
      <c r="N14" s="37">
        <v>25</v>
      </c>
      <c r="O14" s="37">
        <v>10</v>
      </c>
      <c r="P14" s="37">
        <f t="shared" si="6"/>
        <v>35</v>
      </c>
      <c r="Q14" s="5">
        <v>40.69</v>
      </c>
      <c r="R14" s="37">
        <v>3</v>
      </c>
      <c r="S14" s="37">
        <v>2</v>
      </c>
      <c r="T14" s="37">
        <f t="shared" si="3"/>
        <v>5</v>
      </c>
      <c r="U14" s="5">
        <f t="shared" si="4"/>
        <v>116.63999999999999</v>
      </c>
    </row>
    <row r="15" spans="1:21" ht="12.75">
      <c r="A15" s="4">
        <v>6515</v>
      </c>
      <c r="B15" s="1" t="s">
        <v>52</v>
      </c>
      <c r="C15" s="1" t="s">
        <v>9</v>
      </c>
      <c r="D15" s="1" t="s">
        <v>44</v>
      </c>
      <c r="E15" s="5"/>
      <c r="F15" s="37">
        <v>120</v>
      </c>
      <c r="G15" s="5">
        <f t="shared" si="0"/>
        <v>120</v>
      </c>
      <c r="H15" s="5">
        <f t="shared" si="1"/>
        <v>0</v>
      </c>
      <c r="I15" s="5">
        <v>30.15</v>
      </c>
      <c r="J15" s="37">
        <v>0</v>
      </c>
      <c r="K15" s="5">
        <f t="shared" si="5"/>
        <v>30.15</v>
      </c>
      <c r="L15" s="5">
        <f t="shared" si="2"/>
        <v>69.85</v>
      </c>
      <c r="M15" s="5">
        <v>38.15</v>
      </c>
      <c r="N15" s="37">
        <v>23</v>
      </c>
      <c r="O15" s="37">
        <v>10</v>
      </c>
      <c r="P15" s="37">
        <f t="shared" si="6"/>
        <v>33</v>
      </c>
      <c r="Q15" s="5">
        <v>46.56</v>
      </c>
      <c r="R15" s="37">
        <v>15</v>
      </c>
      <c r="S15" s="37">
        <v>14</v>
      </c>
      <c r="T15" s="37">
        <f t="shared" si="3"/>
        <v>29</v>
      </c>
      <c r="U15" s="5">
        <f t="shared" si="4"/>
        <v>131.85</v>
      </c>
    </row>
    <row r="16" spans="1:21" ht="12.75">
      <c r="A16" s="4">
        <v>6516</v>
      </c>
      <c r="B16" s="1" t="s">
        <v>7</v>
      </c>
      <c r="C16" s="1" t="s">
        <v>138</v>
      </c>
      <c r="D16" s="1" t="s">
        <v>66</v>
      </c>
      <c r="E16" s="5">
        <v>46.13</v>
      </c>
      <c r="F16" s="37">
        <v>0</v>
      </c>
      <c r="G16" s="5">
        <f t="shared" si="0"/>
        <v>46.13</v>
      </c>
      <c r="H16" s="5">
        <f t="shared" si="1"/>
        <v>73.87</v>
      </c>
      <c r="I16" s="5">
        <v>36.5</v>
      </c>
      <c r="J16" s="37">
        <v>0</v>
      </c>
      <c r="K16" s="5">
        <f t="shared" si="5"/>
        <v>36.5</v>
      </c>
      <c r="L16" s="5">
        <f t="shared" si="2"/>
        <v>63.5</v>
      </c>
      <c r="M16" s="5">
        <v>40.83</v>
      </c>
      <c r="N16" s="37">
        <v>18</v>
      </c>
      <c r="O16" s="37">
        <v>0</v>
      </c>
      <c r="P16" s="37">
        <f t="shared" si="6"/>
        <v>18</v>
      </c>
      <c r="Q16" s="5">
        <v>62.25</v>
      </c>
      <c r="R16" s="37">
        <v>17</v>
      </c>
      <c r="S16" s="37">
        <v>14</v>
      </c>
      <c r="T16" s="37">
        <f t="shared" si="3"/>
        <v>31</v>
      </c>
      <c r="U16" s="5">
        <f t="shared" si="4"/>
        <v>186.37</v>
      </c>
    </row>
    <row r="17" spans="1:21" ht="12.75">
      <c r="A17" s="53">
        <v>6517</v>
      </c>
      <c r="B17" t="s">
        <v>114</v>
      </c>
      <c r="C17" t="s">
        <v>115</v>
      </c>
      <c r="D17" s="1" t="s">
        <v>37</v>
      </c>
      <c r="E17" s="5">
        <v>35.17</v>
      </c>
      <c r="F17" s="37">
        <v>5</v>
      </c>
      <c r="G17" s="5">
        <f t="shared" si="0"/>
        <v>40.17</v>
      </c>
      <c r="H17" s="5">
        <f t="shared" si="1"/>
        <v>79.83</v>
      </c>
      <c r="I17" s="5">
        <v>29.63</v>
      </c>
      <c r="J17" s="37">
        <v>10</v>
      </c>
      <c r="K17" s="5">
        <f t="shared" si="5"/>
        <v>39.629999999999995</v>
      </c>
      <c r="L17" s="5">
        <f t="shared" si="2"/>
        <v>60.370000000000005</v>
      </c>
      <c r="M17" s="5">
        <v>35.61</v>
      </c>
      <c r="N17" s="37">
        <v>27</v>
      </c>
      <c r="O17" s="37">
        <v>10</v>
      </c>
      <c r="P17" s="37">
        <f t="shared" si="6"/>
        <v>37</v>
      </c>
      <c r="Q17" s="5">
        <v>46.12</v>
      </c>
      <c r="R17" s="37">
        <v>22</v>
      </c>
      <c r="S17" s="37">
        <v>27</v>
      </c>
      <c r="T17" s="37">
        <f t="shared" si="3"/>
        <v>49</v>
      </c>
      <c r="U17" s="5">
        <f t="shared" si="4"/>
        <v>226.2</v>
      </c>
    </row>
    <row r="18" spans="1:21" ht="12.75">
      <c r="A18" s="4">
        <v>6518</v>
      </c>
      <c r="B18" s="1" t="s">
        <v>65</v>
      </c>
      <c r="C18" s="1" t="s">
        <v>105</v>
      </c>
      <c r="D18" s="1" t="s">
        <v>68</v>
      </c>
      <c r="E18" s="5"/>
      <c r="F18" s="37">
        <v>120</v>
      </c>
      <c r="G18" s="5">
        <f t="shared" si="0"/>
        <v>120</v>
      </c>
      <c r="H18" s="5">
        <f t="shared" si="1"/>
        <v>0</v>
      </c>
      <c r="I18" s="5">
        <v>33.75</v>
      </c>
      <c r="J18" s="37">
        <v>0</v>
      </c>
      <c r="K18" s="5">
        <f t="shared" si="5"/>
        <v>33.75</v>
      </c>
      <c r="L18" s="5">
        <f t="shared" si="2"/>
        <v>66.25</v>
      </c>
      <c r="M18" s="5">
        <v>34.12</v>
      </c>
      <c r="N18" s="37">
        <v>27</v>
      </c>
      <c r="O18" s="37">
        <v>10</v>
      </c>
      <c r="P18" s="37">
        <f t="shared" si="6"/>
        <v>37</v>
      </c>
      <c r="Q18" s="5">
        <v>55.04</v>
      </c>
      <c r="R18" s="37">
        <v>17</v>
      </c>
      <c r="S18" s="37">
        <v>9</v>
      </c>
      <c r="T18" s="37">
        <f t="shared" si="3"/>
        <v>26</v>
      </c>
      <c r="U18" s="5">
        <f t="shared" si="4"/>
        <v>129.25</v>
      </c>
    </row>
    <row r="19" spans="1:21" ht="12.75">
      <c r="A19" s="53">
        <v>6519</v>
      </c>
      <c r="B19" t="s">
        <v>78</v>
      </c>
      <c r="C19" t="s">
        <v>79</v>
      </c>
      <c r="D19" s="1" t="s">
        <v>136</v>
      </c>
      <c r="E19" s="5">
        <v>43.66</v>
      </c>
      <c r="F19" s="37">
        <v>0</v>
      </c>
      <c r="G19" s="5">
        <f t="shared" si="0"/>
        <v>43.66</v>
      </c>
      <c r="H19" s="5">
        <f t="shared" si="1"/>
        <v>76.34</v>
      </c>
      <c r="I19" s="5">
        <v>33.71</v>
      </c>
      <c r="J19" s="37">
        <v>0</v>
      </c>
      <c r="K19" s="5">
        <f t="shared" si="5"/>
        <v>33.71</v>
      </c>
      <c r="L19" s="5">
        <f t="shared" si="2"/>
        <v>66.28999999999999</v>
      </c>
      <c r="M19" s="5">
        <v>37.3</v>
      </c>
      <c r="N19" s="37">
        <v>18</v>
      </c>
      <c r="O19" s="37">
        <v>10</v>
      </c>
      <c r="P19" s="37">
        <f t="shared" si="6"/>
        <v>28</v>
      </c>
      <c r="Q19" s="5">
        <v>42.94</v>
      </c>
      <c r="R19" s="37">
        <v>4</v>
      </c>
      <c r="S19" s="37">
        <v>27</v>
      </c>
      <c r="T19" s="37">
        <f t="shared" si="3"/>
        <v>31</v>
      </c>
      <c r="U19" s="5">
        <f t="shared" si="4"/>
        <v>201.63</v>
      </c>
    </row>
    <row r="20" spans="1:21" ht="12.75">
      <c r="A20" s="4">
        <v>6520</v>
      </c>
      <c r="B20" s="1" t="s">
        <v>16</v>
      </c>
      <c r="C20" s="1" t="s">
        <v>53</v>
      </c>
      <c r="D20" s="1" t="s">
        <v>5</v>
      </c>
      <c r="E20" s="5">
        <v>41.02</v>
      </c>
      <c r="F20" s="37">
        <v>0</v>
      </c>
      <c r="G20" s="5">
        <f t="shared" si="0"/>
        <v>41.02</v>
      </c>
      <c r="H20" s="5">
        <f t="shared" si="1"/>
        <v>78.97999999999999</v>
      </c>
      <c r="I20" s="5">
        <v>32.69</v>
      </c>
      <c r="J20" s="37">
        <v>10</v>
      </c>
      <c r="K20" s="5">
        <f t="shared" si="5"/>
        <v>42.69</v>
      </c>
      <c r="L20" s="5">
        <f t="shared" si="2"/>
        <v>57.31</v>
      </c>
      <c r="M20" s="5">
        <v>35.99</v>
      </c>
      <c r="N20" s="37">
        <v>22</v>
      </c>
      <c r="O20" s="37">
        <v>10</v>
      </c>
      <c r="P20" s="37">
        <f t="shared" si="6"/>
        <v>32</v>
      </c>
      <c r="Q20" s="5">
        <v>37.97</v>
      </c>
      <c r="R20" s="37">
        <v>24</v>
      </c>
      <c r="S20" s="37">
        <v>5</v>
      </c>
      <c r="T20" s="37">
        <f t="shared" si="3"/>
        <v>29</v>
      </c>
      <c r="U20" s="5">
        <f t="shared" si="4"/>
        <v>197.29</v>
      </c>
    </row>
    <row r="21" spans="1:21" ht="12.75">
      <c r="A21" s="4">
        <v>6521</v>
      </c>
      <c r="B21" s="1" t="s">
        <v>69</v>
      </c>
      <c r="C21" s="1" t="s">
        <v>70</v>
      </c>
      <c r="D21" s="1" t="s">
        <v>37</v>
      </c>
      <c r="E21" s="5"/>
      <c r="F21" s="37">
        <v>120</v>
      </c>
      <c r="G21" s="5">
        <f t="shared" si="0"/>
        <v>120</v>
      </c>
      <c r="H21" s="5">
        <f t="shared" si="1"/>
        <v>0</v>
      </c>
      <c r="I21" s="5">
        <v>29.62</v>
      </c>
      <c r="J21" s="37">
        <v>0</v>
      </c>
      <c r="K21" s="5">
        <f t="shared" si="5"/>
        <v>29.62</v>
      </c>
      <c r="L21" s="5">
        <f t="shared" si="2"/>
        <v>70.38</v>
      </c>
      <c r="M21" s="5">
        <v>35.27</v>
      </c>
      <c r="N21" s="37">
        <v>22</v>
      </c>
      <c r="O21" s="37">
        <v>10</v>
      </c>
      <c r="P21" s="37">
        <f t="shared" si="6"/>
        <v>32</v>
      </c>
      <c r="Q21" s="5">
        <v>31.93</v>
      </c>
      <c r="R21" s="37">
        <v>21</v>
      </c>
      <c r="S21" s="37">
        <v>5</v>
      </c>
      <c r="T21" s="37">
        <f t="shared" si="3"/>
        <v>26</v>
      </c>
      <c r="U21" s="5">
        <f t="shared" si="4"/>
        <v>128.38</v>
      </c>
    </row>
    <row r="22" spans="1:21" ht="12.75">
      <c r="A22" s="4">
        <v>6522</v>
      </c>
      <c r="B22" s="1" t="s">
        <v>54</v>
      </c>
      <c r="C22" s="1" t="s">
        <v>55</v>
      </c>
      <c r="D22" s="1" t="s">
        <v>116</v>
      </c>
      <c r="E22" s="5"/>
      <c r="F22" s="37">
        <v>120</v>
      </c>
      <c r="G22" s="5">
        <f t="shared" si="0"/>
        <v>120</v>
      </c>
      <c r="H22" s="5">
        <f t="shared" si="1"/>
        <v>0</v>
      </c>
      <c r="I22" s="5">
        <v>34.62</v>
      </c>
      <c r="J22" s="37">
        <v>5</v>
      </c>
      <c r="K22" s="5">
        <f t="shared" si="5"/>
        <v>39.62</v>
      </c>
      <c r="L22" s="5">
        <f t="shared" si="2"/>
        <v>60.38</v>
      </c>
      <c r="M22" s="5">
        <v>41.05</v>
      </c>
      <c r="N22" s="37">
        <v>21</v>
      </c>
      <c r="O22" s="37">
        <v>0</v>
      </c>
      <c r="P22" s="37">
        <f t="shared" si="6"/>
        <v>21</v>
      </c>
      <c r="Q22" s="5">
        <v>48.22</v>
      </c>
      <c r="R22" s="37">
        <v>21</v>
      </c>
      <c r="S22" s="37">
        <v>20</v>
      </c>
      <c r="T22" s="37">
        <f t="shared" si="3"/>
        <v>41</v>
      </c>
      <c r="U22" s="5">
        <f t="shared" si="4"/>
        <v>122.38</v>
      </c>
    </row>
    <row r="23" spans="1:21" ht="12.75">
      <c r="A23" s="4">
        <v>6523</v>
      </c>
      <c r="B23" s="1" t="s">
        <v>71</v>
      </c>
      <c r="C23" s="1" t="s">
        <v>72</v>
      </c>
      <c r="D23" s="1" t="s">
        <v>142</v>
      </c>
      <c r="E23" s="5">
        <v>37.24</v>
      </c>
      <c r="F23" s="37">
        <v>5</v>
      </c>
      <c r="G23" s="5">
        <f t="shared" si="0"/>
        <v>42.24</v>
      </c>
      <c r="H23" s="5">
        <f t="shared" si="1"/>
        <v>77.75999999999999</v>
      </c>
      <c r="I23" s="5">
        <v>30.34</v>
      </c>
      <c r="J23" s="37">
        <v>10</v>
      </c>
      <c r="K23" s="5">
        <f t="shared" si="5"/>
        <v>40.34</v>
      </c>
      <c r="L23" s="5">
        <f t="shared" si="2"/>
        <v>59.66</v>
      </c>
      <c r="M23" s="5">
        <v>34.89</v>
      </c>
      <c r="N23" s="37">
        <v>30</v>
      </c>
      <c r="O23" s="37">
        <v>0</v>
      </c>
      <c r="P23" s="37">
        <f t="shared" si="6"/>
        <v>30</v>
      </c>
      <c r="Q23" s="5">
        <v>43.84</v>
      </c>
      <c r="R23" s="37">
        <v>18</v>
      </c>
      <c r="S23" s="37">
        <v>0</v>
      </c>
      <c r="T23" s="37">
        <f t="shared" si="3"/>
        <v>18</v>
      </c>
      <c r="U23" s="5">
        <f t="shared" si="4"/>
        <v>185.42</v>
      </c>
    </row>
    <row r="24" spans="1:21" ht="12.75">
      <c r="A24" s="4">
        <v>6524</v>
      </c>
      <c r="B24" s="1" t="s">
        <v>76</v>
      </c>
      <c r="C24" s="1" t="s">
        <v>101</v>
      </c>
      <c r="D24" s="1" t="s">
        <v>6</v>
      </c>
      <c r="E24" s="5">
        <v>40.95</v>
      </c>
      <c r="F24" s="37">
        <v>0</v>
      </c>
      <c r="G24" s="5">
        <f t="shared" si="0"/>
        <v>40.95</v>
      </c>
      <c r="H24" s="5">
        <f t="shared" si="1"/>
        <v>79.05</v>
      </c>
      <c r="I24" s="5">
        <v>31.09</v>
      </c>
      <c r="J24" s="37">
        <v>0</v>
      </c>
      <c r="K24" s="5">
        <f t="shared" si="5"/>
        <v>31.09</v>
      </c>
      <c r="L24" s="5">
        <f t="shared" si="2"/>
        <v>68.91</v>
      </c>
      <c r="M24" s="5">
        <v>38.01</v>
      </c>
      <c r="N24" s="37">
        <v>20</v>
      </c>
      <c r="O24" s="37">
        <v>10</v>
      </c>
      <c r="P24" s="37">
        <f t="shared" si="6"/>
        <v>30</v>
      </c>
      <c r="Q24" s="5">
        <v>43.5</v>
      </c>
      <c r="R24" s="37">
        <v>17</v>
      </c>
      <c r="S24" s="37">
        <v>0</v>
      </c>
      <c r="T24" s="37">
        <f t="shared" si="3"/>
        <v>17</v>
      </c>
      <c r="U24" s="5">
        <f t="shared" si="4"/>
        <v>194.95999999999998</v>
      </c>
    </row>
    <row r="25" spans="1:21" ht="12.75">
      <c r="A25" s="53">
        <v>6525</v>
      </c>
      <c r="B25" t="s">
        <v>103</v>
      </c>
      <c r="C25" t="s">
        <v>104</v>
      </c>
      <c r="D25" s="1" t="s">
        <v>61</v>
      </c>
      <c r="E25" s="5">
        <v>51.06</v>
      </c>
      <c r="F25" s="37">
        <v>0</v>
      </c>
      <c r="G25" s="5">
        <f t="shared" si="0"/>
        <v>51.06</v>
      </c>
      <c r="H25" s="5">
        <f t="shared" si="1"/>
        <v>68.94</v>
      </c>
      <c r="I25" s="5">
        <v>36.75</v>
      </c>
      <c r="J25" s="37">
        <v>5</v>
      </c>
      <c r="K25" s="5">
        <f t="shared" si="5"/>
        <v>41.75</v>
      </c>
      <c r="L25" s="5">
        <f t="shared" si="2"/>
        <v>58.25</v>
      </c>
      <c r="M25" s="5">
        <v>38.52</v>
      </c>
      <c r="N25" s="37">
        <v>20</v>
      </c>
      <c r="O25" s="37">
        <v>10</v>
      </c>
      <c r="P25" s="37">
        <f t="shared" si="6"/>
        <v>30</v>
      </c>
      <c r="Q25" s="5">
        <v>49.84</v>
      </c>
      <c r="R25" s="37">
        <v>25</v>
      </c>
      <c r="S25" s="37">
        <v>20</v>
      </c>
      <c r="T25" s="37">
        <f t="shared" si="3"/>
        <v>45</v>
      </c>
      <c r="U25" s="5">
        <f t="shared" si="4"/>
        <v>202.19</v>
      </c>
    </row>
    <row r="26" spans="1:21" ht="12.75">
      <c r="A26" s="4">
        <v>6526</v>
      </c>
      <c r="B26" s="1" t="s">
        <v>7</v>
      </c>
      <c r="C26" s="1" t="s">
        <v>8</v>
      </c>
      <c r="D26" s="1" t="s">
        <v>117</v>
      </c>
      <c r="E26" s="5">
        <v>40.21</v>
      </c>
      <c r="F26" s="37">
        <v>5</v>
      </c>
      <c r="G26" s="5">
        <f t="shared" si="0"/>
        <v>45.21</v>
      </c>
      <c r="H26" s="5">
        <f t="shared" si="1"/>
        <v>74.78999999999999</v>
      </c>
      <c r="I26" s="5">
        <v>32.15</v>
      </c>
      <c r="J26" s="37">
        <v>0</v>
      </c>
      <c r="K26" s="5">
        <f t="shared" si="5"/>
        <v>32.15</v>
      </c>
      <c r="L26" s="5">
        <f t="shared" si="2"/>
        <v>67.85</v>
      </c>
      <c r="M26" s="5">
        <v>35.49</v>
      </c>
      <c r="N26" s="37">
        <v>24</v>
      </c>
      <c r="O26" s="37">
        <v>10</v>
      </c>
      <c r="P26" s="37">
        <f t="shared" si="6"/>
        <v>34</v>
      </c>
      <c r="Q26" s="5">
        <v>58.34</v>
      </c>
      <c r="R26" s="37">
        <v>20</v>
      </c>
      <c r="S26" s="37">
        <v>14</v>
      </c>
      <c r="T26" s="37">
        <f t="shared" si="3"/>
        <v>34</v>
      </c>
      <c r="U26" s="5">
        <f t="shared" si="4"/>
        <v>210.64</v>
      </c>
    </row>
    <row r="27" spans="1:21" ht="12.75">
      <c r="A27" s="53">
        <v>6527</v>
      </c>
      <c r="B27" t="s">
        <v>65</v>
      </c>
      <c r="C27" t="s">
        <v>140</v>
      </c>
      <c r="D27" s="1" t="s">
        <v>15</v>
      </c>
      <c r="E27" s="5">
        <v>40.9</v>
      </c>
      <c r="F27" s="37">
        <v>20</v>
      </c>
      <c r="G27" s="5">
        <f t="shared" si="0"/>
        <v>60.9</v>
      </c>
      <c r="H27" s="5">
        <f t="shared" si="1"/>
        <v>59.1</v>
      </c>
      <c r="I27" s="5">
        <v>30.09</v>
      </c>
      <c r="J27" s="37">
        <v>0</v>
      </c>
      <c r="K27" s="5">
        <f t="shared" si="5"/>
        <v>30.09</v>
      </c>
      <c r="L27" s="5">
        <f t="shared" si="2"/>
        <v>69.91</v>
      </c>
      <c r="M27" s="5">
        <v>37.46</v>
      </c>
      <c r="N27" s="37">
        <v>23</v>
      </c>
      <c r="O27" s="37">
        <v>10</v>
      </c>
      <c r="P27" s="37">
        <f t="shared" si="6"/>
        <v>33</v>
      </c>
      <c r="Q27" s="5">
        <v>71.66</v>
      </c>
      <c r="R27" s="37">
        <v>14</v>
      </c>
      <c r="S27" s="37">
        <v>14</v>
      </c>
      <c r="T27" s="37">
        <f t="shared" si="3"/>
        <v>28</v>
      </c>
      <c r="U27" s="5">
        <f t="shared" si="4"/>
        <v>190.01</v>
      </c>
    </row>
    <row r="28" spans="1:21" ht="12.75">
      <c r="A28" s="53">
        <v>6528</v>
      </c>
      <c r="B28" s="1" t="s">
        <v>202</v>
      </c>
      <c r="C28" s="1" t="s">
        <v>203</v>
      </c>
      <c r="D28" s="1" t="s">
        <v>61</v>
      </c>
      <c r="E28" s="5">
        <v>35.48</v>
      </c>
      <c r="F28" s="37">
        <v>0</v>
      </c>
      <c r="G28" s="5">
        <f t="shared" si="0"/>
        <v>35.48</v>
      </c>
      <c r="H28" s="5">
        <f t="shared" si="1"/>
        <v>84.52000000000001</v>
      </c>
      <c r="I28" s="5">
        <v>29.03</v>
      </c>
      <c r="J28" s="37">
        <v>5</v>
      </c>
      <c r="K28" s="5">
        <f t="shared" si="5"/>
        <v>34.03</v>
      </c>
      <c r="L28" s="5">
        <f t="shared" si="2"/>
        <v>65.97</v>
      </c>
      <c r="M28" s="5">
        <v>33.81</v>
      </c>
      <c r="N28" s="37">
        <v>24</v>
      </c>
      <c r="O28" s="37">
        <v>10</v>
      </c>
      <c r="P28" s="37">
        <f t="shared" si="6"/>
        <v>34</v>
      </c>
      <c r="Q28" s="5">
        <v>0</v>
      </c>
      <c r="R28" s="37">
        <v>0</v>
      </c>
      <c r="S28" s="37"/>
      <c r="T28" s="37">
        <f t="shared" si="3"/>
        <v>0</v>
      </c>
      <c r="U28" s="5">
        <f t="shared" si="4"/>
        <v>184.49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5" sqref="Q15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6.00390625" style="0" bestFit="1" customWidth="1"/>
    <col min="21" max="21" width="12.25390625" style="0" customWidth="1"/>
  </cols>
  <sheetData>
    <row r="1" spans="4:20" ht="12.75">
      <c r="D1" s="1"/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5502</v>
      </c>
      <c r="B3" s="1" t="s">
        <v>10</v>
      </c>
      <c r="C3" s="1" t="s">
        <v>84</v>
      </c>
      <c r="D3" s="1" t="s">
        <v>12</v>
      </c>
      <c r="E3" s="5">
        <v>45.34</v>
      </c>
      <c r="F3" s="37">
        <v>5</v>
      </c>
      <c r="G3" s="5">
        <f aca="true" t="shared" si="0" ref="G3:G14">SUM(E3:F3)</f>
        <v>50.34</v>
      </c>
      <c r="H3" s="5">
        <f aca="true" t="shared" si="1" ref="H3:H14">120-G3</f>
        <v>69.66</v>
      </c>
      <c r="I3" s="5">
        <v>32.4</v>
      </c>
      <c r="J3" s="37">
        <v>0</v>
      </c>
      <c r="K3" s="5">
        <f aca="true" t="shared" si="2" ref="K3:K14">SUM(I3:J3)</f>
        <v>32.4</v>
      </c>
      <c r="L3" s="5">
        <f aca="true" t="shared" si="3" ref="L3:L14">100-K3</f>
        <v>67.6</v>
      </c>
      <c r="M3" s="5">
        <v>35.95</v>
      </c>
      <c r="N3" s="37">
        <v>29</v>
      </c>
      <c r="O3" s="37">
        <v>10</v>
      </c>
      <c r="P3" s="37">
        <f aca="true" t="shared" si="4" ref="P3:P14">SUM(N3,O3)</f>
        <v>39</v>
      </c>
      <c r="Q3" s="5">
        <v>44.28</v>
      </c>
      <c r="R3" s="37">
        <v>24</v>
      </c>
      <c r="S3" s="37">
        <v>27</v>
      </c>
      <c r="T3" s="37">
        <f aca="true" t="shared" si="5" ref="T3:T14">SUM(R3:S3)</f>
        <v>51</v>
      </c>
      <c r="U3" s="5">
        <f aca="true" t="shared" si="6" ref="U3:U14">SUM(H3,L3,P3,T3)</f>
        <v>227.26</v>
      </c>
      <c r="V3" s="9"/>
    </row>
    <row r="4" spans="1:22" ht="12.75">
      <c r="A4" s="4">
        <v>5504</v>
      </c>
      <c r="B4" s="1" t="s">
        <v>112</v>
      </c>
      <c r="C4" s="1" t="s">
        <v>113</v>
      </c>
      <c r="D4" s="1" t="s">
        <v>11</v>
      </c>
      <c r="E4" s="5">
        <v>37.31</v>
      </c>
      <c r="F4" s="37">
        <v>0</v>
      </c>
      <c r="G4" s="5">
        <f t="shared" si="0"/>
        <v>37.31</v>
      </c>
      <c r="H4" s="5">
        <f t="shared" si="1"/>
        <v>82.69</v>
      </c>
      <c r="I4" s="5">
        <v>31.41</v>
      </c>
      <c r="J4" s="37">
        <v>0</v>
      </c>
      <c r="K4" s="5">
        <f t="shared" si="2"/>
        <v>31.41</v>
      </c>
      <c r="L4" s="5">
        <f t="shared" si="3"/>
        <v>68.59</v>
      </c>
      <c r="M4" s="5">
        <v>37.33</v>
      </c>
      <c r="N4" s="37">
        <v>24</v>
      </c>
      <c r="O4" s="37">
        <v>10</v>
      </c>
      <c r="P4" s="37">
        <f t="shared" si="4"/>
        <v>34</v>
      </c>
      <c r="Q4" s="5">
        <v>35.59</v>
      </c>
      <c r="R4" s="37">
        <v>8</v>
      </c>
      <c r="S4" s="37">
        <v>27</v>
      </c>
      <c r="T4" s="37">
        <f t="shared" si="5"/>
        <v>35</v>
      </c>
      <c r="U4" s="5">
        <f t="shared" si="6"/>
        <v>220.28</v>
      </c>
      <c r="V4" s="9"/>
    </row>
    <row r="5" spans="1:22" ht="12.75">
      <c r="A5" s="4">
        <v>5505</v>
      </c>
      <c r="B5" s="1" t="s">
        <v>87</v>
      </c>
      <c r="C5" s="1" t="s">
        <v>178</v>
      </c>
      <c r="D5" s="1" t="s">
        <v>12</v>
      </c>
      <c r="E5" s="5"/>
      <c r="F5" s="37">
        <v>120</v>
      </c>
      <c r="G5" s="5">
        <f t="shared" si="0"/>
        <v>120</v>
      </c>
      <c r="H5" s="5">
        <f t="shared" si="1"/>
        <v>0</v>
      </c>
      <c r="I5" s="5">
        <v>30.5</v>
      </c>
      <c r="J5" s="37">
        <v>0</v>
      </c>
      <c r="K5" s="5">
        <f t="shared" si="2"/>
        <v>30.5</v>
      </c>
      <c r="L5" s="5">
        <f t="shared" si="3"/>
        <v>69.5</v>
      </c>
      <c r="M5" s="5">
        <v>34.91</v>
      </c>
      <c r="N5" s="37">
        <v>26</v>
      </c>
      <c r="O5" s="37">
        <v>10</v>
      </c>
      <c r="P5" s="37">
        <f t="shared" si="4"/>
        <v>36</v>
      </c>
      <c r="Q5" s="5">
        <v>46.03</v>
      </c>
      <c r="R5" s="37">
        <v>9</v>
      </c>
      <c r="S5" s="37">
        <v>0</v>
      </c>
      <c r="T5" s="37">
        <f t="shared" si="5"/>
        <v>9</v>
      </c>
      <c r="U5" s="5">
        <f t="shared" si="6"/>
        <v>114.5</v>
      </c>
      <c r="V5" s="6"/>
    </row>
    <row r="6" spans="1:22" ht="12.75">
      <c r="A6" s="4">
        <v>5506</v>
      </c>
      <c r="B6" t="s">
        <v>108</v>
      </c>
      <c r="C6" t="s">
        <v>118</v>
      </c>
      <c r="D6" t="s">
        <v>42</v>
      </c>
      <c r="E6" s="5">
        <v>34.82</v>
      </c>
      <c r="F6" s="37">
        <v>5</v>
      </c>
      <c r="G6" s="5">
        <f t="shared" si="0"/>
        <v>39.82</v>
      </c>
      <c r="H6" s="5">
        <f t="shared" si="1"/>
        <v>80.18</v>
      </c>
      <c r="I6" s="5">
        <v>29.25</v>
      </c>
      <c r="J6" s="37">
        <v>0</v>
      </c>
      <c r="K6" s="5">
        <f t="shared" si="2"/>
        <v>29.25</v>
      </c>
      <c r="L6" s="5">
        <f t="shared" si="3"/>
        <v>70.75</v>
      </c>
      <c r="M6" s="5">
        <v>35.24</v>
      </c>
      <c r="N6" s="37">
        <v>33</v>
      </c>
      <c r="O6" s="37">
        <v>0</v>
      </c>
      <c r="P6" s="37">
        <f t="shared" si="4"/>
        <v>33</v>
      </c>
      <c r="Q6" s="5">
        <v>42.06</v>
      </c>
      <c r="R6" s="37">
        <v>30</v>
      </c>
      <c r="S6" s="37">
        <v>27</v>
      </c>
      <c r="T6" s="37">
        <f t="shared" si="5"/>
        <v>57</v>
      </c>
      <c r="U6" s="5">
        <f t="shared" si="6"/>
        <v>240.93</v>
      </c>
      <c r="V6" s="7"/>
    </row>
    <row r="7" spans="1:22" ht="12.75">
      <c r="A7" s="4">
        <v>5507</v>
      </c>
      <c r="B7" t="s">
        <v>158</v>
      </c>
      <c r="C7" t="s">
        <v>185</v>
      </c>
      <c r="D7" t="s">
        <v>13</v>
      </c>
      <c r="E7" s="5">
        <v>37.69</v>
      </c>
      <c r="F7" s="37">
        <v>10</v>
      </c>
      <c r="G7" s="5">
        <f t="shared" si="0"/>
        <v>47.69</v>
      </c>
      <c r="H7" s="5">
        <f t="shared" si="1"/>
        <v>72.31</v>
      </c>
      <c r="I7" s="5">
        <v>27.54</v>
      </c>
      <c r="J7" s="37">
        <v>10</v>
      </c>
      <c r="K7" s="5">
        <f t="shared" si="2"/>
        <v>37.54</v>
      </c>
      <c r="L7" s="5">
        <f t="shared" si="3"/>
        <v>62.46</v>
      </c>
      <c r="M7" s="5">
        <v>41.01</v>
      </c>
      <c r="N7" s="37">
        <v>19</v>
      </c>
      <c r="O7" s="37">
        <v>0</v>
      </c>
      <c r="P7" s="37">
        <f>SUM(N7,O7)</f>
        <v>19</v>
      </c>
      <c r="Q7" s="5">
        <v>51.53</v>
      </c>
      <c r="R7" s="37">
        <v>16</v>
      </c>
      <c r="S7" s="37">
        <v>14</v>
      </c>
      <c r="T7" s="37">
        <f t="shared" si="5"/>
        <v>30</v>
      </c>
      <c r="U7" s="5">
        <f t="shared" si="6"/>
        <v>183.77</v>
      </c>
      <c r="V7" s="7"/>
    </row>
    <row r="8" spans="1:22" ht="12.75">
      <c r="A8" s="4">
        <v>5508</v>
      </c>
      <c r="B8" s="1" t="s">
        <v>143</v>
      </c>
      <c r="C8" s="1" t="s">
        <v>186</v>
      </c>
      <c r="D8" t="s">
        <v>13</v>
      </c>
      <c r="E8" s="5"/>
      <c r="F8" s="37">
        <v>120</v>
      </c>
      <c r="G8" s="5">
        <f t="shared" si="0"/>
        <v>120</v>
      </c>
      <c r="H8" s="5">
        <f t="shared" si="1"/>
        <v>0</v>
      </c>
      <c r="I8" s="5">
        <v>30.1</v>
      </c>
      <c r="J8" s="37">
        <v>0</v>
      </c>
      <c r="K8" s="5">
        <f t="shared" si="2"/>
        <v>30.1</v>
      </c>
      <c r="L8" s="5">
        <f t="shared" si="3"/>
        <v>69.9</v>
      </c>
      <c r="M8" s="5">
        <v>36.68</v>
      </c>
      <c r="N8" s="37">
        <v>21</v>
      </c>
      <c r="O8" s="37">
        <v>10</v>
      </c>
      <c r="P8" s="37">
        <f t="shared" si="4"/>
        <v>31</v>
      </c>
      <c r="Q8" s="5">
        <v>42.43</v>
      </c>
      <c r="R8" s="37">
        <v>17</v>
      </c>
      <c r="S8" s="37">
        <v>14</v>
      </c>
      <c r="T8" s="37">
        <f t="shared" si="5"/>
        <v>31</v>
      </c>
      <c r="U8" s="5">
        <f t="shared" si="6"/>
        <v>131.9</v>
      </c>
      <c r="V8" s="7"/>
    </row>
    <row r="9" spans="1:22" ht="12.75">
      <c r="A9" s="4">
        <v>5509</v>
      </c>
      <c r="B9" s="1" t="s">
        <v>40</v>
      </c>
      <c r="C9" s="1" t="s">
        <v>182</v>
      </c>
      <c r="D9" s="1" t="s">
        <v>102</v>
      </c>
      <c r="E9" s="5"/>
      <c r="F9" s="37">
        <v>120</v>
      </c>
      <c r="G9" s="5">
        <f t="shared" si="0"/>
        <v>120</v>
      </c>
      <c r="H9" s="5">
        <f t="shared" si="1"/>
        <v>0</v>
      </c>
      <c r="I9" s="5">
        <v>30.31</v>
      </c>
      <c r="J9" s="37">
        <v>0</v>
      </c>
      <c r="K9" s="5">
        <f t="shared" si="2"/>
        <v>30.31</v>
      </c>
      <c r="L9" s="5">
        <f t="shared" si="3"/>
        <v>69.69</v>
      </c>
      <c r="M9" s="5">
        <v>39.4</v>
      </c>
      <c r="N9" s="37">
        <v>20</v>
      </c>
      <c r="O9" s="37">
        <v>0</v>
      </c>
      <c r="P9" s="37">
        <f t="shared" si="4"/>
        <v>20</v>
      </c>
      <c r="Q9" s="5">
        <v>39.22</v>
      </c>
      <c r="R9" s="37">
        <v>15</v>
      </c>
      <c r="S9" s="37">
        <v>5</v>
      </c>
      <c r="T9" s="37">
        <f t="shared" si="5"/>
        <v>20</v>
      </c>
      <c r="U9" s="5">
        <f t="shared" si="6"/>
        <v>109.69</v>
      </c>
      <c r="V9" s="6"/>
    </row>
    <row r="10" spans="1:21" ht="12.75">
      <c r="A10" s="4">
        <v>5510</v>
      </c>
      <c r="B10" s="1" t="s">
        <v>59</v>
      </c>
      <c r="C10" s="1" t="s">
        <v>83</v>
      </c>
      <c r="D10" s="1" t="s">
        <v>11</v>
      </c>
      <c r="E10" s="5">
        <v>38.12</v>
      </c>
      <c r="F10" s="37">
        <v>5</v>
      </c>
      <c r="G10" s="5">
        <f t="shared" si="0"/>
        <v>43.12</v>
      </c>
      <c r="H10" s="5">
        <f t="shared" si="1"/>
        <v>76.88</v>
      </c>
      <c r="I10" s="5">
        <v>28.25</v>
      </c>
      <c r="J10" s="37">
        <v>5</v>
      </c>
      <c r="K10" s="5">
        <f t="shared" si="2"/>
        <v>33.25</v>
      </c>
      <c r="L10" s="5">
        <f t="shared" si="3"/>
        <v>66.75</v>
      </c>
      <c r="M10" s="5">
        <v>33.77</v>
      </c>
      <c r="N10" s="37">
        <v>25</v>
      </c>
      <c r="O10" s="37">
        <v>10</v>
      </c>
      <c r="P10" s="37">
        <f t="shared" si="4"/>
        <v>35</v>
      </c>
      <c r="Q10" s="5">
        <v>47.9</v>
      </c>
      <c r="R10" s="37">
        <v>25</v>
      </c>
      <c r="S10" s="37">
        <v>5</v>
      </c>
      <c r="T10" s="37">
        <f t="shared" si="5"/>
        <v>30</v>
      </c>
      <c r="U10" s="5">
        <f t="shared" si="6"/>
        <v>208.63</v>
      </c>
    </row>
    <row r="11" spans="1:21" ht="12.75">
      <c r="A11" s="4">
        <v>5511</v>
      </c>
      <c r="B11" s="1" t="s">
        <v>183</v>
      </c>
      <c r="C11" s="1" t="s">
        <v>184</v>
      </c>
      <c r="D11" s="1" t="s">
        <v>106</v>
      </c>
      <c r="E11" s="5"/>
      <c r="F11" s="37">
        <v>120</v>
      </c>
      <c r="G11" s="5">
        <f t="shared" si="0"/>
        <v>120</v>
      </c>
      <c r="H11" s="5">
        <f t="shared" si="1"/>
        <v>0</v>
      </c>
      <c r="I11" s="5"/>
      <c r="J11" s="37">
        <v>100</v>
      </c>
      <c r="K11" s="5">
        <f t="shared" si="2"/>
        <v>100</v>
      </c>
      <c r="L11" s="5">
        <f t="shared" si="3"/>
        <v>0</v>
      </c>
      <c r="M11" s="5">
        <v>48.77</v>
      </c>
      <c r="N11" s="37">
        <v>8</v>
      </c>
      <c r="O11" s="37">
        <v>0</v>
      </c>
      <c r="P11" s="37">
        <f t="shared" si="4"/>
        <v>8</v>
      </c>
      <c r="Q11" s="5">
        <v>54.96</v>
      </c>
      <c r="R11" s="37">
        <v>18</v>
      </c>
      <c r="S11" s="37">
        <v>2</v>
      </c>
      <c r="T11" s="37">
        <f t="shared" si="5"/>
        <v>20</v>
      </c>
      <c r="U11" s="5">
        <f t="shared" si="6"/>
        <v>28</v>
      </c>
    </row>
    <row r="12" spans="1:21" ht="12.75">
      <c r="A12" s="4">
        <v>5512</v>
      </c>
      <c r="B12" s="1" t="s">
        <v>80</v>
      </c>
      <c r="C12" s="1" t="s">
        <v>82</v>
      </c>
      <c r="D12" s="1" t="s">
        <v>61</v>
      </c>
      <c r="E12" s="5">
        <v>38.31</v>
      </c>
      <c r="F12" s="37">
        <v>0</v>
      </c>
      <c r="G12" s="5">
        <f t="shared" si="0"/>
        <v>38.31</v>
      </c>
      <c r="H12" s="5">
        <f t="shared" si="1"/>
        <v>81.69</v>
      </c>
      <c r="I12" s="5">
        <v>28.91</v>
      </c>
      <c r="J12" s="37">
        <v>0</v>
      </c>
      <c r="K12" s="5">
        <f t="shared" si="2"/>
        <v>28.91</v>
      </c>
      <c r="L12" s="5">
        <f t="shared" si="3"/>
        <v>71.09</v>
      </c>
      <c r="M12" s="5">
        <v>34.77</v>
      </c>
      <c r="N12" s="37">
        <v>23</v>
      </c>
      <c r="O12" s="37">
        <v>10</v>
      </c>
      <c r="P12" s="37">
        <f t="shared" si="4"/>
        <v>33</v>
      </c>
      <c r="Q12" s="5">
        <v>60.16</v>
      </c>
      <c r="R12" s="37">
        <v>0</v>
      </c>
      <c r="S12" s="37">
        <v>14</v>
      </c>
      <c r="T12" s="37">
        <f t="shared" si="5"/>
        <v>14</v>
      </c>
      <c r="U12" s="5">
        <f t="shared" si="6"/>
        <v>199.78</v>
      </c>
    </row>
    <row r="13" spans="1:22" ht="12.75">
      <c r="A13" s="4">
        <v>5513</v>
      </c>
      <c r="B13" s="1" t="s">
        <v>64</v>
      </c>
      <c r="C13" s="1" t="s">
        <v>181</v>
      </c>
      <c r="D13" s="1" t="s">
        <v>102</v>
      </c>
      <c r="E13" s="5"/>
      <c r="F13" s="37">
        <v>120</v>
      </c>
      <c r="G13" s="5">
        <f t="shared" si="0"/>
        <v>120</v>
      </c>
      <c r="H13" s="5">
        <f t="shared" si="1"/>
        <v>0</v>
      </c>
      <c r="I13" s="5">
        <v>0</v>
      </c>
      <c r="J13" s="37">
        <v>100</v>
      </c>
      <c r="K13" s="5">
        <f t="shared" si="2"/>
        <v>100</v>
      </c>
      <c r="L13" s="5">
        <f t="shared" si="3"/>
        <v>0</v>
      </c>
      <c r="M13" s="5">
        <v>36.49</v>
      </c>
      <c r="N13" s="37">
        <v>26</v>
      </c>
      <c r="O13" s="37">
        <v>0</v>
      </c>
      <c r="P13" s="37">
        <f t="shared" si="4"/>
        <v>26</v>
      </c>
      <c r="Q13" s="5">
        <v>0</v>
      </c>
      <c r="R13" s="37"/>
      <c r="S13" s="37"/>
      <c r="T13" s="37">
        <f t="shared" si="5"/>
        <v>0</v>
      </c>
      <c r="U13" s="5">
        <f t="shared" si="6"/>
        <v>26</v>
      </c>
      <c r="V13" s="9"/>
    </row>
    <row r="14" spans="1:22" ht="12.75">
      <c r="A14" s="4">
        <v>5514</v>
      </c>
      <c r="B14" t="s">
        <v>87</v>
      </c>
      <c r="C14" t="s">
        <v>134</v>
      </c>
      <c r="D14" s="1" t="s">
        <v>42</v>
      </c>
      <c r="E14" s="5"/>
      <c r="F14" s="37">
        <v>120</v>
      </c>
      <c r="G14" s="5">
        <f t="shared" si="0"/>
        <v>120</v>
      </c>
      <c r="H14" s="5">
        <f t="shared" si="1"/>
        <v>0</v>
      </c>
      <c r="I14" s="5">
        <v>27.69</v>
      </c>
      <c r="J14" s="37">
        <v>0</v>
      </c>
      <c r="K14" s="5">
        <f t="shared" si="2"/>
        <v>27.69</v>
      </c>
      <c r="L14" s="5">
        <f t="shared" si="3"/>
        <v>72.31</v>
      </c>
      <c r="M14" s="5">
        <v>33.99</v>
      </c>
      <c r="N14" s="37">
        <v>26</v>
      </c>
      <c r="O14" s="37">
        <v>10</v>
      </c>
      <c r="P14" s="37">
        <f t="shared" si="4"/>
        <v>36</v>
      </c>
      <c r="Q14" s="5">
        <v>48.25</v>
      </c>
      <c r="R14" s="37">
        <v>19</v>
      </c>
      <c r="S14" s="37">
        <v>14</v>
      </c>
      <c r="T14" s="37">
        <f t="shared" si="5"/>
        <v>33</v>
      </c>
      <c r="U14" s="5">
        <f t="shared" si="6"/>
        <v>141.31</v>
      </c>
      <c r="V14" s="7"/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" sqref="S5"/>
    </sheetView>
  </sheetViews>
  <sheetFormatPr defaultColWidth="9.00390625" defaultRowHeight="12.75"/>
  <cols>
    <col min="1" max="1" width="11.125" style="0" customWidth="1"/>
    <col min="2" max="2" width="22.125" style="0" bestFit="1" customWidth="1"/>
    <col min="3" max="3" width="26.875" style="0" bestFit="1" customWidth="1"/>
    <col min="4" max="4" width="16.75390625" style="0" bestFit="1" customWidth="1"/>
    <col min="21" max="21" width="12.00390625" style="0" customWidth="1"/>
  </cols>
  <sheetData>
    <row r="1" spans="4:20" ht="12.75">
      <c r="D1" s="1"/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4001</v>
      </c>
      <c r="B3" t="s">
        <v>65</v>
      </c>
      <c r="C3" t="s">
        <v>121</v>
      </c>
      <c r="D3" s="1" t="s">
        <v>102</v>
      </c>
      <c r="E3" s="5"/>
      <c r="F3" s="37">
        <v>120</v>
      </c>
      <c r="G3" s="5">
        <f aca="true" t="shared" si="0" ref="G3:G21">SUM(E3:F3)</f>
        <v>120</v>
      </c>
      <c r="H3" s="5">
        <f aca="true" t="shared" si="1" ref="H3:H21">120-G3</f>
        <v>0</v>
      </c>
      <c r="I3" s="5"/>
      <c r="J3" s="37">
        <v>100</v>
      </c>
      <c r="K3" s="5">
        <f aca="true" t="shared" si="2" ref="K3:K21">SUM(I3:J3)</f>
        <v>100</v>
      </c>
      <c r="L3" s="5">
        <f aca="true" t="shared" si="3" ref="L3:L21">100-K3</f>
        <v>0</v>
      </c>
      <c r="M3" s="5">
        <v>33.63</v>
      </c>
      <c r="N3" s="37">
        <v>21</v>
      </c>
      <c r="O3" s="37">
        <v>10</v>
      </c>
      <c r="P3" s="37">
        <f aca="true" t="shared" si="4" ref="P3:P21">SUM(N3,O3)</f>
        <v>31</v>
      </c>
      <c r="Q3" s="5"/>
      <c r="R3" s="37">
        <v>9</v>
      </c>
      <c r="S3" s="37">
        <v>0</v>
      </c>
      <c r="T3" s="37">
        <f aca="true" t="shared" si="5" ref="T3:T21">SUM(R3:S3)</f>
        <v>9</v>
      </c>
      <c r="U3" s="5">
        <f aca="true" t="shared" si="6" ref="U3:U21">SUM(H3,L3,P3,T3)</f>
        <v>40</v>
      </c>
      <c r="V3" s="5"/>
    </row>
    <row r="4" spans="1:22" ht="12.75">
      <c r="A4" s="4">
        <v>4002</v>
      </c>
      <c r="B4" s="1" t="s">
        <v>7</v>
      </c>
      <c r="C4" s="1" t="s">
        <v>85</v>
      </c>
      <c r="D4" s="1" t="s">
        <v>44</v>
      </c>
      <c r="E4" s="5">
        <v>38.63</v>
      </c>
      <c r="F4" s="37">
        <v>0</v>
      </c>
      <c r="G4" s="5">
        <f t="shared" si="0"/>
        <v>38.63</v>
      </c>
      <c r="H4" s="5">
        <f t="shared" si="1"/>
        <v>81.37</v>
      </c>
      <c r="I4" s="5">
        <v>29.19</v>
      </c>
      <c r="J4" s="37">
        <v>0</v>
      </c>
      <c r="K4" s="5">
        <f t="shared" si="2"/>
        <v>29.19</v>
      </c>
      <c r="L4" s="5">
        <f t="shared" si="3"/>
        <v>70.81</v>
      </c>
      <c r="M4" s="5">
        <v>38.12</v>
      </c>
      <c r="N4" s="37">
        <v>27</v>
      </c>
      <c r="O4" s="37">
        <v>0</v>
      </c>
      <c r="P4" s="37">
        <f t="shared" si="4"/>
        <v>27</v>
      </c>
      <c r="Q4" s="5">
        <v>49.82</v>
      </c>
      <c r="R4" s="37">
        <v>20</v>
      </c>
      <c r="S4" s="37">
        <v>20</v>
      </c>
      <c r="T4" s="37">
        <f t="shared" si="5"/>
        <v>40</v>
      </c>
      <c r="U4" s="5">
        <f t="shared" si="6"/>
        <v>219.18</v>
      </c>
      <c r="V4" s="7"/>
    </row>
    <row r="5" spans="1:22" ht="12.75">
      <c r="A5" s="4">
        <v>4003</v>
      </c>
      <c r="B5" s="1" t="s">
        <v>87</v>
      </c>
      <c r="C5" s="1" t="s">
        <v>154</v>
      </c>
      <c r="D5" s="1" t="s">
        <v>117</v>
      </c>
      <c r="E5" s="5">
        <v>35.49</v>
      </c>
      <c r="F5" s="37">
        <v>0</v>
      </c>
      <c r="G5" s="5">
        <f t="shared" si="0"/>
        <v>35.49</v>
      </c>
      <c r="H5" s="5">
        <f t="shared" si="1"/>
        <v>84.50999999999999</v>
      </c>
      <c r="I5" s="5">
        <v>26.84</v>
      </c>
      <c r="J5" s="37">
        <v>5</v>
      </c>
      <c r="K5" s="5">
        <f t="shared" si="2"/>
        <v>31.84</v>
      </c>
      <c r="L5" s="5">
        <f t="shared" si="3"/>
        <v>68.16</v>
      </c>
      <c r="M5" s="5">
        <v>34.84</v>
      </c>
      <c r="N5" s="37">
        <v>29</v>
      </c>
      <c r="O5" s="37">
        <v>10</v>
      </c>
      <c r="P5" s="37">
        <f>SUM(N5,O5)</f>
        <v>39</v>
      </c>
      <c r="Q5" s="5">
        <v>44.97</v>
      </c>
      <c r="R5" s="37">
        <v>22</v>
      </c>
      <c r="S5" s="37">
        <v>27</v>
      </c>
      <c r="T5" s="37">
        <f t="shared" si="5"/>
        <v>49</v>
      </c>
      <c r="U5" s="5">
        <f t="shared" si="6"/>
        <v>240.67</v>
      </c>
      <c r="V5" s="7"/>
    </row>
    <row r="6" spans="1:22" ht="12.75">
      <c r="A6" s="4">
        <v>4004</v>
      </c>
      <c r="B6" t="s">
        <v>74</v>
      </c>
      <c r="C6" t="s">
        <v>120</v>
      </c>
      <c r="D6" s="1" t="s">
        <v>139</v>
      </c>
      <c r="E6" s="5"/>
      <c r="F6" s="37">
        <v>120</v>
      </c>
      <c r="G6" s="5">
        <f t="shared" si="0"/>
        <v>120</v>
      </c>
      <c r="H6" s="5">
        <f t="shared" si="1"/>
        <v>0</v>
      </c>
      <c r="I6" s="5"/>
      <c r="J6" s="37">
        <v>100</v>
      </c>
      <c r="K6" s="5">
        <f t="shared" si="2"/>
        <v>100</v>
      </c>
      <c r="L6" s="5">
        <f t="shared" si="3"/>
        <v>0</v>
      </c>
      <c r="M6" s="5">
        <v>36.91</v>
      </c>
      <c r="N6" s="37">
        <v>24</v>
      </c>
      <c r="O6" s="37">
        <v>10</v>
      </c>
      <c r="P6" s="37">
        <f t="shared" si="4"/>
        <v>34</v>
      </c>
      <c r="Q6" s="5">
        <v>38.97</v>
      </c>
      <c r="R6" s="37">
        <v>0</v>
      </c>
      <c r="S6" s="37">
        <v>5</v>
      </c>
      <c r="T6" s="37">
        <f t="shared" si="5"/>
        <v>5</v>
      </c>
      <c r="U6" s="5">
        <f t="shared" si="6"/>
        <v>39</v>
      </c>
      <c r="V6" s="9"/>
    </row>
    <row r="7" spans="1:22" ht="12.75">
      <c r="A7" s="4">
        <v>4005</v>
      </c>
      <c r="B7" s="1" t="s">
        <v>16</v>
      </c>
      <c r="C7" s="1" t="s">
        <v>86</v>
      </c>
      <c r="D7" s="1" t="s">
        <v>12</v>
      </c>
      <c r="E7" s="5"/>
      <c r="F7" s="37">
        <v>120</v>
      </c>
      <c r="G7" s="5">
        <f t="shared" si="0"/>
        <v>120</v>
      </c>
      <c r="H7" s="5">
        <f t="shared" si="1"/>
        <v>0</v>
      </c>
      <c r="I7" s="5">
        <v>31.5</v>
      </c>
      <c r="J7" s="37">
        <v>5</v>
      </c>
      <c r="K7" s="5">
        <f t="shared" si="2"/>
        <v>36.5</v>
      </c>
      <c r="L7" s="5">
        <f t="shared" si="3"/>
        <v>63.5</v>
      </c>
      <c r="M7" s="5">
        <v>37.55</v>
      </c>
      <c r="N7" s="37">
        <v>24</v>
      </c>
      <c r="O7" s="37">
        <v>10</v>
      </c>
      <c r="P7" s="37">
        <f t="shared" si="4"/>
        <v>34</v>
      </c>
      <c r="Q7" s="5">
        <v>46.28</v>
      </c>
      <c r="R7" s="37">
        <v>24</v>
      </c>
      <c r="S7" s="37">
        <v>20</v>
      </c>
      <c r="T7" s="37">
        <f t="shared" si="5"/>
        <v>44</v>
      </c>
      <c r="U7" s="5">
        <f t="shared" si="6"/>
        <v>141.5</v>
      </c>
      <c r="V7" s="9"/>
    </row>
    <row r="8" spans="1:22" ht="12.75">
      <c r="A8" s="4">
        <v>4006</v>
      </c>
      <c r="B8" t="s">
        <v>160</v>
      </c>
      <c r="C8" t="s">
        <v>162</v>
      </c>
      <c r="D8" s="1" t="s">
        <v>139</v>
      </c>
      <c r="E8" s="5"/>
      <c r="F8" s="37">
        <v>120</v>
      </c>
      <c r="G8" s="5">
        <f t="shared" si="0"/>
        <v>120</v>
      </c>
      <c r="H8" s="5">
        <f t="shared" si="1"/>
        <v>0</v>
      </c>
      <c r="I8" s="5">
        <v>37.72</v>
      </c>
      <c r="J8" s="37">
        <v>0</v>
      </c>
      <c r="K8" s="5">
        <f t="shared" si="2"/>
        <v>37.72</v>
      </c>
      <c r="L8" s="5">
        <f t="shared" si="3"/>
        <v>62.28</v>
      </c>
      <c r="M8" s="5">
        <v>38.21</v>
      </c>
      <c r="N8" s="37">
        <v>21</v>
      </c>
      <c r="O8" s="37">
        <v>0</v>
      </c>
      <c r="P8" s="37">
        <f t="shared" si="4"/>
        <v>21</v>
      </c>
      <c r="Q8" s="5">
        <v>64.15</v>
      </c>
      <c r="R8" s="37">
        <v>8</v>
      </c>
      <c r="S8" s="37">
        <v>0</v>
      </c>
      <c r="T8" s="37">
        <f t="shared" si="5"/>
        <v>8</v>
      </c>
      <c r="U8" s="5">
        <f t="shared" si="6"/>
        <v>91.28</v>
      </c>
      <c r="V8" s="5"/>
    </row>
    <row r="9" spans="1:22" ht="12.75">
      <c r="A9" s="4">
        <v>4007</v>
      </c>
      <c r="B9" s="1" t="s">
        <v>158</v>
      </c>
      <c r="C9" s="1" t="s">
        <v>159</v>
      </c>
      <c r="D9" s="1" t="s">
        <v>6</v>
      </c>
      <c r="E9" s="5">
        <v>38.05</v>
      </c>
      <c r="F9" s="37">
        <v>5</v>
      </c>
      <c r="G9" s="5">
        <f t="shared" si="0"/>
        <v>43.05</v>
      </c>
      <c r="H9" s="5">
        <f t="shared" si="1"/>
        <v>76.95</v>
      </c>
      <c r="I9" s="5">
        <v>30.06</v>
      </c>
      <c r="J9" s="37">
        <v>5</v>
      </c>
      <c r="K9" s="5">
        <f t="shared" si="2"/>
        <v>35.06</v>
      </c>
      <c r="L9" s="5">
        <f t="shared" si="3"/>
        <v>64.94</v>
      </c>
      <c r="M9" s="5">
        <v>35.5</v>
      </c>
      <c r="N9" s="37">
        <v>27</v>
      </c>
      <c r="O9" s="37">
        <v>0</v>
      </c>
      <c r="P9" s="37">
        <f t="shared" si="4"/>
        <v>27</v>
      </c>
      <c r="Q9" s="5">
        <v>54.31</v>
      </c>
      <c r="R9" s="37">
        <v>28</v>
      </c>
      <c r="S9" s="37">
        <v>14</v>
      </c>
      <c r="T9" s="37">
        <f t="shared" si="5"/>
        <v>42</v>
      </c>
      <c r="U9" s="5">
        <f t="shared" si="6"/>
        <v>210.89</v>
      </c>
      <c r="V9" s="5"/>
    </row>
    <row r="10" spans="1:22" ht="12.75">
      <c r="A10" s="4">
        <v>4008</v>
      </c>
      <c r="B10" s="1" t="s">
        <v>165</v>
      </c>
      <c r="C10" s="1" t="s">
        <v>43</v>
      </c>
      <c r="D10" s="1" t="s">
        <v>137</v>
      </c>
      <c r="E10" s="5"/>
      <c r="F10" s="37">
        <v>120</v>
      </c>
      <c r="G10" s="5">
        <f t="shared" si="0"/>
        <v>120</v>
      </c>
      <c r="H10" s="5">
        <f t="shared" si="1"/>
        <v>0</v>
      </c>
      <c r="I10" s="5">
        <v>30.75</v>
      </c>
      <c r="J10" s="37">
        <v>0</v>
      </c>
      <c r="K10" s="5">
        <f t="shared" si="2"/>
        <v>30.75</v>
      </c>
      <c r="L10" s="5">
        <f t="shared" si="3"/>
        <v>69.25</v>
      </c>
      <c r="M10" s="5">
        <v>35.59</v>
      </c>
      <c r="N10" s="37">
        <v>22</v>
      </c>
      <c r="O10" s="37">
        <v>10</v>
      </c>
      <c r="P10" s="37">
        <f t="shared" si="4"/>
        <v>32</v>
      </c>
      <c r="Q10" s="5">
        <v>41.75</v>
      </c>
      <c r="R10" s="37">
        <v>16</v>
      </c>
      <c r="S10" s="37">
        <v>5</v>
      </c>
      <c r="T10" s="37">
        <f t="shared" si="5"/>
        <v>21</v>
      </c>
      <c r="U10" s="5">
        <f t="shared" si="6"/>
        <v>122.25</v>
      </c>
      <c r="V10" s="9"/>
    </row>
    <row r="11" spans="1:22" ht="12.75">
      <c r="A11" s="4">
        <v>4009</v>
      </c>
      <c r="B11" s="1" t="s">
        <v>35</v>
      </c>
      <c r="C11" s="1" t="s">
        <v>155</v>
      </c>
      <c r="D11" s="1" t="s">
        <v>66</v>
      </c>
      <c r="E11" s="5">
        <v>41.48</v>
      </c>
      <c r="F11" s="37">
        <v>0</v>
      </c>
      <c r="G11" s="5">
        <f t="shared" si="0"/>
        <v>41.48</v>
      </c>
      <c r="H11" s="5">
        <f t="shared" si="1"/>
        <v>78.52000000000001</v>
      </c>
      <c r="I11" s="5">
        <v>30.38</v>
      </c>
      <c r="J11" s="37">
        <v>5</v>
      </c>
      <c r="K11" s="5">
        <f t="shared" si="2"/>
        <v>35.379999999999995</v>
      </c>
      <c r="L11" s="5">
        <f t="shared" si="3"/>
        <v>64.62</v>
      </c>
      <c r="M11" s="5">
        <v>36.41</v>
      </c>
      <c r="N11" s="37">
        <v>23</v>
      </c>
      <c r="O11" s="37">
        <v>10</v>
      </c>
      <c r="P11" s="37">
        <f t="shared" si="4"/>
        <v>33</v>
      </c>
      <c r="Q11" s="5">
        <v>50.19</v>
      </c>
      <c r="R11" s="37">
        <v>18</v>
      </c>
      <c r="S11" s="37">
        <v>5</v>
      </c>
      <c r="T11" s="37">
        <f t="shared" si="5"/>
        <v>23</v>
      </c>
      <c r="U11" s="5">
        <f t="shared" si="6"/>
        <v>199.14000000000001</v>
      </c>
      <c r="V11" s="9"/>
    </row>
    <row r="12" spans="1:22" ht="12.75">
      <c r="A12" s="4">
        <v>4011</v>
      </c>
      <c r="B12" s="1" t="s">
        <v>119</v>
      </c>
      <c r="C12" s="1" t="s">
        <v>34</v>
      </c>
      <c r="D12" s="1" t="s">
        <v>6</v>
      </c>
      <c r="E12" s="5">
        <v>38.58</v>
      </c>
      <c r="F12" s="37">
        <v>0</v>
      </c>
      <c r="G12" s="5">
        <f t="shared" si="0"/>
        <v>38.58</v>
      </c>
      <c r="H12" s="5">
        <f t="shared" si="1"/>
        <v>81.42</v>
      </c>
      <c r="I12" s="5">
        <v>27.9</v>
      </c>
      <c r="J12" s="37">
        <v>0</v>
      </c>
      <c r="K12" s="5">
        <f t="shared" si="2"/>
        <v>27.9</v>
      </c>
      <c r="L12" s="5">
        <f t="shared" si="3"/>
        <v>72.1</v>
      </c>
      <c r="M12" s="5">
        <v>35.85</v>
      </c>
      <c r="N12" s="37">
        <v>24</v>
      </c>
      <c r="O12" s="37">
        <v>10</v>
      </c>
      <c r="P12" s="37">
        <f t="shared" si="4"/>
        <v>34</v>
      </c>
      <c r="Q12" s="5">
        <v>48.34</v>
      </c>
      <c r="R12" s="37">
        <v>28</v>
      </c>
      <c r="S12" s="37">
        <v>27</v>
      </c>
      <c r="T12" s="37">
        <f t="shared" si="5"/>
        <v>55</v>
      </c>
      <c r="U12" s="5">
        <f t="shared" si="6"/>
        <v>242.51999999999998</v>
      </c>
      <c r="V12" s="9"/>
    </row>
    <row r="13" spans="1:22" ht="12.75">
      <c r="A13" s="4">
        <v>4012</v>
      </c>
      <c r="B13" s="1" t="s">
        <v>156</v>
      </c>
      <c r="C13" s="1" t="s">
        <v>157</v>
      </c>
      <c r="D13" s="1" t="s">
        <v>106</v>
      </c>
      <c r="E13" s="5"/>
      <c r="F13" s="37">
        <v>120</v>
      </c>
      <c r="G13" s="5">
        <f t="shared" si="0"/>
        <v>120</v>
      </c>
      <c r="H13" s="5">
        <f t="shared" si="1"/>
        <v>0</v>
      </c>
      <c r="I13" s="5">
        <v>40.28</v>
      </c>
      <c r="J13" s="37">
        <v>0</v>
      </c>
      <c r="K13" s="5">
        <f t="shared" si="2"/>
        <v>40.28</v>
      </c>
      <c r="L13" s="5">
        <f t="shared" si="3"/>
        <v>59.72</v>
      </c>
      <c r="M13" s="5">
        <v>42.95</v>
      </c>
      <c r="N13" s="37">
        <v>14</v>
      </c>
      <c r="O13" s="37">
        <v>0</v>
      </c>
      <c r="P13" s="37">
        <f t="shared" si="4"/>
        <v>14</v>
      </c>
      <c r="Q13" s="5">
        <v>50.56</v>
      </c>
      <c r="R13" s="37">
        <v>21</v>
      </c>
      <c r="S13" s="37">
        <v>5</v>
      </c>
      <c r="T13" s="37">
        <f t="shared" si="5"/>
        <v>26</v>
      </c>
      <c r="U13" s="5">
        <f t="shared" si="6"/>
        <v>99.72</v>
      </c>
      <c r="V13" s="9"/>
    </row>
    <row r="14" spans="1:22" ht="12.75">
      <c r="A14" s="4">
        <v>4015</v>
      </c>
      <c r="B14" s="1" t="s">
        <v>200</v>
      </c>
      <c r="C14" s="1" t="s">
        <v>201</v>
      </c>
      <c r="D14" s="1" t="s">
        <v>11</v>
      </c>
      <c r="E14" s="5">
        <v>37.45</v>
      </c>
      <c r="F14" s="37">
        <v>5</v>
      </c>
      <c r="G14" s="5">
        <f t="shared" si="0"/>
        <v>42.45</v>
      </c>
      <c r="H14" s="5">
        <f t="shared" si="1"/>
        <v>77.55</v>
      </c>
      <c r="I14" s="5">
        <v>30.44</v>
      </c>
      <c r="J14" s="37">
        <v>0</v>
      </c>
      <c r="K14" s="5">
        <f t="shared" si="2"/>
        <v>30.44</v>
      </c>
      <c r="L14" s="5">
        <f t="shared" si="3"/>
        <v>69.56</v>
      </c>
      <c r="M14" s="5">
        <v>35.19</v>
      </c>
      <c r="N14" s="37">
        <v>20</v>
      </c>
      <c r="O14" s="37">
        <v>10</v>
      </c>
      <c r="P14" s="37">
        <f t="shared" si="4"/>
        <v>30</v>
      </c>
      <c r="Q14" s="5">
        <v>36.56</v>
      </c>
      <c r="R14" s="37">
        <v>13</v>
      </c>
      <c r="S14" s="37">
        <v>14</v>
      </c>
      <c r="T14" s="37">
        <f t="shared" si="5"/>
        <v>27</v>
      </c>
      <c r="U14" s="5">
        <f t="shared" si="6"/>
        <v>204.11</v>
      </c>
      <c r="V14" s="7"/>
    </row>
    <row r="15" spans="1:22" ht="12.75">
      <c r="A15" s="4">
        <v>4016</v>
      </c>
      <c r="B15" s="1" t="s">
        <v>160</v>
      </c>
      <c r="C15" s="1" t="s">
        <v>161</v>
      </c>
      <c r="D15" s="1" t="s">
        <v>13</v>
      </c>
      <c r="E15" s="5">
        <v>44.52</v>
      </c>
      <c r="F15" s="37">
        <v>10</v>
      </c>
      <c r="G15" s="5">
        <f t="shared" si="0"/>
        <v>54.52</v>
      </c>
      <c r="H15" s="5">
        <f t="shared" si="1"/>
        <v>65.47999999999999</v>
      </c>
      <c r="I15" s="5">
        <v>30.5</v>
      </c>
      <c r="J15" s="37">
        <v>0</v>
      </c>
      <c r="K15" s="5">
        <f t="shared" si="2"/>
        <v>30.5</v>
      </c>
      <c r="L15" s="5">
        <f t="shared" si="3"/>
        <v>69.5</v>
      </c>
      <c r="M15" s="5">
        <v>36.45</v>
      </c>
      <c r="N15" s="37">
        <v>19</v>
      </c>
      <c r="O15" s="37">
        <v>10</v>
      </c>
      <c r="P15" s="37">
        <f t="shared" si="4"/>
        <v>29</v>
      </c>
      <c r="Q15" s="5">
        <v>50.03</v>
      </c>
      <c r="R15" s="37">
        <v>21</v>
      </c>
      <c r="S15" s="37">
        <v>2</v>
      </c>
      <c r="T15" s="37">
        <f t="shared" si="5"/>
        <v>23</v>
      </c>
      <c r="U15" s="5">
        <f t="shared" si="6"/>
        <v>186.98</v>
      </c>
      <c r="V15" s="5"/>
    </row>
    <row r="16" spans="1:22" ht="12.75">
      <c r="A16" s="4">
        <v>4017</v>
      </c>
      <c r="B16" t="s">
        <v>41</v>
      </c>
      <c r="C16" t="s">
        <v>89</v>
      </c>
      <c r="D16" s="1" t="s">
        <v>137</v>
      </c>
      <c r="E16" s="5">
        <v>43.52</v>
      </c>
      <c r="F16" s="37">
        <v>20</v>
      </c>
      <c r="G16" s="5">
        <f t="shared" si="0"/>
        <v>63.52</v>
      </c>
      <c r="H16" s="5">
        <f t="shared" si="1"/>
        <v>56.48</v>
      </c>
      <c r="I16" s="5">
        <v>28.82</v>
      </c>
      <c r="J16" s="37">
        <v>0</v>
      </c>
      <c r="K16" s="5">
        <f t="shared" si="2"/>
        <v>28.82</v>
      </c>
      <c r="L16" s="5">
        <f t="shared" si="3"/>
        <v>71.18</v>
      </c>
      <c r="M16" s="5">
        <v>36.53</v>
      </c>
      <c r="N16" s="37">
        <v>21</v>
      </c>
      <c r="O16" s="37">
        <v>10</v>
      </c>
      <c r="P16" s="37">
        <f t="shared" si="4"/>
        <v>31</v>
      </c>
      <c r="Q16" s="5">
        <v>60.44</v>
      </c>
      <c r="R16" s="37">
        <v>25</v>
      </c>
      <c r="S16" s="37">
        <v>5</v>
      </c>
      <c r="T16" s="37">
        <f t="shared" si="5"/>
        <v>30</v>
      </c>
      <c r="U16" s="5">
        <f t="shared" si="6"/>
        <v>188.66</v>
      </c>
      <c r="V16" s="9"/>
    </row>
    <row r="17" spans="1:22" ht="12.75">
      <c r="A17" s="4">
        <v>4018</v>
      </c>
      <c r="B17" s="1" t="s">
        <v>38</v>
      </c>
      <c r="C17" s="1" t="s">
        <v>39</v>
      </c>
      <c r="D17" s="1" t="s">
        <v>61</v>
      </c>
      <c r="E17" s="5"/>
      <c r="F17" s="37">
        <v>120</v>
      </c>
      <c r="G17" s="5">
        <f t="shared" si="0"/>
        <v>120</v>
      </c>
      <c r="H17" s="5">
        <f t="shared" si="1"/>
        <v>0</v>
      </c>
      <c r="I17" s="5">
        <v>0</v>
      </c>
      <c r="J17" s="37">
        <v>100</v>
      </c>
      <c r="K17" s="5">
        <f t="shared" si="2"/>
        <v>100</v>
      </c>
      <c r="L17" s="5">
        <f t="shared" si="3"/>
        <v>0</v>
      </c>
      <c r="M17" s="5">
        <v>37.53</v>
      </c>
      <c r="N17" s="37">
        <v>17</v>
      </c>
      <c r="O17" s="37">
        <v>10</v>
      </c>
      <c r="P17" s="37">
        <f t="shared" si="4"/>
        <v>27</v>
      </c>
      <c r="Q17" s="5">
        <v>0</v>
      </c>
      <c r="R17" s="37"/>
      <c r="S17" s="37"/>
      <c r="T17" s="37">
        <f t="shared" si="5"/>
        <v>0</v>
      </c>
      <c r="U17" s="5">
        <f t="shared" si="6"/>
        <v>27</v>
      </c>
      <c r="V17" s="9"/>
    </row>
    <row r="18" spans="1:22" ht="12.75">
      <c r="A18" s="4">
        <v>4019</v>
      </c>
      <c r="B18" t="s">
        <v>87</v>
      </c>
      <c r="C18" t="s">
        <v>88</v>
      </c>
      <c r="D18" s="1" t="s">
        <v>37</v>
      </c>
      <c r="E18" s="5">
        <v>35.55</v>
      </c>
      <c r="F18" s="37">
        <v>5</v>
      </c>
      <c r="G18" s="5">
        <f t="shared" si="0"/>
        <v>40.55</v>
      </c>
      <c r="H18" s="5">
        <f t="shared" si="1"/>
        <v>79.45</v>
      </c>
      <c r="I18" s="5">
        <v>27.97</v>
      </c>
      <c r="J18" s="37">
        <v>0</v>
      </c>
      <c r="K18" s="5">
        <f t="shared" si="2"/>
        <v>27.97</v>
      </c>
      <c r="L18" s="5">
        <f t="shared" si="3"/>
        <v>72.03</v>
      </c>
      <c r="M18" s="5">
        <v>36.95</v>
      </c>
      <c r="N18" s="37">
        <v>25</v>
      </c>
      <c r="O18" s="37">
        <v>0</v>
      </c>
      <c r="P18" s="37">
        <f t="shared" si="4"/>
        <v>25</v>
      </c>
      <c r="Q18" s="5">
        <v>42.47</v>
      </c>
      <c r="R18" s="37">
        <v>27</v>
      </c>
      <c r="S18" s="37">
        <v>27</v>
      </c>
      <c r="T18" s="37">
        <f t="shared" si="5"/>
        <v>54</v>
      </c>
      <c r="U18" s="5">
        <f t="shared" si="6"/>
        <v>230.48000000000002</v>
      </c>
      <c r="V18" s="5"/>
    </row>
    <row r="19" spans="1:22" ht="12.75">
      <c r="A19" s="4">
        <v>4020</v>
      </c>
      <c r="B19" s="1" t="s">
        <v>163</v>
      </c>
      <c r="C19" s="1" t="s">
        <v>164</v>
      </c>
      <c r="D19" s="1" t="s">
        <v>61</v>
      </c>
      <c r="E19" s="5">
        <v>52.68</v>
      </c>
      <c r="F19" s="37">
        <v>15</v>
      </c>
      <c r="G19" s="5">
        <f t="shared" si="0"/>
        <v>67.68</v>
      </c>
      <c r="H19" s="5">
        <f t="shared" si="1"/>
        <v>52.31999999999999</v>
      </c>
      <c r="I19" s="5">
        <v>40.13</v>
      </c>
      <c r="J19" s="37">
        <v>10</v>
      </c>
      <c r="K19" s="5">
        <f t="shared" si="2"/>
        <v>50.13</v>
      </c>
      <c r="L19" s="5">
        <f t="shared" si="3"/>
        <v>49.87</v>
      </c>
      <c r="M19" s="5">
        <v>43.82</v>
      </c>
      <c r="N19" s="37">
        <v>17</v>
      </c>
      <c r="O19" s="37">
        <v>0</v>
      </c>
      <c r="P19" s="37">
        <f t="shared" si="4"/>
        <v>17</v>
      </c>
      <c r="Q19" s="5">
        <v>59.81</v>
      </c>
      <c r="R19" s="37">
        <v>21</v>
      </c>
      <c r="S19" s="37">
        <v>14</v>
      </c>
      <c r="T19" s="37">
        <f t="shared" si="5"/>
        <v>35</v>
      </c>
      <c r="U19" s="5">
        <f t="shared" si="6"/>
        <v>154.19</v>
      </c>
      <c r="V19" s="7"/>
    </row>
    <row r="20" spans="1:22" ht="12.75">
      <c r="A20" s="4">
        <v>4021</v>
      </c>
      <c r="B20" s="1" t="s">
        <v>198</v>
      </c>
      <c r="C20" s="1" t="s">
        <v>199</v>
      </c>
      <c r="D20" s="1" t="s">
        <v>61</v>
      </c>
      <c r="E20" s="5">
        <v>61.84</v>
      </c>
      <c r="F20" s="37">
        <v>5</v>
      </c>
      <c r="G20" s="5">
        <f t="shared" si="0"/>
        <v>66.84</v>
      </c>
      <c r="H20" s="5">
        <f t="shared" si="1"/>
        <v>53.16</v>
      </c>
      <c r="I20" s="5">
        <v>36.22</v>
      </c>
      <c r="J20" s="37">
        <v>5</v>
      </c>
      <c r="K20" s="5">
        <f t="shared" si="2"/>
        <v>41.22</v>
      </c>
      <c r="L20" s="5">
        <f t="shared" si="3"/>
        <v>58.78</v>
      </c>
      <c r="M20" s="5">
        <v>37.75</v>
      </c>
      <c r="N20" s="37">
        <v>17</v>
      </c>
      <c r="O20" s="37">
        <v>10</v>
      </c>
      <c r="P20" s="37">
        <f t="shared" si="4"/>
        <v>27</v>
      </c>
      <c r="Q20" s="5">
        <v>72.28</v>
      </c>
      <c r="R20" s="37">
        <v>20</v>
      </c>
      <c r="S20" s="37">
        <v>0</v>
      </c>
      <c r="T20" s="37">
        <f t="shared" si="5"/>
        <v>20</v>
      </c>
      <c r="U20" s="5">
        <f t="shared" si="6"/>
        <v>158.94</v>
      </c>
      <c r="V20" s="5" t="s">
        <v>56</v>
      </c>
    </row>
    <row r="21" spans="1:21" ht="12.75">
      <c r="A21" s="4">
        <v>4022</v>
      </c>
      <c r="B21" s="1" t="s">
        <v>52</v>
      </c>
      <c r="C21" s="1" t="s">
        <v>197</v>
      </c>
      <c r="D21" s="1" t="s">
        <v>106</v>
      </c>
      <c r="E21" s="5"/>
      <c r="F21" s="37">
        <v>120</v>
      </c>
      <c r="G21" s="5">
        <f t="shared" si="0"/>
        <v>120</v>
      </c>
      <c r="H21" s="5">
        <f t="shared" si="1"/>
        <v>0</v>
      </c>
      <c r="I21" s="5">
        <v>0</v>
      </c>
      <c r="J21" s="37">
        <v>100</v>
      </c>
      <c r="K21" s="5">
        <f t="shared" si="2"/>
        <v>100</v>
      </c>
      <c r="L21" s="5">
        <f t="shared" si="3"/>
        <v>0</v>
      </c>
      <c r="M21" s="5">
        <v>36.2</v>
      </c>
      <c r="N21" s="37">
        <v>16</v>
      </c>
      <c r="O21" s="37">
        <v>10</v>
      </c>
      <c r="P21" s="37">
        <f t="shared" si="4"/>
        <v>26</v>
      </c>
      <c r="Q21" s="5">
        <v>0</v>
      </c>
      <c r="R21" s="37"/>
      <c r="S21" s="37"/>
      <c r="T21" s="37">
        <f t="shared" si="5"/>
        <v>0</v>
      </c>
      <c r="U21" s="5">
        <f t="shared" si="6"/>
        <v>26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7" sqref="K7"/>
    </sheetView>
  </sheetViews>
  <sheetFormatPr defaultColWidth="9.00390625" defaultRowHeight="12.75"/>
  <cols>
    <col min="1" max="1" width="11.625" style="0" customWidth="1"/>
    <col min="2" max="2" width="20.375" style="0" bestFit="1" customWidth="1"/>
    <col min="3" max="3" width="26.25390625" style="0" bestFit="1" customWidth="1"/>
    <col min="4" max="4" width="16.75390625" style="0" bestFit="1" customWidth="1"/>
    <col min="21" max="21" width="11.875" style="0" customWidth="1"/>
  </cols>
  <sheetData>
    <row r="1" spans="4:20" ht="12.75">
      <c r="D1" s="1"/>
      <c r="E1" s="64" t="s">
        <v>28</v>
      </c>
      <c r="F1" s="64"/>
      <c r="G1" s="64"/>
      <c r="H1" s="64"/>
      <c r="I1" s="64" t="s">
        <v>29</v>
      </c>
      <c r="J1" s="64"/>
      <c r="K1" s="64"/>
      <c r="L1" s="64"/>
      <c r="M1" s="64" t="s">
        <v>30</v>
      </c>
      <c r="N1" s="64"/>
      <c r="O1" s="64"/>
      <c r="P1" s="64"/>
      <c r="Q1" s="64" t="s">
        <v>31</v>
      </c>
      <c r="R1" s="64"/>
      <c r="S1" s="64"/>
      <c r="T1" s="64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17</v>
      </c>
      <c r="F2" s="3" t="s">
        <v>18</v>
      </c>
      <c r="G2" s="2" t="s">
        <v>19</v>
      </c>
      <c r="H2" s="2" t="s">
        <v>20</v>
      </c>
      <c r="I2" s="3" t="s">
        <v>17</v>
      </c>
      <c r="J2" s="3" t="s">
        <v>18</v>
      </c>
      <c r="K2" s="2" t="s">
        <v>19</v>
      </c>
      <c r="L2" s="2" t="s">
        <v>21</v>
      </c>
      <c r="M2" s="2" t="s">
        <v>17</v>
      </c>
      <c r="N2" s="2" t="s">
        <v>22</v>
      </c>
      <c r="O2" s="2" t="s">
        <v>23</v>
      </c>
      <c r="P2" s="2" t="s">
        <v>24</v>
      </c>
      <c r="Q2" s="2" t="s">
        <v>17</v>
      </c>
      <c r="R2" s="2" t="s">
        <v>22</v>
      </c>
      <c r="S2" s="2" t="s">
        <v>25</v>
      </c>
      <c r="T2" s="2" t="s">
        <v>24</v>
      </c>
      <c r="U2" s="2" t="s">
        <v>26</v>
      </c>
      <c r="V2" s="2" t="s">
        <v>27</v>
      </c>
    </row>
    <row r="3" spans="1:22" ht="12.75">
      <c r="A3" s="4">
        <v>3001</v>
      </c>
      <c r="B3" s="1" t="s">
        <v>80</v>
      </c>
      <c r="C3" s="1" t="s">
        <v>90</v>
      </c>
      <c r="D3" s="1" t="s">
        <v>177</v>
      </c>
      <c r="E3" s="5">
        <v>41.92</v>
      </c>
      <c r="F3" s="37">
        <v>0</v>
      </c>
      <c r="G3" s="5">
        <f aca="true" t="shared" si="0" ref="G3:G18">SUM(E3:F3)</f>
        <v>41.92</v>
      </c>
      <c r="H3" s="5">
        <f aca="true" t="shared" si="1" ref="H3:H18">120-G3</f>
        <v>78.08</v>
      </c>
      <c r="I3">
        <v>30.72</v>
      </c>
      <c r="J3" s="37">
        <v>5</v>
      </c>
      <c r="K3" s="5">
        <f aca="true" t="shared" si="2" ref="K3:K18">SUM(I3:J3)</f>
        <v>35.72</v>
      </c>
      <c r="L3" s="5">
        <f aca="true" t="shared" si="3" ref="L3:L18">100-K3</f>
        <v>64.28</v>
      </c>
      <c r="M3" s="5">
        <v>34.64</v>
      </c>
      <c r="N3" s="37">
        <v>27</v>
      </c>
      <c r="O3" s="37">
        <v>10</v>
      </c>
      <c r="P3" s="37">
        <f aca="true" t="shared" si="4" ref="P3:P18">SUM(N3,O3)</f>
        <v>37</v>
      </c>
      <c r="Q3" s="5">
        <v>46.75</v>
      </c>
      <c r="R3" s="37">
        <v>28</v>
      </c>
      <c r="S3" s="37">
        <v>27</v>
      </c>
      <c r="T3" s="37">
        <f aca="true" t="shared" si="5" ref="T3:T18">SUM(R3:S3)</f>
        <v>55</v>
      </c>
      <c r="U3" s="5">
        <f aca="true" t="shared" si="6" ref="U3:U16">SUM(H3,L3,P3,T3)</f>
        <v>234.36</v>
      </c>
      <c r="V3" s="9"/>
    </row>
    <row r="4" spans="1:22" ht="12.75">
      <c r="A4" s="4">
        <v>3002</v>
      </c>
      <c r="B4" s="1" t="s">
        <v>57</v>
      </c>
      <c r="C4" s="1" t="s">
        <v>122</v>
      </c>
      <c r="D4" s="1" t="s">
        <v>61</v>
      </c>
      <c r="E4" s="5"/>
      <c r="F4" s="37">
        <v>120</v>
      </c>
      <c r="G4" s="5">
        <f t="shared" si="0"/>
        <v>120</v>
      </c>
      <c r="H4" s="5">
        <f t="shared" si="1"/>
        <v>0</v>
      </c>
      <c r="J4" s="37">
        <v>100</v>
      </c>
      <c r="K4" s="5">
        <f t="shared" si="2"/>
        <v>100</v>
      </c>
      <c r="L4" s="5">
        <f t="shared" si="3"/>
        <v>0</v>
      </c>
      <c r="M4" s="5">
        <v>36.73</v>
      </c>
      <c r="N4" s="37">
        <v>11</v>
      </c>
      <c r="O4" s="37">
        <v>10</v>
      </c>
      <c r="P4" s="37">
        <f t="shared" si="4"/>
        <v>21</v>
      </c>
      <c r="Q4" s="5">
        <v>55.28</v>
      </c>
      <c r="R4" s="37">
        <v>9</v>
      </c>
      <c r="S4" s="37">
        <v>14</v>
      </c>
      <c r="T4" s="37">
        <f t="shared" si="5"/>
        <v>23</v>
      </c>
      <c r="U4" s="5">
        <f t="shared" si="6"/>
        <v>44</v>
      </c>
      <c r="V4" s="7"/>
    </row>
    <row r="5" spans="1:22" ht="12.75">
      <c r="A5" s="4">
        <v>3003</v>
      </c>
      <c r="B5" s="1" t="s">
        <v>94</v>
      </c>
      <c r="C5" s="1" t="s">
        <v>95</v>
      </c>
      <c r="D5" s="1" t="s">
        <v>68</v>
      </c>
      <c r="E5" s="5">
        <v>49.52</v>
      </c>
      <c r="F5" s="37">
        <v>0</v>
      </c>
      <c r="G5" s="5">
        <f t="shared" si="0"/>
        <v>49.52</v>
      </c>
      <c r="H5" s="5">
        <f t="shared" si="1"/>
        <v>70.47999999999999</v>
      </c>
      <c r="J5" s="37">
        <v>100</v>
      </c>
      <c r="K5" s="5">
        <f t="shared" si="2"/>
        <v>100</v>
      </c>
      <c r="L5" s="5">
        <f t="shared" si="3"/>
        <v>0</v>
      </c>
      <c r="M5" s="5">
        <v>38.27</v>
      </c>
      <c r="N5" s="37">
        <v>22</v>
      </c>
      <c r="O5" s="37">
        <v>0</v>
      </c>
      <c r="P5" s="37">
        <f t="shared" si="4"/>
        <v>22</v>
      </c>
      <c r="Q5" s="5">
        <v>52.44</v>
      </c>
      <c r="R5" s="37">
        <v>21</v>
      </c>
      <c r="S5" s="37">
        <v>20</v>
      </c>
      <c r="T5" s="37">
        <f t="shared" si="5"/>
        <v>41</v>
      </c>
      <c r="U5" s="5">
        <f t="shared" si="6"/>
        <v>133.48</v>
      </c>
      <c r="V5" s="9"/>
    </row>
    <row r="6" spans="1:22" ht="12.75">
      <c r="A6" s="4">
        <v>3004</v>
      </c>
      <c r="B6" s="1" t="s">
        <v>123</v>
      </c>
      <c r="C6" s="1" t="s">
        <v>174</v>
      </c>
      <c r="D6" s="1" t="s">
        <v>142</v>
      </c>
      <c r="E6" s="5"/>
      <c r="F6" s="37">
        <v>120</v>
      </c>
      <c r="G6" s="5">
        <f t="shared" si="0"/>
        <v>120</v>
      </c>
      <c r="H6" s="5">
        <f t="shared" si="1"/>
        <v>0</v>
      </c>
      <c r="I6">
        <v>31.44</v>
      </c>
      <c r="J6" s="37">
        <v>5</v>
      </c>
      <c r="K6" s="5">
        <f t="shared" si="2"/>
        <v>36.44</v>
      </c>
      <c r="L6" s="5">
        <f t="shared" si="3"/>
        <v>63.56</v>
      </c>
      <c r="M6" s="5">
        <v>43.51</v>
      </c>
      <c r="N6" s="37">
        <v>19</v>
      </c>
      <c r="O6" s="37">
        <v>0</v>
      </c>
      <c r="P6" s="37">
        <f t="shared" si="4"/>
        <v>19</v>
      </c>
      <c r="Q6" s="5">
        <v>39.94</v>
      </c>
      <c r="R6" s="37">
        <v>19</v>
      </c>
      <c r="S6" s="37">
        <v>14</v>
      </c>
      <c r="T6" s="37">
        <f t="shared" si="5"/>
        <v>33</v>
      </c>
      <c r="U6" s="5">
        <f t="shared" si="6"/>
        <v>115.56</v>
      </c>
      <c r="V6" s="7"/>
    </row>
    <row r="7" spans="1:22" ht="12.75">
      <c r="A7" s="4">
        <v>3005</v>
      </c>
      <c r="B7" s="1" t="s">
        <v>78</v>
      </c>
      <c r="C7" s="1" t="s">
        <v>91</v>
      </c>
      <c r="D7" s="1" t="s">
        <v>177</v>
      </c>
      <c r="E7" s="5">
        <v>44.55</v>
      </c>
      <c r="F7" s="37">
        <v>0</v>
      </c>
      <c r="G7" s="5">
        <f t="shared" si="0"/>
        <v>44.55</v>
      </c>
      <c r="H7" s="5">
        <f t="shared" si="1"/>
        <v>75.45</v>
      </c>
      <c r="I7">
        <v>30.57</v>
      </c>
      <c r="J7" s="37">
        <v>5</v>
      </c>
      <c r="K7" s="5">
        <f t="shared" si="2"/>
        <v>35.57</v>
      </c>
      <c r="L7" s="5">
        <f t="shared" si="3"/>
        <v>64.43</v>
      </c>
      <c r="M7" s="5">
        <v>37.38</v>
      </c>
      <c r="N7" s="37">
        <v>24</v>
      </c>
      <c r="O7" s="37">
        <v>10</v>
      </c>
      <c r="P7" s="37">
        <f t="shared" si="4"/>
        <v>34</v>
      </c>
      <c r="Q7" s="5">
        <v>55.59</v>
      </c>
      <c r="R7" s="37">
        <v>26</v>
      </c>
      <c r="S7" s="37">
        <v>14</v>
      </c>
      <c r="T7" s="37">
        <f t="shared" si="5"/>
        <v>40</v>
      </c>
      <c r="U7" s="5">
        <f t="shared" si="6"/>
        <v>213.88</v>
      </c>
      <c r="V7" s="7"/>
    </row>
    <row r="8" spans="1:22" ht="12.75">
      <c r="A8" s="4">
        <v>3006</v>
      </c>
      <c r="B8" s="1" t="s">
        <v>52</v>
      </c>
      <c r="C8" s="1" t="s">
        <v>126</v>
      </c>
      <c r="D8" s="1" t="s">
        <v>42</v>
      </c>
      <c r="E8" s="5">
        <v>40.05</v>
      </c>
      <c r="F8" s="37">
        <v>0</v>
      </c>
      <c r="G8" s="5">
        <f t="shared" si="0"/>
        <v>40.05</v>
      </c>
      <c r="H8" s="5">
        <f t="shared" si="1"/>
        <v>79.95</v>
      </c>
      <c r="I8">
        <v>29.15</v>
      </c>
      <c r="J8" s="37">
        <v>0</v>
      </c>
      <c r="K8" s="5">
        <f t="shared" si="2"/>
        <v>29.15</v>
      </c>
      <c r="L8" s="5">
        <f t="shared" si="3"/>
        <v>70.85</v>
      </c>
      <c r="M8" s="5">
        <v>33.95</v>
      </c>
      <c r="N8" s="37">
        <v>27</v>
      </c>
      <c r="O8" s="37">
        <v>10</v>
      </c>
      <c r="P8" s="37">
        <f t="shared" si="4"/>
        <v>37</v>
      </c>
      <c r="Q8" s="5">
        <v>45.94</v>
      </c>
      <c r="R8" s="37">
        <v>25</v>
      </c>
      <c r="S8" s="37">
        <v>27</v>
      </c>
      <c r="T8" s="37">
        <f t="shared" si="5"/>
        <v>52</v>
      </c>
      <c r="U8" s="5">
        <f t="shared" si="6"/>
        <v>239.8</v>
      </c>
      <c r="V8" s="9"/>
    </row>
    <row r="9" spans="1:22" ht="12.75">
      <c r="A9" s="4">
        <v>3007</v>
      </c>
      <c r="B9" s="1" t="s">
        <v>92</v>
      </c>
      <c r="C9" s="1" t="s">
        <v>93</v>
      </c>
      <c r="D9" s="1" t="s">
        <v>116</v>
      </c>
      <c r="E9" s="5"/>
      <c r="F9" s="37">
        <v>120</v>
      </c>
      <c r="G9" s="5">
        <f t="shared" si="0"/>
        <v>120</v>
      </c>
      <c r="H9" s="5">
        <f t="shared" si="1"/>
        <v>0</v>
      </c>
      <c r="J9" s="37">
        <v>100</v>
      </c>
      <c r="K9" s="5">
        <f t="shared" si="2"/>
        <v>100</v>
      </c>
      <c r="L9" s="5">
        <f t="shared" si="3"/>
        <v>0</v>
      </c>
      <c r="M9" s="5">
        <v>38.37</v>
      </c>
      <c r="N9" s="37">
        <v>24</v>
      </c>
      <c r="O9" s="37">
        <v>0</v>
      </c>
      <c r="P9" s="37">
        <f t="shared" si="4"/>
        <v>24</v>
      </c>
      <c r="Q9" s="5">
        <v>43.06</v>
      </c>
      <c r="R9" s="37">
        <v>18</v>
      </c>
      <c r="S9" s="37">
        <v>27</v>
      </c>
      <c r="T9" s="37">
        <f t="shared" si="5"/>
        <v>45</v>
      </c>
      <c r="U9" s="5">
        <f t="shared" si="6"/>
        <v>69</v>
      </c>
      <c r="V9" s="9"/>
    </row>
    <row r="10" spans="1:22" ht="12.75">
      <c r="A10" s="4">
        <v>3008</v>
      </c>
      <c r="B10" s="1" t="s">
        <v>35</v>
      </c>
      <c r="C10" s="1" t="s">
        <v>36</v>
      </c>
      <c r="D10" s="1" t="s">
        <v>170</v>
      </c>
      <c r="E10" s="5">
        <v>44.18</v>
      </c>
      <c r="F10" s="37">
        <v>0</v>
      </c>
      <c r="G10" s="5">
        <f t="shared" si="0"/>
        <v>44.18</v>
      </c>
      <c r="H10" s="5">
        <f t="shared" si="1"/>
        <v>75.82</v>
      </c>
      <c r="I10">
        <v>33.72</v>
      </c>
      <c r="J10" s="37">
        <v>0</v>
      </c>
      <c r="K10" s="5">
        <f t="shared" si="2"/>
        <v>33.72</v>
      </c>
      <c r="L10" s="5">
        <f t="shared" si="3"/>
        <v>66.28</v>
      </c>
      <c r="M10" s="5">
        <v>37.75</v>
      </c>
      <c r="N10" s="37">
        <v>24</v>
      </c>
      <c r="O10" s="37">
        <v>10</v>
      </c>
      <c r="P10" s="37">
        <f t="shared" si="4"/>
        <v>34</v>
      </c>
      <c r="Q10" s="5">
        <v>51.75</v>
      </c>
      <c r="R10" s="37">
        <v>27</v>
      </c>
      <c r="S10" s="37">
        <v>20</v>
      </c>
      <c r="T10" s="37">
        <f t="shared" si="5"/>
        <v>47</v>
      </c>
      <c r="U10" s="5">
        <f t="shared" si="6"/>
        <v>223.1</v>
      </c>
      <c r="V10" s="9"/>
    </row>
    <row r="11" spans="1:22" ht="12.75">
      <c r="A11" s="4">
        <v>3009</v>
      </c>
      <c r="B11" s="1" t="s">
        <v>175</v>
      </c>
      <c r="C11" s="1" t="s">
        <v>176</v>
      </c>
      <c r="D11" s="1" t="s">
        <v>61</v>
      </c>
      <c r="E11" s="5">
        <v>58.27</v>
      </c>
      <c r="F11" s="37">
        <v>0</v>
      </c>
      <c r="G11" s="5">
        <f t="shared" si="0"/>
        <v>58.27</v>
      </c>
      <c r="H11" s="5">
        <f t="shared" si="1"/>
        <v>61.73</v>
      </c>
      <c r="I11">
        <v>41.72</v>
      </c>
      <c r="J11" s="37">
        <v>5</v>
      </c>
      <c r="K11" s="5">
        <f t="shared" si="2"/>
        <v>46.72</v>
      </c>
      <c r="L11" s="5">
        <f t="shared" si="3"/>
        <v>53.28</v>
      </c>
      <c r="M11" s="5">
        <v>46.94</v>
      </c>
      <c r="N11" s="37">
        <v>20</v>
      </c>
      <c r="O11" s="37">
        <v>0</v>
      </c>
      <c r="P11" s="37">
        <f t="shared" si="4"/>
        <v>20</v>
      </c>
      <c r="Q11" s="5">
        <v>48.78</v>
      </c>
      <c r="R11" s="37">
        <v>22</v>
      </c>
      <c r="S11" s="37">
        <v>14</v>
      </c>
      <c r="T11" s="37">
        <f t="shared" si="5"/>
        <v>36</v>
      </c>
      <c r="U11" s="5">
        <f t="shared" si="6"/>
        <v>171.01</v>
      </c>
      <c r="V11" s="7"/>
    </row>
    <row r="12" spans="1:22" ht="12.75">
      <c r="A12" s="4">
        <v>3010</v>
      </c>
      <c r="B12" s="1" t="s">
        <v>124</v>
      </c>
      <c r="C12" s="1" t="s">
        <v>125</v>
      </c>
      <c r="D12" s="1" t="s">
        <v>142</v>
      </c>
      <c r="E12" s="5">
        <v>41.1</v>
      </c>
      <c r="F12" s="37">
        <v>0</v>
      </c>
      <c r="G12" s="5">
        <f t="shared" si="0"/>
        <v>41.1</v>
      </c>
      <c r="H12" s="5">
        <f t="shared" si="1"/>
        <v>78.9</v>
      </c>
      <c r="I12">
        <v>31</v>
      </c>
      <c r="J12" s="37">
        <v>5</v>
      </c>
      <c r="K12" s="5">
        <f t="shared" si="2"/>
        <v>36</v>
      </c>
      <c r="L12" s="5">
        <f t="shared" si="3"/>
        <v>64</v>
      </c>
      <c r="M12" s="5">
        <v>36.31</v>
      </c>
      <c r="N12" s="37">
        <v>22</v>
      </c>
      <c r="O12" s="37">
        <v>10</v>
      </c>
      <c r="P12" s="37">
        <f t="shared" si="4"/>
        <v>32</v>
      </c>
      <c r="Q12" s="5">
        <v>36</v>
      </c>
      <c r="R12" s="37">
        <v>11</v>
      </c>
      <c r="S12" s="37">
        <v>0</v>
      </c>
      <c r="T12" s="37">
        <f t="shared" si="5"/>
        <v>11</v>
      </c>
      <c r="U12" s="5">
        <f t="shared" si="6"/>
        <v>185.9</v>
      </c>
      <c r="V12" s="7"/>
    </row>
    <row r="13" spans="1:22" ht="12.75">
      <c r="A13" s="4">
        <v>3011</v>
      </c>
      <c r="B13" s="1" t="s">
        <v>94</v>
      </c>
      <c r="C13" s="1" t="s">
        <v>171</v>
      </c>
      <c r="D13" s="1" t="s">
        <v>170</v>
      </c>
      <c r="E13" s="5"/>
      <c r="F13" s="37">
        <v>120</v>
      </c>
      <c r="G13" s="5">
        <f t="shared" si="0"/>
        <v>120</v>
      </c>
      <c r="H13" s="5">
        <f t="shared" si="1"/>
        <v>0</v>
      </c>
      <c r="J13" s="37">
        <v>100</v>
      </c>
      <c r="K13" s="5">
        <f t="shared" si="2"/>
        <v>100</v>
      </c>
      <c r="L13" s="5">
        <f t="shared" si="3"/>
        <v>0</v>
      </c>
      <c r="M13" s="5">
        <v>37.1</v>
      </c>
      <c r="N13" s="37">
        <v>17</v>
      </c>
      <c r="O13" s="37">
        <v>10</v>
      </c>
      <c r="P13" s="37">
        <f>SUM(N13,O13)</f>
        <v>27</v>
      </c>
      <c r="Q13" s="5">
        <v>39.65</v>
      </c>
      <c r="R13" s="37">
        <v>8</v>
      </c>
      <c r="S13" s="37">
        <v>27</v>
      </c>
      <c r="T13" s="37">
        <f t="shared" si="5"/>
        <v>35</v>
      </c>
      <c r="U13" s="5">
        <f t="shared" si="6"/>
        <v>62</v>
      </c>
      <c r="V13" s="9"/>
    </row>
    <row r="14" spans="1:22" ht="12.75">
      <c r="A14" s="4">
        <v>3012</v>
      </c>
      <c r="B14" s="1" t="s">
        <v>57</v>
      </c>
      <c r="C14" s="1" t="s">
        <v>58</v>
      </c>
      <c r="D14" s="1" t="s">
        <v>116</v>
      </c>
      <c r="E14" s="5">
        <v>47.06</v>
      </c>
      <c r="F14" s="37">
        <v>5</v>
      </c>
      <c r="G14" s="5">
        <f t="shared" si="0"/>
        <v>52.06</v>
      </c>
      <c r="H14" s="5">
        <f t="shared" si="1"/>
        <v>67.94</v>
      </c>
      <c r="I14">
        <v>32.56</v>
      </c>
      <c r="J14" s="37">
        <v>5</v>
      </c>
      <c r="K14" s="5">
        <f t="shared" si="2"/>
        <v>37.56</v>
      </c>
      <c r="L14" s="5">
        <f t="shared" si="3"/>
        <v>62.44</v>
      </c>
      <c r="M14" s="5">
        <v>36.08</v>
      </c>
      <c r="N14" s="37">
        <v>23</v>
      </c>
      <c r="O14" s="37">
        <v>10</v>
      </c>
      <c r="P14" s="37">
        <f t="shared" si="4"/>
        <v>33</v>
      </c>
      <c r="Q14" s="5">
        <v>34.53</v>
      </c>
      <c r="R14" s="37">
        <v>20</v>
      </c>
      <c r="S14" s="37">
        <v>2</v>
      </c>
      <c r="T14" s="37">
        <f t="shared" si="5"/>
        <v>22</v>
      </c>
      <c r="U14" s="5">
        <f t="shared" si="6"/>
        <v>185.38</v>
      </c>
      <c r="V14" s="9"/>
    </row>
    <row r="15" spans="1:22" ht="12.75">
      <c r="A15" s="4">
        <v>3013</v>
      </c>
      <c r="B15" s="1" t="s">
        <v>160</v>
      </c>
      <c r="C15" s="1" t="s">
        <v>172</v>
      </c>
      <c r="D15" s="1" t="s">
        <v>61</v>
      </c>
      <c r="E15" s="5">
        <v>52.97</v>
      </c>
      <c r="F15" s="37">
        <v>0</v>
      </c>
      <c r="G15" s="5">
        <f t="shared" si="0"/>
        <v>52.97</v>
      </c>
      <c r="H15" s="5">
        <f t="shared" si="1"/>
        <v>67.03</v>
      </c>
      <c r="I15">
        <v>39.69</v>
      </c>
      <c r="J15" s="37">
        <v>0</v>
      </c>
      <c r="K15" s="5">
        <f t="shared" si="2"/>
        <v>39.69</v>
      </c>
      <c r="L15" s="5">
        <f t="shared" si="3"/>
        <v>60.31</v>
      </c>
      <c r="M15" s="5">
        <v>37.78</v>
      </c>
      <c r="N15" s="37">
        <v>16</v>
      </c>
      <c r="O15" s="37">
        <v>10</v>
      </c>
      <c r="P15" s="37">
        <f t="shared" si="4"/>
        <v>26</v>
      </c>
      <c r="Q15" s="5">
        <v>54.37</v>
      </c>
      <c r="R15" s="37">
        <v>20</v>
      </c>
      <c r="S15" s="37">
        <v>9</v>
      </c>
      <c r="T15" s="37">
        <f t="shared" si="5"/>
        <v>29</v>
      </c>
      <c r="U15" s="5">
        <f t="shared" si="6"/>
        <v>182.34</v>
      </c>
      <c r="V15" s="9"/>
    </row>
    <row r="16" spans="1:22" ht="12.75">
      <c r="A16" s="4">
        <v>3014</v>
      </c>
      <c r="B16" s="1" t="s">
        <v>168</v>
      </c>
      <c r="C16" s="1" t="s">
        <v>169</v>
      </c>
      <c r="D16" s="1" t="s">
        <v>15</v>
      </c>
      <c r="E16" s="5"/>
      <c r="F16" s="37">
        <v>120</v>
      </c>
      <c r="G16" s="5">
        <f t="shared" si="0"/>
        <v>120</v>
      </c>
      <c r="H16" s="5">
        <f t="shared" si="1"/>
        <v>0</v>
      </c>
      <c r="I16">
        <v>0</v>
      </c>
      <c r="J16" s="37">
        <v>100</v>
      </c>
      <c r="K16" s="5">
        <f t="shared" si="2"/>
        <v>100</v>
      </c>
      <c r="L16" s="5">
        <f t="shared" si="3"/>
        <v>0</v>
      </c>
      <c r="M16" s="5">
        <v>0</v>
      </c>
      <c r="N16" s="37"/>
      <c r="O16" s="37"/>
      <c r="P16" s="37">
        <f t="shared" si="4"/>
        <v>0</v>
      </c>
      <c r="Q16" s="5">
        <v>0</v>
      </c>
      <c r="R16" s="37"/>
      <c r="S16" s="37"/>
      <c r="T16" s="37">
        <f t="shared" si="5"/>
        <v>0</v>
      </c>
      <c r="U16" s="5">
        <f t="shared" si="6"/>
        <v>0</v>
      </c>
      <c r="V16" s="7"/>
    </row>
    <row r="17" spans="1:21" ht="12.75">
      <c r="A17" s="4">
        <v>3016</v>
      </c>
      <c r="B17" s="1" t="s">
        <v>165</v>
      </c>
      <c r="C17" s="1" t="s">
        <v>173</v>
      </c>
      <c r="D17" s="1" t="s">
        <v>61</v>
      </c>
      <c r="E17" s="5">
        <v>53.43</v>
      </c>
      <c r="F17" s="37">
        <v>0</v>
      </c>
      <c r="G17" s="5">
        <f t="shared" si="0"/>
        <v>53.43</v>
      </c>
      <c r="H17" s="5">
        <f t="shared" si="1"/>
        <v>66.57</v>
      </c>
      <c r="I17">
        <v>42.94</v>
      </c>
      <c r="J17" s="37">
        <v>5</v>
      </c>
      <c r="K17" s="5">
        <f t="shared" si="2"/>
        <v>47.94</v>
      </c>
      <c r="L17" s="5">
        <f t="shared" si="3"/>
        <v>52.06</v>
      </c>
      <c r="M17" s="5">
        <v>38.15</v>
      </c>
      <c r="N17" s="37">
        <v>20</v>
      </c>
      <c r="O17" s="37">
        <v>10</v>
      </c>
      <c r="P17" s="37">
        <f t="shared" si="4"/>
        <v>30</v>
      </c>
      <c r="Q17" s="5">
        <v>50.75</v>
      </c>
      <c r="R17" s="37">
        <v>18</v>
      </c>
      <c r="S17" s="37">
        <v>20</v>
      </c>
      <c r="T17" s="37">
        <f t="shared" si="5"/>
        <v>38</v>
      </c>
      <c r="U17" s="5">
        <f>SUM(H17,L17,P19,T17)</f>
        <v>156.63</v>
      </c>
    </row>
    <row r="18" spans="1:21" ht="12.75">
      <c r="A18" s="4">
        <v>3017</v>
      </c>
      <c r="B18" s="1" t="s">
        <v>94</v>
      </c>
      <c r="C18" s="1" t="s">
        <v>96</v>
      </c>
      <c r="D18" s="1" t="s">
        <v>5</v>
      </c>
      <c r="E18" s="5">
        <v>48.32</v>
      </c>
      <c r="F18" s="37">
        <v>5</v>
      </c>
      <c r="G18" s="5">
        <f t="shared" si="0"/>
        <v>53.32</v>
      </c>
      <c r="H18" s="5">
        <f t="shared" si="1"/>
        <v>66.68</v>
      </c>
      <c r="I18">
        <v>32.75</v>
      </c>
      <c r="J18" s="37">
        <v>0</v>
      </c>
      <c r="K18" s="5">
        <f t="shared" si="2"/>
        <v>32.75</v>
      </c>
      <c r="L18" s="5">
        <f t="shared" si="3"/>
        <v>67.25</v>
      </c>
      <c r="M18" s="5">
        <v>35.32</v>
      </c>
      <c r="N18" s="37">
        <v>19</v>
      </c>
      <c r="O18" s="37">
        <v>10</v>
      </c>
      <c r="P18" s="37">
        <f t="shared" si="4"/>
        <v>29</v>
      </c>
      <c r="Q18" s="5">
        <v>48.37</v>
      </c>
      <c r="R18" s="37">
        <v>21</v>
      </c>
      <c r="S18" s="37">
        <v>27</v>
      </c>
      <c r="T18" s="37">
        <f t="shared" si="5"/>
        <v>48</v>
      </c>
      <c r="U18" s="5">
        <f>SUM(H18,L18,P20,T18)</f>
        <v>181.93</v>
      </c>
    </row>
  </sheetData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2008-08-10T13:20:06Z</cp:lastPrinted>
  <dcterms:created xsi:type="dcterms:W3CDTF">2004-06-14T22:07:41Z</dcterms:created>
  <dcterms:modified xsi:type="dcterms:W3CDTF">2008-08-10T13:32:20Z</dcterms:modified>
  <cp:category/>
  <cp:version/>
  <cp:contentType/>
  <cp:contentStatus/>
</cp:coreProperties>
</file>