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</sheets>
  <definedNames/>
  <calcPr fullCalcOnLoad="1"/>
</workbook>
</file>

<file path=xl/sharedStrings.xml><?xml version="1.0" encoding="utf-8"?>
<sst xmlns="http://schemas.openxmlformats.org/spreadsheetml/2006/main" count="1248" uniqueCount="218">
  <si>
    <t>Стартовый номер</t>
  </si>
  <si>
    <t>Фамилия, имя участника</t>
  </si>
  <si>
    <t>Порода, кличка собаки</t>
  </si>
  <si>
    <t>бордер-колли Бейкон</t>
  </si>
  <si>
    <t>Команда</t>
  </si>
  <si>
    <t>Альфа</t>
  </si>
  <si>
    <t>Ларюшин Анатолий</t>
  </si>
  <si>
    <t>бордер-колли Хеппи Хеннор</t>
  </si>
  <si>
    <t>Колобок</t>
  </si>
  <si>
    <t>Гурина Татьяна</t>
  </si>
  <si>
    <t>грюнендаль Арабика</t>
  </si>
  <si>
    <t>бордер-колли Твисти Снитч</t>
  </si>
  <si>
    <t>Повалищева Екатерина</t>
  </si>
  <si>
    <t>Азарт</t>
  </si>
  <si>
    <t>Алтын</t>
  </si>
  <si>
    <t>Фламинго</t>
  </si>
  <si>
    <t>тервюрен Гвенделен</t>
  </si>
  <si>
    <t>Абзац</t>
  </si>
  <si>
    <t>Денисова Елена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</si>
  <si>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</si>
  <si>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</si>
  <si>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</si>
  <si>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</si>
  <si>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</si>
  <si>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</si>
  <si>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</si>
  <si>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</si>
  <si>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2 период</t>
  </si>
  <si>
    <t>Сумма многоборья</t>
  </si>
  <si>
    <t>Место</t>
  </si>
  <si>
    <t>Аджилити</t>
  </si>
  <si>
    <t>Джампинг</t>
  </si>
  <si>
    <t>Гемблерз</t>
  </si>
  <si>
    <t>Снукер</t>
  </si>
  <si>
    <t>Штраф за время</t>
  </si>
  <si>
    <t>Финал</t>
  </si>
  <si>
    <t>шелти Енди Егорушка</t>
  </si>
  <si>
    <t>Гушан Ольга</t>
  </si>
  <si>
    <t>цвергшнауцер Леон</t>
  </si>
  <si>
    <t>Атас</t>
  </si>
  <si>
    <t>Филатова Елена</t>
  </si>
  <si>
    <t>пудель Порш</t>
  </si>
  <si>
    <t>Серова Марина</t>
  </si>
  <si>
    <t>пуми Борка</t>
  </si>
  <si>
    <t>Ефременкова Ольга</t>
  </si>
  <si>
    <t>Авось</t>
  </si>
  <si>
    <t>Горбунова Людмила</t>
  </si>
  <si>
    <t>шелти Зарина</t>
  </si>
  <si>
    <t>бордер-терьер Эрдми Ермак</t>
  </si>
  <si>
    <t>Алмаз</t>
  </si>
  <si>
    <t>Мухаматулин Анвар</t>
  </si>
  <si>
    <t>вольфшпиц Гретхен</t>
  </si>
  <si>
    <t>цвергшнауцер Фрося</t>
  </si>
  <si>
    <t>"Абзац" клуб "Вместе"</t>
  </si>
  <si>
    <t>"Алтын" клуб "Вместе"</t>
  </si>
  <si>
    <t>"Колобок - PROFormance"</t>
  </si>
  <si>
    <t>Баллы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</si>
  <si>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</si>
  <si>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</si>
  <si>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</si>
  <si>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</si>
  <si>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</si>
  <si>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Колибри</t>
  </si>
  <si>
    <t>Старцева Алина</t>
  </si>
  <si>
    <t>Орлова Наталья</t>
  </si>
  <si>
    <t>сеттер-гордон Несси Чароид</t>
  </si>
  <si>
    <t xml:space="preserve">                                            </t>
  </si>
  <si>
    <t>Батурина Мария</t>
  </si>
  <si>
    <t>цвергпинчер Пиня Понгер</t>
  </si>
  <si>
    <t>Кондрашова Светлана</t>
  </si>
  <si>
    <t xml:space="preserve">"Атас" клуб "Вместе" </t>
  </si>
  <si>
    <t>"Колибри - PROFormance"</t>
  </si>
  <si>
    <t>личный зачет</t>
  </si>
  <si>
    <t>Сумма двоеборья</t>
  </si>
  <si>
    <t>Свит Юлия</t>
  </si>
  <si>
    <t>Морозова Светлана</t>
  </si>
  <si>
    <t>шелти Камелия</t>
  </si>
  <si>
    <t xml:space="preserve">английский кокер-спаниель Маренго </t>
  </si>
  <si>
    <t>Мешкова Елена</t>
  </si>
  <si>
    <t>цвергшнауцер Кристиан</t>
  </si>
  <si>
    <t>Аверс</t>
  </si>
  <si>
    <t>Ильина Полина</t>
  </si>
  <si>
    <t>Кочетова Елена</t>
  </si>
  <si>
    <t>бордер-колли Фил</t>
  </si>
  <si>
    <t>Айрон</t>
  </si>
  <si>
    <t>бордер-колли Альф</t>
  </si>
  <si>
    <t>Антей</t>
  </si>
  <si>
    <t>Чоговадзе Галина</t>
  </si>
  <si>
    <t>бордер-колли Ролли Ройс</t>
  </si>
  <si>
    <t>Христий Ирина</t>
  </si>
  <si>
    <t>бордер-колли Викинг</t>
  </si>
  <si>
    <t>бордер-колли Вилли</t>
  </si>
  <si>
    <t>Кобликова Мария</t>
  </si>
  <si>
    <t>бордер-колли Амбассадор</t>
  </si>
  <si>
    <t>Шелякина Мария</t>
  </si>
  <si>
    <t>бордер-колли Антарес</t>
  </si>
  <si>
    <t>Павлова Татьяна</t>
  </si>
  <si>
    <t>Сидельникова Елена</t>
  </si>
  <si>
    <t>малинуа Ника</t>
  </si>
  <si>
    <t>Медведкова Елена</t>
  </si>
  <si>
    <t>тервюрен Бенгалия</t>
  </si>
  <si>
    <t>Гущина Светлана</t>
  </si>
  <si>
    <t>бордер-колли Триумф</t>
  </si>
  <si>
    <t>бордер-колли Кверти</t>
  </si>
  <si>
    <t>бордер-колли Астер</t>
  </si>
  <si>
    <t>бордер-колли Рашани</t>
  </si>
  <si>
    <t>бордер-колли Вита</t>
  </si>
  <si>
    <t>пиринейская овчарка Дэзи</t>
  </si>
  <si>
    <t>фокстерьер Гарри</t>
  </si>
  <si>
    <t>Джек-Рассел-терьер Бона Джон</t>
  </si>
  <si>
    <t>Капустина Елена</t>
  </si>
  <si>
    <t>Волкова Дарья</t>
  </si>
  <si>
    <t>шелти Шурик</t>
  </si>
  <si>
    <t>Галактионова Анастасия</t>
  </si>
  <si>
    <t>шелти Амадеус Хоббит-Боббит</t>
  </si>
  <si>
    <t>фокстерьер Вешка</t>
  </si>
  <si>
    <t>шелти Лайт Мейндид</t>
  </si>
  <si>
    <t>фокстерьер Зверобой</t>
  </si>
  <si>
    <t>шелти Звездная Экспрессия</t>
  </si>
  <si>
    <t>шпиц Эльфания</t>
  </si>
  <si>
    <t>Патрикеева Ольга</t>
  </si>
  <si>
    <t>цверпинчер Ульф</t>
  </si>
  <si>
    <t>Шульга Татьяна</t>
  </si>
  <si>
    <t>той-пудель Салина</t>
  </si>
  <si>
    <t>той-пудель Коррида</t>
  </si>
  <si>
    <t xml:space="preserve">"Айрон" клуб "Вместе" </t>
  </si>
  <si>
    <t xml:space="preserve">"Антей" клуб "Вместе" </t>
  </si>
  <si>
    <t>бордер-колли Астер Виктори</t>
  </si>
  <si>
    <t>Томилова мария</t>
  </si>
  <si>
    <t>"Фламинго - PROFormance"</t>
  </si>
  <si>
    <t>цвергпинчер Ульф</t>
  </si>
  <si>
    <t>малинуа Микаэлла</t>
  </si>
  <si>
    <t>Офигениус</t>
  </si>
  <si>
    <t>бордер-колли Роден</t>
  </si>
  <si>
    <t>Астра</t>
  </si>
  <si>
    <t>метис Азор</t>
  </si>
  <si>
    <t>Алигархус</t>
  </si>
  <si>
    <t>Сурцова Наталья</t>
  </si>
  <si>
    <t>вост.-евр. овчарка Эльза</t>
  </si>
  <si>
    <t>малинуа Даниэль</t>
  </si>
  <si>
    <t>Аргон</t>
  </si>
  <si>
    <t>Суханкина Марина</t>
  </si>
  <si>
    <t>тервюрен БаскерВиль</t>
  </si>
  <si>
    <t>Ясеневый</t>
  </si>
  <si>
    <t>миттельшнауцер Барби</t>
  </si>
  <si>
    <t>Аурум</t>
  </si>
  <si>
    <t>малинуа Маттэо</t>
  </si>
  <si>
    <t>Большакова Варвара</t>
  </si>
  <si>
    <t>бордер-колли Экстрим</t>
  </si>
  <si>
    <t>Туманова Светлана</t>
  </si>
  <si>
    <t>Пирогова Наталья</t>
  </si>
  <si>
    <t>эрдельтерьер Райз</t>
  </si>
  <si>
    <t>метис Брайда</t>
  </si>
  <si>
    <t>Чураева Екатерина</t>
  </si>
  <si>
    <t>бордер-колли Елана</t>
  </si>
  <si>
    <t>Насыров Антон</t>
  </si>
  <si>
    <t>метис Дик Сэнд</t>
  </si>
  <si>
    <t>Щербакова Ольга</t>
  </si>
  <si>
    <t>бордер-колли Изабелла</t>
  </si>
  <si>
    <t>Шишакина Елена</t>
  </si>
  <si>
    <t>бордер-колли Эбони</t>
  </si>
  <si>
    <t>шелти Гуд Найт</t>
  </si>
  <si>
    <t>Содружество</t>
  </si>
  <si>
    <t>Кудинова Юлия</t>
  </si>
  <si>
    <t>бордер-колли Треси Винд</t>
  </si>
  <si>
    <t>ам. стаффтерьер Хайят</t>
  </si>
  <si>
    <t>Аванс</t>
  </si>
  <si>
    <t>метис Моника</t>
  </si>
  <si>
    <t>бордер-колли Инфинити</t>
  </si>
  <si>
    <t>бордер-колли Араго</t>
  </si>
  <si>
    <t>Ледкова Татьяна</t>
  </si>
  <si>
    <t>бордер-колли Альмера</t>
  </si>
  <si>
    <t>Максимова Юлия</t>
  </si>
  <si>
    <t>шпиц Мастер</t>
  </si>
  <si>
    <t>фокстерьер Канопус</t>
  </si>
  <si>
    <t>шпиц Осборн</t>
  </si>
  <si>
    <t>шелти Искуситель</t>
  </si>
  <si>
    <t>Романчук Надежда</t>
  </si>
  <si>
    <t>бостон-терьер Рони</t>
  </si>
  <si>
    <t>фокстерьер Велга</t>
  </si>
  <si>
    <t>пиринейская овчарка Понка</t>
  </si>
  <si>
    <t>шелти Мистер Принц</t>
  </si>
  <si>
    <t>Парсон-Рассел-терьер Патти</t>
  </si>
  <si>
    <t>Харламова Юлия</t>
  </si>
  <si>
    <t>шелти Шелли</t>
  </si>
  <si>
    <t>цвергпинчер Шерна Шерри</t>
  </si>
  <si>
    <t>Мельникова Софья</t>
  </si>
  <si>
    <t>папильон Волти</t>
  </si>
  <si>
    <t>Дубичева Любовь</t>
  </si>
  <si>
    <t>шпиц Аврора</t>
  </si>
  <si>
    <t>Улыбина Маргарита</t>
  </si>
  <si>
    <t>шпиц Марго</t>
  </si>
  <si>
    <t xml:space="preserve">фален Рибас РОСС </t>
  </si>
  <si>
    <t>шелти Чикаго</t>
  </si>
  <si>
    <t>"Аверс" клуб "Вместе"</t>
  </si>
  <si>
    <t>"Авось" клуб "Вместе"</t>
  </si>
  <si>
    <t>"Азарт" клуб "Вместе"</t>
  </si>
  <si>
    <t>"Алмаз" клуб "Вместе"</t>
  </si>
  <si>
    <t>"Альфа" клуб "Вместе"</t>
  </si>
  <si>
    <t xml:space="preserve">"Аргон" клуб "Вместе" </t>
  </si>
  <si>
    <t xml:space="preserve">"Аурум" клуб "Вместе" </t>
  </si>
  <si>
    <t xml:space="preserve">"Астра" клуб "Вместе" </t>
  </si>
  <si>
    <t xml:space="preserve">"Аванс" клуб "Вместе" </t>
  </si>
  <si>
    <t>ам. стафф. терьер Хайят</t>
  </si>
  <si>
    <t>Кудинова Юля</t>
  </si>
  <si>
    <t>фален Рибас РОСС</t>
  </si>
  <si>
    <t>шелти Принц</t>
  </si>
  <si>
    <t>бордер-колли Трейси Винд</t>
  </si>
  <si>
    <t>"Содружество"</t>
  </si>
  <si>
    <t>"Алигархус - PROFormance"</t>
  </si>
  <si>
    <t>"Офигениус - PROFormance"</t>
  </si>
  <si>
    <t>"Ясеневый"</t>
  </si>
  <si>
    <t>КВ</t>
  </si>
  <si>
    <t>МВ</t>
  </si>
  <si>
    <t>Д.Т.</t>
  </si>
  <si>
    <t>Скорость аджилити</t>
  </si>
  <si>
    <t>Скорость джампинг</t>
  </si>
  <si>
    <t>Скорость финал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</si>
</sst>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shrinkToFit="1"/>
    </xf>
    <xf numFmtId="49" fontId="0" fillId="2" borderId="0" xfId="0" applyNumberFormat="1" applyFill="1" applyAlignment="1">
      <alignment shrinkToFit="1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5" borderId="0" xfId="0" applyNumberFormat="1" applyFill="1" applyAlignment="1">
      <alignment shrinkToFi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1" fillId="2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 shrinkToFit="1"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workbookViewId="0" topLeftCell="N37">
      <selection activeCell="P50" sqref="P50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5.00390625" style="1" bestFit="1" customWidth="1"/>
    <col min="5" max="12" width="9.125" style="0" customWidth="1"/>
    <col min="13" max="13" width="11.375" style="0" customWidth="1"/>
    <col min="14" max="20" width="9.125" style="0" customWidth="1"/>
    <col min="21" max="21" width="12.25390625" style="0" customWidth="1"/>
    <col min="24" max="25" width="10.125" style="0" customWidth="1"/>
    <col min="26" max="26" width="9.875" style="0" customWidth="1"/>
  </cols>
  <sheetData>
    <row r="1" spans="5:27" ht="12.75">
      <c r="E1" s="64" t="s">
        <v>30</v>
      </c>
      <c r="F1" s="64"/>
      <c r="G1" s="64"/>
      <c r="H1" s="64"/>
      <c r="I1" s="64" t="s">
        <v>31</v>
      </c>
      <c r="J1" s="64"/>
      <c r="K1" s="64"/>
      <c r="L1" s="64"/>
      <c r="M1" s="64" t="s">
        <v>32</v>
      </c>
      <c r="N1" s="64"/>
      <c r="O1" s="64"/>
      <c r="P1" s="64"/>
      <c r="Q1" s="64" t="s">
        <v>33</v>
      </c>
      <c r="R1" s="64"/>
      <c r="S1" s="64"/>
      <c r="T1" s="64"/>
      <c r="W1" s="64"/>
      <c r="X1" s="64"/>
      <c r="Y1" s="64"/>
      <c r="Z1" s="64"/>
      <c r="AA1" s="64"/>
    </row>
    <row r="2" spans="1:27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19</v>
      </c>
      <c r="F2" s="3" t="s">
        <v>20</v>
      </c>
      <c r="G2" s="2" t="s">
        <v>21</v>
      </c>
      <c r="H2" s="2" t="s">
        <v>22</v>
      </c>
      <c r="I2" s="3" t="s">
        <v>19</v>
      </c>
      <c r="J2" s="3" t="s">
        <v>20</v>
      </c>
      <c r="K2" s="2" t="s">
        <v>21</v>
      </c>
      <c r="L2" s="2" t="s">
        <v>23</v>
      </c>
      <c r="M2" s="2" t="s">
        <v>19</v>
      </c>
      <c r="N2" s="2" t="s">
        <v>24</v>
      </c>
      <c r="O2" s="2" t="s">
        <v>25</v>
      </c>
      <c r="P2" s="2" t="s">
        <v>26</v>
      </c>
      <c r="Q2" s="2" t="s">
        <v>19</v>
      </c>
      <c r="R2" s="2" t="s">
        <v>24</v>
      </c>
      <c r="S2" s="2" t="s">
        <v>27</v>
      </c>
      <c r="T2" s="2" t="s">
        <v>26</v>
      </c>
      <c r="U2" s="2" t="s">
        <v>28</v>
      </c>
      <c r="V2" s="2" t="s">
        <v>29</v>
      </c>
      <c r="W2" s="2"/>
      <c r="X2" s="2"/>
      <c r="Y2" s="2"/>
      <c r="Z2" s="2"/>
      <c r="AA2" s="2"/>
    </row>
    <row r="3" spans="1:27" s="10" customFormat="1" ht="12.75">
      <c r="A3" s="54">
        <v>6525</v>
      </c>
      <c r="B3" s="1" t="s">
        <v>149</v>
      </c>
      <c r="C3" s="1" t="s">
        <v>3</v>
      </c>
      <c r="D3" s="1" t="s">
        <v>13</v>
      </c>
      <c r="E3" s="5">
        <f>L!E27</f>
        <v>34.94</v>
      </c>
      <c r="F3" s="37">
        <f>L!F27</f>
        <v>0</v>
      </c>
      <c r="G3" s="5">
        <f aca="true" t="shared" si="0" ref="G3:G31">SUM(E3:F3)</f>
        <v>34.94</v>
      </c>
      <c r="H3" s="5">
        <f aca="true" t="shared" si="1" ref="H3:H31">120-G3</f>
        <v>85.06</v>
      </c>
      <c r="I3" s="5">
        <f>L!I27</f>
        <v>31.18</v>
      </c>
      <c r="J3" s="37">
        <f>L!J27</f>
        <v>0</v>
      </c>
      <c r="K3" s="5">
        <f aca="true" t="shared" si="2" ref="K3:K31">SUM(I3:J3)</f>
        <v>31.18</v>
      </c>
      <c r="L3" s="5">
        <f aca="true" t="shared" si="3" ref="L3:L31">100-K3</f>
        <v>68.82</v>
      </c>
      <c r="M3" s="5">
        <f>L!M27</f>
        <v>30.67</v>
      </c>
      <c r="N3" s="37">
        <f>L!N27</f>
        <v>17</v>
      </c>
      <c r="O3" s="37">
        <f>L!O27</f>
        <v>12</v>
      </c>
      <c r="P3" s="37">
        <f aca="true" t="shared" si="4" ref="P3:P31">SUM(N3,O3)</f>
        <v>29</v>
      </c>
      <c r="Q3" s="5">
        <f>L!Q27</f>
        <v>40.94</v>
      </c>
      <c r="R3" s="37">
        <f>L!R27</f>
        <v>30</v>
      </c>
      <c r="S3" s="37">
        <f>L!S27</f>
        <v>27</v>
      </c>
      <c r="T3" s="37">
        <f aca="true" t="shared" si="5" ref="T3:T31">SUM(R3:S3)</f>
        <v>57</v>
      </c>
      <c r="U3" s="5">
        <f aca="true" t="shared" si="6" ref="U3:U31">SUM(H3,L3,P3,T3)</f>
        <v>239.88</v>
      </c>
      <c r="V3" s="7">
        <v>1</v>
      </c>
      <c r="W3" s="5"/>
      <c r="X3" s="5"/>
      <c r="Y3" s="37"/>
      <c r="Z3" s="5"/>
      <c r="AA3" s="39"/>
    </row>
    <row r="4" spans="1:27" ht="12.75">
      <c r="A4" s="54">
        <v>6501</v>
      </c>
      <c r="B4" t="s">
        <v>101</v>
      </c>
      <c r="C4" t="s">
        <v>102</v>
      </c>
      <c r="D4" s="1" t="s">
        <v>72</v>
      </c>
      <c r="E4" s="5">
        <f>L!E3</f>
        <v>35.93</v>
      </c>
      <c r="F4" s="37">
        <f>L!F3</f>
        <v>0</v>
      </c>
      <c r="G4" s="5">
        <f t="shared" si="0"/>
        <v>35.93</v>
      </c>
      <c r="H4" s="5">
        <f t="shared" si="1"/>
        <v>84.07</v>
      </c>
      <c r="I4" s="5">
        <f>L!I3</f>
        <v>31.75</v>
      </c>
      <c r="J4" s="37">
        <f>L!J3</f>
        <v>0</v>
      </c>
      <c r="K4" s="5">
        <f>SUM(I4:J4)</f>
        <v>31.75</v>
      </c>
      <c r="L4" s="5">
        <f t="shared" si="3"/>
        <v>68.25</v>
      </c>
      <c r="M4" s="5">
        <f>L!M3</f>
        <v>27.82</v>
      </c>
      <c r="N4" s="37">
        <f>L!N3</f>
        <v>21</v>
      </c>
      <c r="O4" s="37">
        <f>L!O3</f>
        <v>0</v>
      </c>
      <c r="P4" s="37">
        <f>SUM(N4,O4)</f>
        <v>21</v>
      </c>
      <c r="Q4" s="5">
        <f>L!Q3</f>
        <v>38.75</v>
      </c>
      <c r="R4" s="37">
        <f>L!R3</f>
        <v>30</v>
      </c>
      <c r="S4" s="37">
        <f>L!S3</f>
        <v>27</v>
      </c>
      <c r="T4" s="37">
        <f t="shared" si="5"/>
        <v>57</v>
      </c>
      <c r="U4" s="5">
        <f t="shared" si="6"/>
        <v>230.32</v>
      </c>
      <c r="V4" s="7">
        <v>2</v>
      </c>
      <c r="W4" s="5"/>
      <c r="X4" s="5"/>
      <c r="Y4" s="37"/>
      <c r="Z4" s="5"/>
      <c r="AA4" s="42"/>
    </row>
    <row r="5" spans="1:27" ht="12.75">
      <c r="A5" s="4">
        <v>6504</v>
      </c>
      <c r="B5" s="1" t="s">
        <v>42</v>
      </c>
      <c r="C5" s="1" t="s">
        <v>85</v>
      </c>
      <c r="D5" s="1" t="s">
        <v>17</v>
      </c>
      <c r="E5" s="5">
        <f>L!E6</f>
        <v>37.42</v>
      </c>
      <c r="F5" s="37">
        <f>L!F6</f>
        <v>0</v>
      </c>
      <c r="G5" s="5">
        <f t="shared" si="0"/>
        <v>37.42</v>
      </c>
      <c r="H5" s="5">
        <f t="shared" si="1"/>
        <v>82.58</v>
      </c>
      <c r="I5" s="5">
        <f>L!I6</f>
        <v>33</v>
      </c>
      <c r="J5" s="37">
        <f>L!J6</f>
        <v>5</v>
      </c>
      <c r="K5" s="5">
        <f t="shared" si="2"/>
        <v>38</v>
      </c>
      <c r="L5" s="5">
        <f t="shared" si="3"/>
        <v>62</v>
      </c>
      <c r="M5" s="5">
        <f>L!M6</f>
        <v>32.3</v>
      </c>
      <c r="N5" s="37">
        <f>L!N6</f>
        <v>15</v>
      </c>
      <c r="O5" s="37">
        <f>L!O6</f>
        <v>12</v>
      </c>
      <c r="P5" s="37">
        <f t="shared" si="4"/>
        <v>27</v>
      </c>
      <c r="Q5" s="5">
        <f>L!Q6</f>
        <v>51.82</v>
      </c>
      <c r="R5" s="37">
        <f>L!R6</f>
        <v>29</v>
      </c>
      <c r="S5" s="37">
        <f>L!S6</f>
        <v>14</v>
      </c>
      <c r="T5" s="37">
        <f t="shared" si="5"/>
        <v>43</v>
      </c>
      <c r="U5" s="5">
        <f t="shared" si="6"/>
        <v>214.57999999999998</v>
      </c>
      <c r="V5" s="7">
        <v>3</v>
      </c>
      <c r="W5" s="5"/>
      <c r="X5" s="5"/>
      <c r="Y5" s="37"/>
      <c r="Z5" s="5"/>
      <c r="AA5" s="42"/>
    </row>
    <row r="6" spans="1:27" ht="12.75">
      <c r="A6" s="4">
        <v>6514</v>
      </c>
      <c r="B6" s="1" t="s">
        <v>87</v>
      </c>
      <c r="C6" s="1" t="s">
        <v>88</v>
      </c>
      <c r="D6" s="1" t="s">
        <v>134</v>
      </c>
      <c r="E6" s="5">
        <f>L!E16</f>
        <v>40.33</v>
      </c>
      <c r="F6" s="37">
        <f>L!F16</f>
        <v>15</v>
      </c>
      <c r="G6" s="5">
        <f t="shared" si="0"/>
        <v>55.33</v>
      </c>
      <c r="H6" s="5">
        <f t="shared" si="1"/>
        <v>64.67</v>
      </c>
      <c r="I6" s="5">
        <f>L!I16</f>
        <v>29.72</v>
      </c>
      <c r="J6" s="37">
        <f>L!J16</f>
        <v>0</v>
      </c>
      <c r="K6" s="5">
        <f t="shared" si="2"/>
        <v>29.72</v>
      </c>
      <c r="L6" s="5">
        <f t="shared" si="3"/>
        <v>70.28</v>
      </c>
      <c r="M6" s="5">
        <f>L!M16</f>
        <v>28.56</v>
      </c>
      <c r="N6" s="37">
        <f>L!N16</f>
        <v>14</v>
      </c>
      <c r="O6" s="37">
        <f>L!O16</f>
        <v>12</v>
      </c>
      <c r="P6" s="37">
        <f t="shared" si="4"/>
        <v>26</v>
      </c>
      <c r="Q6" s="5">
        <f>L!Q16</f>
        <v>38.93</v>
      </c>
      <c r="R6" s="37">
        <f>L!R16</f>
        <v>21</v>
      </c>
      <c r="S6" s="37">
        <f>L!S16</f>
        <v>27</v>
      </c>
      <c r="T6" s="37">
        <f t="shared" si="5"/>
        <v>48</v>
      </c>
      <c r="U6" s="5">
        <f t="shared" si="6"/>
        <v>208.95</v>
      </c>
      <c r="V6" s="9">
        <v>4</v>
      </c>
      <c r="W6" s="5"/>
      <c r="X6" s="5"/>
      <c r="Y6" s="37"/>
      <c r="Z6" s="5"/>
      <c r="AA6" s="43"/>
    </row>
    <row r="7" spans="1:27" ht="12.75">
      <c r="A7" s="4">
        <v>6513</v>
      </c>
      <c r="B7" s="1" t="s">
        <v>9</v>
      </c>
      <c r="C7" s="1" t="s">
        <v>10</v>
      </c>
      <c r="D7" s="1" t="s">
        <v>86</v>
      </c>
      <c r="E7" s="5">
        <f>L!E15</f>
        <v>38.72</v>
      </c>
      <c r="F7" s="37">
        <f>L!F15</f>
        <v>0</v>
      </c>
      <c r="G7" s="5">
        <f t="shared" si="0"/>
        <v>38.72</v>
      </c>
      <c r="H7" s="5">
        <f t="shared" si="1"/>
        <v>81.28</v>
      </c>
      <c r="I7" s="5">
        <f>L!I15</f>
        <v>35.85</v>
      </c>
      <c r="J7" s="37">
        <f>L!J15</f>
        <v>5</v>
      </c>
      <c r="K7" s="5">
        <f t="shared" si="2"/>
        <v>40.85</v>
      </c>
      <c r="L7" s="5">
        <f t="shared" si="3"/>
        <v>59.15</v>
      </c>
      <c r="M7" s="5">
        <f>L!M15</f>
        <v>39.12</v>
      </c>
      <c r="N7" s="37">
        <f>L!N15</f>
        <v>16</v>
      </c>
      <c r="O7" s="37">
        <f>L!O15</f>
        <v>0</v>
      </c>
      <c r="P7" s="37">
        <f t="shared" si="4"/>
        <v>16</v>
      </c>
      <c r="Q7" s="5">
        <f>L!Q15</f>
        <v>43.58</v>
      </c>
      <c r="R7" s="37">
        <f>L!R15</f>
        <v>28</v>
      </c>
      <c r="S7" s="37">
        <f>L!S15</f>
        <v>20</v>
      </c>
      <c r="T7" s="37">
        <f t="shared" si="5"/>
        <v>48</v>
      </c>
      <c r="U7" s="5">
        <f t="shared" si="6"/>
        <v>204.43</v>
      </c>
      <c r="V7" s="9">
        <v>5</v>
      </c>
      <c r="W7" s="5"/>
      <c r="X7" s="5"/>
      <c r="Y7" s="37"/>
      <c r="Z7" s="5"/>
      <c r="AA7" s="44"/>
    </row>
    <row r="8" spans="1:27" ht="12.75">
      <c r="A8" s="54">
        <v>6512</v>
      </c>
      <c r="B8" s="1" t="s">
        <v>60</v>
      </c>
      <c r="C8" s="1" t="s">
        <v>11</v>
      </c>
      <c r="D8" s="1" t="s">
        <v>13</v>
      </c>
      <c r="E8" s="5">
        <f>L!E14</f>
        <v>39.59</v>
      </c>
      <c r="F8" s="37">
        <f>L!F14</f>
        <v>0</v>
      </c>
      <c r="G8" s="5">
        <f t="shared" si="0"/>
        <v>39.59</v>
      </c>
      <c r="H8" s="5">
        <f t="shared" si="1"/>
        <v>80.41</v>
      </c>
      <c r="I8" s="5">
        <f>L!I14</f>
        <v>32.79</v>
      </c>
      <c r="J8" s="37">
        <f>L!J14</f>
        <v>0</v>
      </c>
      <c r="K8" s="5">
        <f t="shared" si="2"/>
        <v>32.79</v>
      </c>
      <c r="L8" s="5">
        <f t="shared" si="3"/>
        <v>67.21000000000001</v>
      </c>
      <c r="M8" s="5">
        <f>L!M14</f>
        <v>28.05</v>
      </c>
      <c r="N8" s="37">
        <f>L!N14</f>
        <v>17</v>
      </c>
      <c r="O8" s="37">
        <f>L!O14</f>
        <v>12</v>
      </c>
      <c r="P8" s="37">
        <f t="shared" si="4"/>
        <v>29</v>
      </c>
      <c r="Q8" s="5">
        <f>L!Q14</f>
        <v>37.33</v>
      </c>
      <c r="R8" s="37">
        <f>L!R14</f>
        <v>25</v>
      </c>
      <c r="S8" s="37">
        <f>L!S14</f>
        <v>0</v>
      </c>
      <c r="T8" s="37">
        <f t="shared" si="5"/>
        <v>25</v>
      </c>
      <c r="U8" s="5">
        <f t="shared" si="6"/>
        <v>201.62</v>
      </c>
      <c r="V8" s="9">
        <v>6</v>
      </c>
      <c r="W8" s="5"/>
      <c r="X8" s="5"/>
      <c r="Y8" s="37"/>
      <c r="Z8" s="5"/>
      <c r="AA8" s="43"/>
    </row>
    <row r="9" spans="1:27" ht="12.75">
      <c r="A9" s="4">
        <v>6511</v>
      </c>
      <c r="B9" s="1" t="s">
        <v>89</v>
      </c>
      <c r="C9" s="1" t="s">
        <v>90</v>
      </c>
      <c r="D9" s="1" t="s">
        <v>136</v>
      </c>
      <c r="E9" s="5">
        <f>L!E13</f>
        <v>35.74</v>
      </c>
      <c r="F9" s="37">
        <f>L!F13</f>
        <v>10</v>
      </c>
      <c r="G9" s="5">
        <f t="shared" si="0"/>
        <v>45.74</v>
      </c>
      <c r="H9" s="5">
        <f t="shared" si="1"/>
        <v>74.25999999999999</v>
      </c>
      <c r="I9" s="5">
        <f>L!I13</f>
        <v>32.62</v>
      </c>
      <c r="J9" s="37">
        <f>L!J13</f>
        <v>5</v>
      </c>
      <c r="K9" s="5">
        <f t="shared" si="2"/>
        <v>37.62</v>
      </c>
      <c r="L9" s="5">
        <f t="shared" si="3"/>
        <v>62.38</v>
      </c>
      <c r="M9" s="5">
        <f>L!M13</f>
        <v>26.92</v>
      </c>
      <c r="N9" s="37">
        <f>L!N13</f>
        <v>13</v>
      </c>
      <c r="O9" s="37">
        <f>L!O13</f>
        <v>12</v>
      </c>
      <c r="P9" s="37">
        <f t="shared" si="4"/>
        <v>25</v>
      </c>
      <c r="Q9" s="5">
        <f>L!Q13</f>
        <v>42.02</v>
      </c>
      <c r="R9" s="37">
        <f>L!R13</f>
        <v>26</v>
      </c>
      <c r="S9" s="37">
        <f>L!S13</f>
        <v>9</v>
      </c>
      <c r="T9" s="37">
        <f t="shared" si="5"/>
        <v>35</v>
      </c>
      <c r="U9" s="5">
        <f t="shared" si="6"/>
        <v>196.64</v>
      </c>
      <c r="V9" s="9">
        <v>7</v>
      </c>
      <c r="W9" s="5"/>
      <c r="X9" s="5"/>
      <c r="Y9" s="37"/>
      <c r="Z9" s="5"/>
      <c r="AA9" s="43"/>
    </row>
    <row r="10" spans="1:22" ht="12.75">
      <c r="A10" s="4">
        <v>6517</v>
      </c>
      <c r="B10" s="1" t="s">
        <v>81</v>
      </c>
      <c r="C10" s="1" t="s">
        <v>139</v>
      </c>
      <c r="D10" s="1" t="s">
        <v>140</v>
      </c>
      <c r="E10" s="5">
        <f>L!E19</f>
        <v>42.49</v>
      </c>
      <c r="F10" s="37">
        <f>L!F19</f>
        <v>0</v>
      </c>
      <c r="G10" s="5">
        <f t="shared" si="0"/>
        <v>42.49</v>
      </c>
      <c r="H10" s="5">
        <f t="shared" si="1"/>
        <v>77.50999999999999</v>
      </c>
      <c r="I10" s="5">
        <f>L!I19</f>
        <v>43.65</v>
      </c>
      <c r="J10" s="37">
        <f>L!J19</f>
        <v>0</v>
      </c>
      <c r="K10" s="5">
        <f t="shared" si="2"/>
        <v>43.65</v>
      </c>
      <c r="L10" s="5">
        <f t="shared" si="3"/>
        <v>56.35</v>
      </c>
      <c r="M10" s="5">
        <f>L!M19</f>
        <v>28.2</v>
      </c>
      <c r="N10" s="37">
        <f>L!N19</f>
        <v>13</v>
      </c>
      <c r="O10" s="37">
        <f>L!O19</f>
        <v>6</v>
      </c>
      <c r="P10" s="37">
        <f t="shared" si="4"/>
        <v>19</v>
      </c>
      <c r="Q10" s="5">
        <f>L!Q19</f>
        <v>44.67</v>
      </c>
      <c r="R10" s="37">
        <f>L!R19</f>
        <v>23</v>
      </c>
      <c r="S10" s="37">
        <f>L!S19</f>
        <v>20</v>
      </c>
      <c r="T10" s="37">
        <f t="shared" si="5"/>
        <v>43</v>
      </c>
      <c r="U10" s="5">
        <f t="shared" si="6"/>
        <v>195.85999999999999</v>
      </c>
      <c r="V10" s="9">
        <v>8</v>
      </c>
    </row>
    <row r="11" spans="1:27" ht="12.75">
      <c r="A11" s="4">
        <v>6510</v>
      </c>
      <c r="B11" t="s">
        <v>94</v>
      </c>
      <c r="C11" t="s">
        <v>135</v>
      </c>
      <c r="D11" s="1" t="s">
        <v>136</v>
      </c>
      <c r="E11" s="5">
        <f>L!E12</f>
        <v>45.25</v>
      </c>
      <c r="F11" s="37">
        <f>L!F12</f>
        <v>10</v>
      </c>
      <c r="G11" s="5">
        <f t="shared" si="0"/>
        <v>55.25</v>
      </c>
      <c r="H11" s="5">
        <f t="shared" si="1"/>
        <v>64.75</v>
      </c>
      <c r="I11" s="5">
        <f>L!I12</f>
        <v>36.93</v>
      </c>
      <c r="J11" s="37">
        <f>L!J12</f>
        <v>0</v>
      </c>
      <c r="K11" s="5">
        <f t="shared" si="2"/>
        <v>36.93</v>
      </c>
      <c r="L11" s="5">
        <f t="shared" si="3"/>
        <v>63.07</v>
      </c>
      <c r="M11" s="5">
        <f>L!M12</f>
        <v>27.33</v>
      </c>
      <c r="N11" s="37">
        <f>L!N12</f>
        <v>16</v>
      </c>
      <c r="O11" s="37">
        <f>L!O12</f>
        <v>6</v>
      </c>
      <c r="P11" s="37">
        <f t="shared" si="4"/>
        <v>22</v>
      </c>
      <c r="Q11" s="5">
        <f>L!Q12</f>
        <v>37.32</v>
      </c>
      <c r="R11" s="37">
        <f>L!R12</f>
        <v>24</v>
      </c>
      <c r="S11" s="37">
        <f>L!S12</f>
        <v>20</v>
      </c>
      <c r="T11" s="37">
        <f t="shared" si="5"/>
        <v>44</v>
      </c>
      <c r="U11" s="5">
        <f t="shared" si="6"/>
        <v>193.82</v>
      </c>
      <c r="V11" s="9">
        <v>9</v>
      </c>
      <c r="W11" s="5"/>
      <c r="X11" s="5"/>
      <c r="Y11" s="37"/>
      <c r="Z11" s="5"/>
      <c r="AA11" s="42"/>
    </row>
    <row r="12" spans="1:27" ht="12.75">
      <c r="A12" s="4">
        <v>6518</v>
      </c>
      <c r="B12" t="s">
        <v>141</v>
      </c>
      <c r="C12" t="s">
        <v>142</v>
      </c>
      <c r="D12" s="1" t="s">
        <v>143</v>
      </c>
      <c r="E12" s="5">
        <f>L!E20</f>
        <v>41.59</v>
      </c>
      <c r="F12" s="37">
        <f>L!F20</f>
        <v>5</v>
      </c>
      <c r="G12" s="5">
        <f t="shared" si="0"/>
        <v>46.59</v>
      </c>
      <c r="H12" s="5">
        <f t="shared" si="1"/>
        <v>73.41</v>
      </c>
      <c r="I12" s="5">
        <f>L!I20</f>
        <v>37.8</v>
      </c>
      <c r="J12" s="37">
        <f>L!J20</f>
        <v>5</v>
      </c>
      <c r="K12" s="5">
        <f t="shared" si="2"/>
        <v>42.8</v>
      </c>
      <c r="L12" s="5">
        <f t="shared" si="3"/>
        <v>57.2</v>
      </c>
      <c r="M12" s="5">
        <f>L!M20</f>
        <v>31</v>
      </c>
      <c r="N12" s="37">
        <f>L!N20</f>
        <v>14</v>
      </c>
      <c r="O12" s="37">
        <f>L!O20</f>
        <v>12</v>
      </c>
      <c r="P12" s="37">
        <f t="shared" si="4"/>
        <v>26</v>
      </c>
      <c r="Q12" s="5">
        <f>L!Q20</f>
        <v>43.72</v>
      </c>
      <c r="R12" s="37">
        <f>L!R20</f>
        <v>16</v>
      </c>
      <c r="S12" s="37">
        <f>L!S20</f>
        <v>20</v>
      </c>
      <c r="T12" s="37">
        <f t="shared" si="5"/>
        <v>36</v>
      </c>
      <c r="U12" s="5">
        <f t="shared" si="6"/>
        <v>192.61</v>
      </c>
      <c r="V12" s="9">
        <v>10</v>
      </c>
      <c r="W12" s="5"/>
      <c r="X12" s="5"/>
      <c r="Y12" s="37"/>
      <c r="Z12" s="5"/>
      <c r="AA12" s="43"/>
    </row>
    <row r="13" spans="1:22" ht="12.75">
      <c r="A13" s="4">
        <v>6519</v>
      </c>
      <c r="B13" s="1" t="s">
        <v>82</v>
      </c>
      <c r="C13" s="1" t="s">
        <v>83</v>
      </c>
      <c r="D13" s="1" t="s">
        <v>17</v>
      </c>
      <c r="E13" s="5">
        <f>L!E21</f>
        <v>37.02</v>
      </c>
      <c r="F13" s="37">
        <f>L!F21</f>
        <v>5</v>
      </c>
      <c r="G13" s="5">
        <f t="shared" si="0"/>
        <v>42.02</v>
      </c>
      <c r="H13" s="5">
        <f t="shared" si="1"/>
        <v>77.97999999999999</v>
      </c>
      <c r="I13" s="5">
        <f>L!I21</f>
        <v>30.01</v>
      </c>
      <c r="J13" s="37">
        <f>L!J21</f>
        <v>5</v>
      </c>
      <c r="K13" s="5">
        <f t="shared" si="2"/>
        <v>35.010000000000005</v>
      </c>
      <c r="L13" s="5">
        <f t="shared" si="3"/>
        <v>64.99</v>
      </c>
      <c r="M13" s="5">
        <f>L!M21</f>
        <v>34.18</v>
      </c>
      <c r="N13" s="37">
        <f>L!N21</f>
        <v>14</v>
      </c>
      <c r="O13" s="37">
        <f>L!O21</f>
        <v>0</v>
      </c>
      <c r="P13" s="37">
        <f t="shared" si="4"/>
        <v>14</v>
      </c>
      <c r="Q13" s="5">
        <f>L!Q21</f>
        <v>40.02</v>
      </c>
      <c r="R13" s="37">
        <f>L!R21</f>
        <v>5</v>
      </c>
      <c r="S13" s="37">
        <f>L!S21</f>
        <v>27</v>
      </c>
      <c r="T13" s="37">
        <f t="shared" si="5"/>
        <v>32</v>
      </c>
      <c r="U13" s="5">
        <f t="shared" si="6"/>
        <v>188.96999999999997</v>
      </c>
      <c r="V13" s="9">
        <v>11</v>
      </c>
    </row>
    <row r="14" spans="1:27" ht="12.75">
      <c r="A14" s="4">
        <v>6527</v>
      </c>
      <c r="B14" s="1" t="s">
        <v>150</v>
      </c>
      <c r="C14" s="1" t="s">
        <v>151</v>
      </c>
      <c r="D14" s="1" t="s">
        <v>5</v>
      </c>
      <c r="E14" s="5">
        <f>L!E29</f>
        <v>43.27</v>
      </c>
      <c r="F14" s="37">
        <f>L!F29</f>
        <v>0</v>
      </c>
      <c r="G14" s="5">
        <f t="shared" si="0"/>
        <v>43.27</v>
      </c>
      <c r="H14" s="5">
        <f t="shared" si="1"/>
        <v>76.72999999999999</v>
      </c>
      <c r="I14" s="5">
        <f>L!I29</f>
        <v>40.96</v>
      </c>
      <c r="J14" s="37">
        <f>L!J29</f>
        <v>5</v>
      </c>
      <c r="K14" s="5">
        <f t="shared" si="2"/>
        <v>45.96</v>
      </c>
      <c r="L14" s="5">
        <f t="shared" si="3"/>
        <v>54.04</v>
      </c>
      <c r="M14" s="5">
        <f>L!M29</f>
        <v>36.1</v>
      </c>
      <c r="N14" s="37">
        <f>L!N29</f>
        <v>13</v>
      </c>
      <c r="O14" s="37">
        <f>L!O29</f>
        <v>0</v>
      </c>
      <c r="P14" s="37">
        <f t="shared" si="4"/>
        <v>13</v>
      </c>
      <c r="Q14" s="5">
        <f>L!Q29</f>
        <v>45.11</v>
      </c>
      <c r="R14" s="37">
        <f>L!R29</f>
        <v>23</v>
      </c>
      <c r="S14" s="37">
        <f>L!S29</f>
        <v>20</v>
      </c>
      <c r="T14" s="37">
        <f t="shared" si="5"/>
        <v>43</v>
      </c>
      <c r="U14" s="5">
        <f t="shared" si="6"/>
        <v>186.76999999999998</v>
      </c>
      <c r="V14" s="9">
        <v>12</v>
      </c>
      <c r="W14" s="5"/>
      <c r="X14" s="5"/>
      <c r="Y14" s="37"/>
      <c r="Z14" s="5"/>
      <c r="AA14" s="43"/>
    </row>
    <row r="15" spans="1:27" ht="12.75">
      <c r="A15" s="4">
        <v>6528</v>
      </c>
      <c r="B15" s="1" t="s">
        <v>137</v>
      </c>
      <c r="C15" s="1" t="s">
        <v>152</v>
      </c>
      <c r="D15" s="1" t="s">
        <v>72</v>
      </c>
      <c r="E15" s="5">
        <f>L!E30</f>
        <v>41.83</v>
      </c>
      <c r="F15" s="37">
        <f>L!F30</f>
        <v>5</v>
      </c>
      <c r="G15" s="5">
        <f t="shared" si="0"/>
        <v>46.83</v>
      </c>
      <c r="H15" s="5">
        <f t="shared" si="1"/>
        <v>73.17</v>
      </c>
      <c r="I15" s="5">
        <f>L!I30</f>
        <v>42.41</v>
      </c>
      <c r="J15" s="37">
        <f>L!J30</f>
        <v>10</v>
      </c>
      <c r="K15" s="5">
        <f t="shared" si="2"/>
        <v>52.41</v>
      </c>
      <c r="L15" s="5">
        <f t="shared" si="3"/>
        <v>47.59</v>
      </c>
      <c r="M15" s="5">
        <f>L!M30</f>
        <v>28.8</v>
      </c>
      <c r="N15" s="37">
        <f>L!N30</f>
        <v>10</v>
      </c>
      <c r="O15" s="37">
        <f>L!O30</f>
        <v>0</v>
      </c>
      <c r="P15" s="37">
        <f t="shared" si="4"/>
        <v>10</v>
      </c>
      <c r="Q15" s="5">
        <f>L!Q30</f>
        <v>40.05</v>
      </c>
      <c r="R15" s="37">
        <f>L!R30</f>
        <v>20</v>
      </c>
      <c r="S15" s="37">
        <f>L!S30</f>
        <v>20</v>
      </c>
      <c r="T15" s="37">
        <f t="shared" si="5"/>
        <v>40</v>
      </c>
      <c r="U15" s="5">
        <f t="shared" si="6"/>
        <v>170.76</v>
      </c>
      <c r="V15" s="9">
        <v>13</v>
      </c>
      <c r="W15" s="5"/>
      <c r="X15" s="5"/>
      <c r="Y15" s="37"/>
      <c r="Z15" s="5"/>
      <c r="AA15" s="37"/>
    </row>
    <row r="16" spans="1:22" ht="12.75">
      <c r="A16" s="4">
        <v>6509</v>
      </c>
      <c r="B16" s="1" t="s">
        <v>18</v>
      </c>
      <c r="C16" s="1" t="s">
        <v>61</v>
      </c>
      <c r="D16" s="1" t="s">
        <v>5</v>
      </c>
      <c r="E16" s="5">
        <f>L!E11</f>
        <v>43.36</v>
      </c>
      <c r="F16" s="37">
        <f>L!F11</f>
        <v>20</v>
      </c>
      <c r="G16" s="5">
        <f t="shared" si="0"/>
        <v>63.36</v>
      </c>
      <c r="H16" s="5">
        <f t="shared" si="1"/>
        <v>56.64</v>
      </c>
      <c r="I16" s="5">
        <f>L!I11</f>
        <v>35.74</v>
      </c>
      <c r="J16" s="37">
        <f>L!J11</f>
        <v>15</v>
      </c>
      <c r="K16" s="5">
        <f t="shared" si="2"/>
        <v>50.74</v>
      </c>
      <c r="L16" s="5">
        <f t="shared" si="3"/>
        <v>49.26</v>
      </c>
      <c r="M16" s="5">
        <f>L!M11</f>
        <v>28.25</v>
      </c>
      <c r="N16" s="37">
        <f>L!N11</f>
        <v>20</v>
      </c>
      <c r="O16" s="37">
        <f>L!O11</f>
        <v>12</v>
      </c>
      <c r="P16" s="37">
        <f t="shared" si="4"/>
        <v>32</v>
      </c>
      <c r="Q16" s="5">
        <f>L!Q11</f>
        <v>43.03</v>
      </c>
      <c r="R16" s="37">
        <f>L!R11</f>
        <v>24</v>
      </c>
      <c r="S16" s="37">
        <f>L!S11</f>
        <v>0</v>
      </c>
      <c r="T16" s="37">
        <f t="shared" si="5"/>
        <v>24</v>
      </c>
      <c r="U16" s="5">
        <f t="shared" si="6"/>
        <v>161.9</v>
      </c>
      <c r="V16" s="9">
        <v>14</v>
      </c>
    </row>
    <row r="17" spans="1:22" ht="12.75">
      <c r="A17" s="4">
        <v>6506</v>
      </c>
      <c r="B17" s="1" t="s">
        <v>96</v>
      </c>
      <c r="C17" s="1" t="s">
        <v>131</v>
      </c>
      <c r="D17" s="1" t="s">
        <v>132</v>
      </c>
      <c r="E17" s="5">
        <f>L!E8</f>
        <v>39.04</v>
      </c>
      <c r="F17" s="37">
        <f>L!F8</f>
        <v>10</v>
      </c>
      <c r="G17" s="5">
        <f t="shared" si="0"/>
        <v>49.04</v>
      </c>
      <c r="H17" s="5">
        <f t="shared" si="1"/>
        <v>70.96000000000001</v>
      </c>
      <c r="I17" s="5">
        <f>L!I8</f>
        <v>0</v>
      </c>
      <c r="J17" s="37">
        <f>L!J8</f>
        <v>100</v>
      </c>
      <c r="K17" s="5">
        <f t="shared" si="2"/>
        <v>100</v>
      </c>
      <c r="L17" s="5">
        <f t="shared" si="3"/>
        <v>0</v>
      </c>
      <c r="M17" s="5">
        <f>L!M8</f>
        <v>28.36</v>
      </c>
      <c r="N17" s="37">
        <f>L!N8</f>
        <v>19</v>
      </c>
      <c r="O17" s="37">
        <f>L!O8</f>
        <v>12</v>
      </c>
      <c r="P17" s="37">
        <f t="shared" si="4"/>
        <v>31</v>
      </c>
      <c r="Q17" s="5">
        <f>L!Q8</f>
        <v>36.86</v>
      </c>
      <c r="R17" s="37">
        <f>L!R8</f>
        <v>24</v>
      </c>
      <c r="S17" s="37">
        <f>L!S8</f>
        <v>27</v>
      </c>
      <c r="T17" s="37">
        <f t="shared" si="5"/>
        <v>51</v>
      </c>
      <c r="U17" s="5">
        <f t="shared" si="6"/>
        <v>152.96</v>
      </c>
      <c r="V17" s="9">
        <v>15</v>
      </c>
    </row>
    <row r="18" spans="1:22" ht="12.75">
      <c r="A18" s="54">
        <v>6515</v>
      </c>
      <c r="B18" t="s">
        <v>137</v>
      </c>
      <c r="C18" t="s">
        <v>138</v>
      </c>
      <c r="D18" s="1" t="s">
        <v>72</v>
      </c>
      <c r="E18" s="5">
        <f>L!E17</f>
        <v>51.81</v>
      </c>
      <c r="F18" s="37">
        <f>L!F17</f>
        <v>10</v>
      </c>
      <c r="G18" s="5">
        <f t="shared" si="0"/>
        <v>61.81</v>
      </c>
      <c r="H18" s="5">
        <f t="shared" si="1"/>
        <v>58.19</v>
      </c>
      <c r="I18" s="5">
        <f>L!I17</f>
        <v>46.11</v>
      </c>
      <c r="J18" s="37">
        <f>L!J17</f>
        <v>10</v>
      </c>
      <c r="K18" s="5">
        <f t="shared" si="2"/>
        <v>56.11</v>
      </c>
      <c r="L18" s="5">
        <f t="shared" si="3"/>
        <v>43.89</v>
      </c>
      <c r="M18" s="5">
        <f>L!M17</f>
        <v>35.3</v>
      </c>
      <c r="N18" s="37">
        <f>L!N17</f>
        <v>13</v>
      </c>
      <c r="O18" s="37">
        <f>L!O17</f>
        <v>0</v>
      </c>
      <c r="P18" s="37">
        <f t="shared" si="4"/>
        <v>13</v>
      </c>
      <c r="Q18" s="5">
        <f>L!Q17</f>
        <v>49.82</v>
      </c>
      <c r="R18" s="37">
        <f>L!R17</f>
        <v>16</v>
      </c>
      <c r="S18" s="37">
        <f>L!S17</f>
        <v>14</v>
      </c>
      <c r="T18" s="37">
        <f t="shared" si="5"/>
        <v>30</v>
      </c>
      <c r="U18" s="5">
        <f t="shared" si="6"/>
        <v>145.07999999999998</v>
      </c>
      <c r="V18" s="9">
        <v>16</v>
      </c>
    </row>
    <row r="19" spans="1:22" ht="12.75">
      <c r="A19" s="54">
        <v>6524</v>
      </c>
      <c r="B19" s="10" t="s">
        <v>147</v>
      </c>
      <c r="C19" t="s">
        <v>148</v>
      </c>
      <c r="D19" s="1" t="s">
        <v>72</v>
      </c>
      <c r="E19" s="5">
        <f>L!E26</f>
        <v>35.41</v>
      </c>
      <c r="F19" s="37">
        <f>L!F26</f>
        <v>10</v>
      </c>
      <c r="G19" s="5">
        <f t="shared" si="0"/>
        <v>45.41</v>
      </c>
      <c r="H19" s="5">
        <f t="shared" si="1"/>
        <v>74.59</v>
      </c>
      <c r="I19" s="5">
        <f>L!I26</f>
        <v>0</v>
      </c>
      <c r="J19" s="37">
        <f>L!J26</f>
        <v>100</v>
      </c>
      <c r="K19" s="5">
        <f t="shared" si="2"/>
        <v>100</v>
      </c>
      <c r="L19" s="5">
        <f t="shared" si="3"/>
        <v>0</v>
      </c>
      <c r="M19" s="5">
        <f>L!M26</f>
        <v>29.65</v>
      </c>
      <c r="N19" s="37">
        <f>L!N26</f>
        <v>15</v>
      </c>
      <c r="O19" s="37">
        <f>L!O26</f>
        <v>12</v>
      </c>
      <c r="P19" s="37">
        <f t="shared" si="4"/>
        <v>27</v>
      </c>
      <c r="Q19" s="5">
        <f>L!Q26</f>
        <v>42.02</v>
      </c>
      <c r="R19" s="37">
        <f>L!R26</f>
        <v>14</v>
      </c>
      <c r="S19" s="37">
        <f>L!S26</f>
        <v>27</v>
      </c>
      <c r="T19" s="37">
        <f t="shared" si="5"/>
        <v>41</v>
      </c>
      <c r="U19" s="5">
        <f t="shared" si="6"/>
        <v>142.59</v>
      </c>
      <c r="V19" s="9">
        <v>17</v>
      </c>
    </row>
    <row r="20" spans="1:22" ht="12.75">
      <c r="A20" s="4">
        <v>6507</v>
      </c>
      <c r="B20" t="s">
        <v>40</v>
      </c>
      <c r="C20" t="s">
        <v>133</v>
      </c>
      <c r="D20" s="1" t="s">
        <v>134</v>
      </c>
      <c r="E20" s="5">
        <f>L!E9</f>
        <v>35.27</v>
      </c>
      <c r="F20" s="37">
        <f>L!F9</f>
        <v>20</v>
      </c>
      <c r="G20" s="5">
        <f t="shared" si="0"/>
        <v>55.27</v>
      </c>
      <c r="H20" s="5">
        <f t="shared" si="1"/>
        <v>64.72999999999999</v>
      </c>
      <c r="I20" s="5">
        <f>L!I9</f>
        <v>0</v>
      </c>
      <c r="J20" s="37">
        <f>L!J9</f>
        <v>100</v>
      </c>
      <c r="K20" s="5">
        <f t="shared" si="2"/>
        <v>100</v>
      </c>
      <c r="L20" s="5">
        <f t="shared" si="3"/>
        <v>0</v>
      </c>
      <c r="M20" s="5">
        <f>L!M9</f>
        <v>32.83</v>
      </c>
      <c r="N20" s="37">
        <f>L!N9</f>
        <v>10</v>
      </c>
      <c r="O20" s="37">
        <f>L!O9</f>
        <v>12</v>
      </c>
      <c r="P20" s="37">
        <f t="shared" si="4"/>
        <v>22</v>
      </c>
      <c r="Q20" s="5">
        <f>L!Q9</f>
        <v>39.4</v>
      </c>
      <c r="R20" s="37">
        <f>L!R9</f>
        <v>28</v>
      </c>
      <c r="S20" s="37">
        <f>L!S9</f>
        <v>27</v>
      </c>
      <c r="T20" s="37">
        <f t="shared" si="5"/>
        <v>55</v>
      </c>
      <c r="U20" s="5">
        <f t="shared" si="6"/>
        <v>141.73</v>
      </c>
      <c r="V20" s="9">
        <v>18</v>
      </c>
    </row>
    <row r="21" spans="1:22" ht="12.75">
      <c r="A21" s="54">
        <v>6516</v>
      </c>
      <c r="B21" s="1" t="s">
        <v>92</v>
      </c>
      <c r="C21" s="1" t="s">
        <v>93</v>
      </c>
      <c r="D21" s="1" t="s">
        <v>8</v>
      </c>
      <c r="E21" s="5">
        <f>L!E18</f>
        <v>0</v>
      </c>
      <c r="F21" s="37">
        <f>L!F18</f>
        <v>120</v>
      </c>
      <c r="G21" s="5">
        <f t="shared" si="0"/>
        <v>120</v>
      </c>
      <c r="H21" s="5">
        <f t="shared" si="1"/>
        <v>0</v>
      </c>
      <c r="I21" s="5">
        <f>L!I18</f>
        <v>32.68</v>
      </c>
      <c r="J21" s="37">
        <f>L!J18</f>
        <v>5</v>
      </c>
      <c r="K21" s="5">
        <f t="shared" si="2"/>
        <v>37.68</v>
      </c>
      <c r="L21" s="5">
        <f t="shared" si="3"/>
        <v>62.32</v>
      </c>
      <c r="M21" s="5">
        <f>L!M18</f>
        <v>29.65</v>
      </c>
      <c r="N21" s="37">
        <f>L!N18</f>
        <v>19</v>
      </c>
      <c r="O21" s="37">
        <f>L!O18</f>
        <v>12</v>
      </c>
      <c r="P21" s="37">
        <f t="shared" si="4"/>
        <v>31</v>
      </c>
      <c r="Q21" s="5">
        <f>L!Q18</f>
        <v>43.55</v>
      </c>
      <c r="R21" s="37">
        <f>L!R18</f>
        <v>28</v>
      </c>
      <c r="S21" s="37">
        <f>L!S18</f>
        <v>20</v>
      </c>
      <c r="T21" s="37">
        <f t="shared" si="5"/>
        <v>48</v>
      </c>
      <c r="U21" s="5">
        <f t="shared" si="6"/>
        <v>141.32</v>
      </c>
      <c r="V21" s="9">
        <v>19</v>
      </c>
    </row>
    <row r="22" spans="1:22" ht="12.75">
      <c r="A22" s="4">
        <v>6520</v>
      </c>
      <c r="B22" s="1" t="s">
        <v>9</v>
      </c>
      <c r="C22" s="1" t="s">
        <v>16</v>
      </c>
      <c r="D22" s="1" t="s">
        <v>14</v>
      </c>
      <c r="E22" s="5">
        <f>L!E22</f>
        <v>36.19</v>
      </c>
      <c r="F22" s="37">
        <f>L!F22</f>
        <v>10</v>
      </c>
      <c r="G22" s="5">
        <f t="shared" si="0"/>
        <v>46.19</v>
      </c>
      <c r="H22" s="5">
        <f t="shared" si="1"/>
        <v>73.81</v>
      </c>
      <c r="I22" s="5">
        <f>L!I22</f>
        <v>0</v>
      </c>
      <c r="J22" s="37">
        <f>L!J22</f>
        <v>100</v>
      </c>
      <c r="K22" s="5">
        <f t="shared" si="2"/>
        <v>100</v>
      </c>
      <c r="L22" s="5">
        <f t="shared" si="3"/>
        <v>0</v>
      </c>
      <c r="M22" s="5">
        <f>L!M22</f>
        <v>32</v>
      </c>
      <c r="N22" s="37">
        <f>L!N22</f>
        <v>18</v>
      </c>
      <c r="O22" s="37">
        <f>L!O22</f>
        <v>0</v>
      </c>
      <c r="P22" s="37">
        <f t="shared" si="4"/>
        <v>18</v>
      </c>
      <c r="Q22" s="5">
        <f>L!Q22</f>
        <v>45.17</v>
      </c>
      <c r="R22" s="37">
        <f>L!R22</f>
        <v>27</v>
      </c>
      <c r="S22" s="37">
        <f>L!S22</f>
        <v>20</v>
      </c>
      <c r="T22" s="37">
        <f t="shared" si="5"/>
        <v>47</v>
      </c>
      <c r="U22" s="5">
        <f t="shared" si="6"/>
        <v>138.81</v>
      </c>
      <c r="V22" s="9">
        <v>20</v>
      </c>
    </row>
    <row r="23" spans="1:27" ht="12.75">
      <c r="A23" s="54">
        <v>6503</v>
      </c>
      <c r="B23" s="1" t="s">
        <v>89</v>
      </c>
      <c r="C23" s="1" t="s">
        <v>91</v>
      </c>
      <c r="D23" s="1" t="s">
        <v>15</v>
      </c>
      <c r="E23" s="5">
        <f>L!E5</f>
        <v>34.75</v>
      </c>
      <c r="F23" s="37">
        <f>L!F5</f>
        <v>10</v>
      </c>
      <c r="G23" s="5">
        <f t="shared" si="0"/>
        <v>44.75</v>
      </c>
      <c r="H23" s="5">
        <f t="shared" si="1"/>
        <v>75.25</v>
      </c>
      <c r="I23" s="5">
        <f>L!I5</f>
        <v>0</v>
      </c>
      <c r="J23" s="37">
        <f>L!J5</f>
        <v>100</v>
      </c>
      <c r="K23" s="5">
        <f t="shared" si="2"/>
        <v>100</v>
      </c>
      <c r="L23" s="5">
        <f t="shared" si="3"/>
        <v>0</v>
      </c>
      <c r="M23" s="5">
        <f>L!M5</f>
        <v>33.15</v>
      </c>
      <c r="N23" s="37">
        <f>L!N5</f>
        <v>10</v>
      </c>
      <c r="O23" s="37">
        <f>L!O5</f>
        <v>0</v>
      </c>
      <c r="P23" s="37">
        <f t="shared" si="4"/>
        <v>10</v>
      </c>
      <c r="Q23" s="5">
        <f>L!Q5</f>
        <v>39.9</v>
      </c>
      <c r="R23" s="37">
        <f>L!R5</f>
        <v>14</v>
      </c>
      <c r="S23" s="37">
        <f>L!S5</f>
        <v>27</v>
      </c>
      <c r="T23" s="37">
        <f t="shared" si="5"/>
        <v>41</v>
      </c>
      <c r="U23" s="5">
        <f t="shared" si="6"/>
        <v>126.25</v>
      </c>
      <c r="V23" s="9">
        <v>21</v>
      </c>
      <c r="W23" s="5"/>
      <c r="X23" s="5"/>
      <c r="Y23" s="37"/>
      <c r="Z23" s="5"/>
      <c r="AA23" s="44"/>
    </row>
    <row r="24" spans="1:22" ht="12.75">
      <c r="A24" s="4">
        <v>6522</v>
      </c>
      <c r="B24" s="1" t="s">
        <v>60</v>
      </c>
      <c r="C24" s="1" t="s">
        <v>144</v>
      </c>
      <c r="D24" s="1" t="s">
        <v>145</v>
      </c>
      <c r="E24" s="5">
        <f>L!E24</f>
        <v>0</v>
      </c>
      <c r="F24" s="37">
        <f>L!F24</f>
        <v>120</v>
      </c>
      <c r="G24" s="5">
        <f t="shared" si="0"/>
        <v>120</v>
      </c>
      <c r="H24" s="5">
        <f t="shared" si="1"/>
        <v>0</v>
      </c>
      <c r="I24" s="5">
        <f>L!I24</f>
        <v>32.44</v>
      </c>
      <c r="J24" s="37">
        <f>L!J24</f>
        <v>5</v>
      </c>
      <c r="K24" s="5">
        <f t="shared" si="2"/>
        <v>37.44</v>
      </c>
      <c r="L24" s="5">
        <f t="shared" si="3"/>
        <v>62.56</v>
      </c>
      <c r="M24" s="5">
        <f>L!M24</f>
        <v>38.97</v>
      </c>
      <c r="N24" s="37">
        <f>L!N24</f>
        <v>16</v>
      </c>
      <c r="O24" s="37">
        <f>L!O24</f>
        <v>0</v>
      </c>
      <c r="P24" s="37">
        <f t="shared" si="4"/>
        <v>16</v>
      </c>
      <c r="Q24" s="5">
        <f>L!Q24</f>
        <v>36.55</v>
      </c>
      <c r="R24" s="37">
        <f>L!R24</f>
        <v>6</v>
      </c>
      <c r="S24" s="37">
        <f>L!S24</f>
        <v>27</v>
      </c>
      <c r="T24" s="37">
        <f t="shared" si="5"/>
        <v>33</v>
      </c>
      <c r="U24" s="5">
        <f t="shared" si="6"/>
        <v>111.56</v>
      </c>
      <c r="V24" s="9">
        <v>22</v>
      </c>
    </row>
    <row r="25" spans="1:22" ht="12.75">
      <c r="A25" s="54">
        <v>6508</v>
      </c>
      <c r="B25" t="s">
        <v>99</v>
      </c>
      <c r="C25" t="s">
        <v>100</v>
      </c>
      <c r="D25" s="1" t="s">
        <v>72</v>
      </c>
      <c r="E25" s="5">
        <f>L!E10</f>
        <v>42.27</v>
      </c>
      <c r="F25" s="37">
        <f>L!F10</f>
        <v>5</v>
      </c>
      <c r="G25" s="5">
        <f t="shared" si="0"/>
        <v>47.27</v>
      </c>
      <c r="H25" s="5">
        <f t="shared" si="1"/>
        <v>72.72999999999999</v>
      </c>
      <c r="I25" s="5">
        <f>L!I10</f>
        <v>0</v>
      </c>
      <c r="J25" s="37">
        <f>L!J10</f>
        <v>100</v>
      </c>
      <c r="K25" s="5">
        <f t="shared" si="2"/>
        <v>100</v>
      </c>
      <c r="L25" s="5">
        <f t="shared" si="3"/>
        <v>0</v>
      </c>
      <c r="M25" s="5">
        <f>L!M10</f>
        <v>31.74</v>
      </c>
      <c r="N25" s="37">
        <f>L!N10</f>
        <v>8</v>
      </c>
      <c r="O25" s="37">
        <f>L!O10</f>
        <v>0</v>
      </c>
      <c r="P25" s="37">
        <f t="shared" si="4"/>
        <v>8</v>
      </c>
      <c r="Q25" s="5">
        <f>L!Q10</f>
        <v>43.25</v>
      </c>
      <c r="R25" s="37">
        <f>L!R10</f>
        <v>28</v>
      </c>
      <c r="S25" s="37">
        <f>L!S10</f>
        <v>2</v>
      </c>
      <c r="T25" s="37">
        <f t="shared" si="5"/>
        <v>30</v>
      </c>
      <c r="U25" s="5">
        <f t="shared" si="6"/>
        <v>110.72999999999999</v>
      </c>
      <c r="V25" s="9">
        <v>23</v>
      </c>
    </row>
    <row r="26" spans="1:22" ht="12.75">
      <c r="A26" s="4">
        <v>6526</v>
      </c>
      <c r="B26" s="1" t="s">
        <v>94</v>
      </c>
      <c r="C26" s="1" t="s">
        <v>95</v>
      </c>
      <c r="D26" s="1" t="s">
        <v>132</v>
      </c>
      <c r="E26" s="5">
        <f>L!E28</f>
        <v>40.83</v>
      </c>
      <c r="F26" s="37">
        <f>L!F28</f>
        <v>25</v>
      </c>
      <c r="G26" s="5">
        <f t="shared" si="0"/>
        <v>65.83</v>
      </c>
      <c r="H26" s="5">
        <f t="shared" si="1"/>
        <v>54.17</v>
      </c>
      <c r="I26" s="5">
        <f>L!I28</f>
        <v>35.53</v>
      </c>
      <c r="J26" s="37">
        <f>L!J28</f>
        <v>40</v>
      </c>
      <c r="K26" s="5">
        <f t="shared" si="2"/>
        <v>75.53</v>
      </c>
      <c r="L26" s="5">
        <f t="shared" si="3"/>
        <v>24.47</v>
      </c>
      <c r="M26" s="5">
        <f>L!M28</f>
        <v>29.7</v>
      </c>
      <c r="N26" s="37">
        <f>L!N28</f>
        <v>12</v>
      </c>
      <c r="O26" s="37">
        <f>L!O28</f>
        <v>0</v>
      </c>
      <c r="P26" s="37">
        <f t="shared" si="4"/>
        <v>12</v>
      </c>
      <c r="Q26" s="5">
        <f>L!Q28</f>
        <v>29.48</v>
      </c>
      <c r="R26" s="37">
        <f>L!R28</f>
        <v>0</v>
      </c>
      <c r="S26" s="37">
        <f>L!S28</f>
        <v>9</v>
      </c>
      <c r="T26" s="37">
        <f t="shared" si="5"/>
        <v>9</v>
      </c>
      <c r="U26" s="5">
        <f t="shared" si="6"/>
        <v>99.64</v>
      </c>
      <c r="V26" s="9">
        <v>24</v>
      </c>
    </row>
    <row r="27" spans="1:22" ht="12.75">
      <c r="A27" s="54">
        <v>6505</v>
      </c>
      <c r="B27" s="1" t="s">
        <v>6</v>
      </c>
      <c r="C27" s="1" t="s">
        <v>7</v>
      </c>
      <c r="D27" s="1" t="s">
        <v>8</v>
      </c>
      <c r="E27" s="5">
        <f>L!E7</f>
        <v>0</v>
      </c>
      <c r="F27" s="37">
        <f>L!F7</f>
        <v>120</v>
      </c>
      <c r="G27" s="5">
        <f t="shared" si="0"/>
        <v>120</v>
      </c>
      <c r="H27" s="5">
        <f t="shared" si="1"/>
        <v>0</v>
      </c>
      <c r="I27" s="5">
        <f>L!I7</f>
        <v>31.35</v>
      </c>
      <c r="J27" s="37">
        <f>L!J7</f>
        <v>5</v>
      </c>
      <c r="K27" s="5">
        <f t="shared" si="2"/>
        <v>36.35</v>
      </c>
      <c r="L27" s="5">
        <f t="shared" si="3"/>
        <v>63.65</v>
      </c>
      <c r="M27" s="5">
        <f>L!M7</f>
        <v>0</v>
      </c>
      <c r="N27" s="37">
        <f>L!N7</f>
        <v>0</v>
      </c>
      <c r="O27" s="37">
        <f>L!O7</f>
        <v>0</v>
      </c>
      <c r="P27" s="37">
        <f t="shared" si="4"/>
        <v>0</v>
      </c>
      <c r="Q27" s="5">
        <f>L!Q7</f>
        <v>0</v>
      </c>
      <c r="R27" s="37">
        <f>L!R7</f>
        <v>0</v>
      </c>
      <c r="S27" s="37">
        <f>L!S7</f>
        <v>0</v>
      </c>
      <c r="T27" s="37">
        <f t="shared" si="5"/>
        <v>0</v>
      </c>
      <c r="U27" s="5">
        <f t="shared" si="6"/>
        <v>63.65</v>
      </c>
      <c r="V27" s="9">
        <v>25</v>
      </c>
    </row>
    <row r="28" spans="1:22" ht="12.75">
      <c r="A28" s="4">
        <v>6502</v>
      </c>
      <c r="B28" s="1" t="s">
        <v>74</v>
      </c>
      <c r="C28" s="1" t="s">
        <v>98</v>
      </c>
      <c r="D28" s="1" t="s">
        <v>72</v>
      </c>
      <c r="E28" s="5">
        <f>L!E4</f>
        <v>0</v>
      </c>
      <c r="F28" s="37">
        <f>L!F4</f>
        <v>120</v>
      </c>
      <c r="G28" s="5">
        <f t="shared" si="0"/>
        <v>120</v>
      </c>
      <c r="H28" s="5">
        <f t="shared" si="1"/>
        <v>0</v>
      </c>
      <c r="I28" s="5">
        <f>L!I4</f>
        <v>0</v>
      </c>
      <c r="J28" s="37">
        <f>L!J4</f>
        <v>100</v>
      </c>
      <c r="K28" s="5">
        <f t="shared" si="2"/>
        <v>100</v>
      </c>
      <c r="L28" s="5">
        <f t="shared" si="3"/>
        <v>0</v>
      </c>
      <c r="M28" s="5">
        <f>L!M4</f>
        <v>29.55</v>
      </c>
      <c r="N28" s="37">
        <f>L!N4</f>
        <v>10</v>
      </c>
      <c r="O28" s="37">
        <f>L!O4</f>
        <v>12</v>
      </c>
      <c r="P28" s="37">
        <f t="shared" si="4"/>
        <v>22</v>
      </c>
      <c r="Q28" s="5">
        <f>L!Q4</f>
        <v>39.47</v>
      </c>
      <c r="R28" s="37">
        <f>L!R4</f>
        <v>10</v>
      </c>
      <c r="S28" s="37">
        <f>L!S4</f>
        <v>20</v>
      </c>
      <c r="T28" s="37">
        <f t="shared" si="5"/>
        <v>30</v>
      </c>
      <c r="U28" s="5">
        <f t="shared" si="6"/>
        <v>52</v>
      </c>
      <c r="V28" s="9">
        <v>26</v>
      </c>
    </row>
    <row r="29" spans="1:22" ht="12.75">
      <c r="A29" s="4">
        <v>6521</v>
      </c>
      <c r="B29" s="1" t="s">
        <v>64</v>
      </c>
      <c r="C29" s="1" t="s">
        <v>65</v>
      </c>
      <c r="D29" s="1" t="s">
        <v>72</v>
      </c>
      <c r="E29" s="5">
        <f>L!E23</f>
        <v>0</v>
      </c>
      <c r="F29" s="37">
        <f>L!F23</f>
        <v>120</v>
      </c>
      <c r="G29" s="5">
        <f t="shared" si="0"/>
        <v>120</v>
      </c>
      <c r="H29" s="5">
        <f t="shared" si="1"/>
        <v>0</v>
      </c>
      <c r="I29" s="5">
        <f>L!I23</f>
        <v>0</v>
      </c>
      <c r="J29" s="37">
        <f>L!J23</f>
        <v>100</v>
      </c>
      <c r="K29" s="5">
        <f t="shared" si="2"/>
        <v>100</v>
      </c>
      <c r="L29" s="5">
        <f t="shared" si="3"/>
        <v>0</v>
      </c>
      <c r="M29" s="5">
        <f>L!M23</f>
        <v>0</v>
      </c>
      <c r="N29" s="37">
        <f>L!N23</f>
        <v>0</v>
      </c>
      <c r="O29" s="37">
        <f>L!O23</f>
        <v>0</v>
      </c>
      <c r="P29" s="37">
        <f t="shared" si="4"/>
        <v>0</v>
      </c>
      <c r="Q29" s="5">
        <f>L!Q23</f>
        <v>0</v>
      </c>
      <c r="R29" s="37">
        <f>L!R23</f>
        <v>0</v>
      </c>
      <c r="S29" s="37">
        <f>L!S23</f>
        <v>0</v>
      </c>
      <c r="T29" s="37">
        <f t="shared" si="5"/>
        <v>0</v>
      </c>
      <c r="U29" s="5">
        <f t="shared" si="6"/>
        <v>0</v>
      </c>
      <c r="V29" s="5"/>
    </row>
    <row r="30" spans="1:22" ht="12.75">
      <c r="A30" s="4">
        <v>6523</v>
      </c>
      <c r="B30" s="40" t="s">
        <v>97</v>
      </c>
      <c r="C30" s="40" t="s">
        <v>146</v>
      </c>
      <c r="D30" s="41" t="s">
        <v>15</v>
      </c>
      <c r="E30" s="5">
        <f>L!E25</f>
        <v>0</v>
      </c>
      <c r="F30" s="37">
        <f>L!F25</f>
        <v>120</v>
      </c>
      <c r="G30" s="5">
        <f t="shared" si="0"/>
        <v>120</v>
      </c>
      <c r="H30" s="5">
        <f t="shared" si="1"/>
        <v>0</v>
      </c>
      <c r="I30" s="5">
        <f>L!I25</f>
        <v>0</v>
      </c>
      <c r="J30" s="37">
        <v>100</v>
      </c>
      <c r="K30" s="5">
        <f t="shared" si="2"/>
        <v>100</v>
      </c>
      <c r="L30" s="5">
        <f t="shared" si="3"/>
        <v>0</v>
      </c>
      <c r="M30" s="5">
        <f>L!M25</f>
        <v>0</v>
      </c>
      <c r="N30" s="37">
        <f>L!N25</f>
        <v>0</v>
      </c>
      <c r="O30" s="37">
        <f>L!O25</f>
        <v>0</v>
      </c>
      <c r="P30" s="37">
        <f t="shared" si="4"/>
        <v>0</v>
      </c>
      <c r="Q30" s="5">
        <f>L!Q25</f>
        <v>0</v>
      </c>
      <c r="R30" s="37">
        <f>L!R25</f>
        <v>0</v>
      </c>
      <c r="S30" s="37">
        <f>L!S25</f>
        <v>0</v>
      </c>
      <c r="T30" s="37">
        <f t="shared" si="5"/>
        <v>0</v>
      </c>
      <c r="U30" s="5">
        <f t="shared" si="6"/>
        <v>0</v>
      </c>
      <c r="V30" s="5"/>
    </row>
    <row r="31" spans="1:22" ht="12.75">
      <c r="A31" s="4">
        <v>6529</v>
      </c>
      <c r="E31" s="5"/>
      <c r="F31" s="37"/>
      <c r="G31" s="5">
        <f t="shared" si="0"/>
        <v>0</v>
      </c>
      <c r="H31" s="5">
        <f t="shared" si="1"/>
        <v>120</v>
      </c>
      <c r="I31" s="5"/>
      <c r="J31" s="37"/>
      <c r="K31" s="5">
        <f t="shared" si="2"/>
        <v>0</v>
      </c>
      <c r="L31" s="5">
        <f t="shared" si="3"/>
        <v>100</v>
      </c>
      <c r="M31" s="5"/>
      <c r="N31" s="37"/>
      <c r="O31" s="37"/>
      <c r="P31" s="37">
        <f t="shared" si="4"/>
        <v>0</v>
      </c>
      <c r="Q31" s="5"/>
      <c r="R31" s="37"/>
      <c r="S31" s="37"/>
      <c r="T31" s="37">
        <f t="shared" si="5"/>
        <v>0</v>
      </c>
      <c r="U31" s="5">
        <f t="shared" si="6"/>
        <v>220</v>
      </c>
      <c r="V31" s="5"/>
    </row>
    <row r="32" spans="1:22" ht="12.75">
      <c r="A32" s="54"/>
      <c r="B32" s="10"/>
      <c r="E32" s="5"/>
      <c r="F32" s="37"/>
      <c r="G32" s="5"/>
      <c r="H32" s="5"/>
      <c r="I32" s="5"/>
      <c r="J32" s="3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2.75">
      <c r="A33" s="54"/>
      <c r="B33" s="10"/>
      <c r="E33" s="5"/>
      <c r="F33" s="37"/>
      <c r="G33" s="5"/>
      <c r="H33" s="5"/>
      <c r="I33" s="5"/>
      <c r="J33" s="3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54"/>
      <c r="B34" s="10"/>
      <c r="E34" s="5"/>
      <c r="F34" s="37"/>
      <c r="G34" s="5"/>
      <c r="H34" s="5"/>
      <c r="I34" s="5"/>
      <c r="J34" s="3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54"/>
      <c r="B35" s="10"/>
      <c r="E35" s="5"/>
      <c r="F35" s="37"/>
      <c r="G35" s="5"/>
      <c r="H35" s="5"/>
      <c r="I35" s="5"/>
      <c r="J35" s="3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5:22" ht="12.75">
      <c r="E36" s="64"/>
      <c r="F36" s="64"/>
      <c r="G36" s="64"/>
      <c r="H36" s="64"/>
      <c r="I36" s="64"/>
      <c r="J36" s="64"/>
      <c r="K36" s="64"/>
      <c r="L36" s="64"/>
      <c r="M36" s="36"/>
      <c r="N36" s="36"/>
      <c r="O36" s="36"/>
      <c r="P36" s="64"/>
      <c r="Q36" s="64"/>
      <c r="R36" s="64"/>
      <c r="S36" s="64"/>
      <c r="T36" s="64"/>
      <c r="U36" s="36"/>
      <c r="V36" s="36"/>
    </row>
    <row r="37" spans="5:26" ht="12.75">
      <c r="E37" s="36"/>
      <c r="F37" s="60"/>
      <c r="G37" s="36"/>
      <c r="H37" s="60"/>
      <c r="I37" s="36"/>
      <c r="J37" s="59"/>
      <c r="K37" s="61"/>
      <c r="L37" s="59"/>
      <c r="N37" s="59"/>
      <c r="P37" s="36" t="s">
        <v>212</v>
      </c>
      <c r="Q37" s="59">
        <v>43</v>
      </c>
      <c r="R37" s="61" t="s">
        <v>213</v>
      </c>
      <c r="S37" s="59">
        <v>64</v>
      </c>
      <c r="W37" s="8" t="s">
        <v>214</v>
      </c>
      <c r="X37">
        <v>168</v>
      </c>
      <c r="Y37">
        <v>160</v>
      </c>
      <c r="Z37">
        <v>169</v>
      </c>
    </row>
    <row r="38" spans="5:21" ht="12.75">
      <c r="E38" s="64" t="s">
        <v>30</v>
      </c>
      <c r="F38" s="64"/>
      <c r="G38" s="64"/>
      <c r="H38" s="64"/>
      <c r="I38" s="64" t="s">
        <v>31</v>
      </c>
      <c r="J38" s="64"/>
      <c r="K38" s="64"/>
      <c r="L38" s="64"/>
      <c r="M38" s="2"/>
      <c r="N38" s="2"/>
      <c r="O38" s="64" t="s">
        <v>35</v>
      </c>
      <c r="P38" s="64"/>
      <c r="Q38" s="64"/>
      <c r="R38" s="64"/>
      <c r="S38" s="64"/>
      <c r="T38" s="5"/>
      <c r="U38" s="5"/>
    </row>
    <row r="39" spans="1:26" ht="38.25">
      <c r="A39" s="2" t="s">
        <v>0</v>
      </c>
      <c r="B39" s="2" t="s">
        <v>1</v>
      </c>
      <c r="C39" s="2" t="s">
        <v>2</v>
      </c>
      <c r="D39" s="3" t="s">
        <v>4</v>
      </c>
      <c r="E39" s="3" t="s">
        <v>19</v>
      </c>
      <c r="F39" s="3" t="s">
        <v>20</v>
      </c>
      <c r="G39" s="2" t="s">
        <v>21</v>
      </c>
      <c r="H39" s="2" t="s">
        <v>22</v>
      </c>
      <c r="I39" s="3" t="s">
        <v>19</v>
      </c>
      <c r="J39" s="3" t="s">
        <v>20</v>
      </c>
      <c r="K39" s="2" t="s">
        <v>21</v>
      </c>
      <c r="L39" s="2" t="s">
        <v>23</v>
      </c>
      <c r="M39" s="53" t="s">
        <v>73</v>
      </c>
      <c r="N39" s="38" t="s">
        <v>29</v>
      </c>
      <c r="O39" s="2" t="s">
        <v>19</v>
      </c>
      <c r="P39" s="2" t="s">
        <v>34</v>
      </c>
      <c r="Q39" s="2" t="s">
        <v>20</v>
      </c>
      <c r="R39" s="2" t="s">
        <v>21</v>
      </c>
      <c r="S39" s="2" t="s">
        <v>29</v>
      </c>
      <c r="X39" s="62" t="s">
        <v>215</v>
      </c>
      <c r="Y39" s="62" t="s">
        <v>216</v>
      </c>
      <c r="Z39" s="62" t="s">
        <v>217</v>
      </c>
    </row>
    <row r="40" spans="1:26" ht="12.75">
      <c r="A40" s="54">
        <v>6501</v>
      </c>
      <c r="B40" t="s">
        <v>101</v>
      </c>
      <c r="C40" t="s">
        <v>102</v>
      </c>
      <c r="D40" s="1" t="s">
        <v>72</v>
      </c>
      <c r="E40" s="5">
        <f>L!E3</f>
        <v>35.93</v>
      </c>
      <c r="F40" s="37">
        <f>L!F3</f>
        <v>0</v>
      </c>
      <c r="G40" s="5">
        <f aca="true" t="shared" si="7" ref="G40:G68">SUM(E40:F40)</f>
        <v>35.93</v>
      </c>
      <c r="H40" s="5">
        <f aca="true" t="shared" si="8" ref="H40:H68">120-G40</f>
        <v>84.07</v>
      </c>
      <c r="I40" s="5">
        <f>L!I3</f>
        <v>31.75</v>
      </c>
      <c r="J40" s="37">
        <f>L!J3</f>
        <v>0</v>
      </c>
      <c r="K40" s="5">
        <f>SUM(I40:J40)</f>
        <v>31.75</v>
      </c>
      <c r="L40" s="5">
        <f aca="true" t="shared" si="9" ref="L40:L68">100-K40</f>
        <v>68.25</v>
      </c>
      <c r="M40" s="5">
        <f>SUM(H40,L40)</f>
        <v>152.32</v>
      </c>
      <c r="N40" s="39">
        <v>2</v>
      </c>
      <c r="O40">
        <v>35.31</v>
      </c>
      <c r="P40">
        <f aca="true" t="shared" si="10" ref="P40:P64">IF(O40=0,120,IF(O40&gt;64,120,IF(O40&lt;43,0,IF(64&gt;O40&gt;43,O40-43))))</f>
        <v>0</v>
      </c>
      <c r="Q40">
        <v>0</v>
      </c>
      <c r="R40">
        <f>SUM(P40:Q40)</f>
        <v>0</v>
      </c>
      <c r="S40" s="8">
        <v>1</v>
      </c>
      <c r="T40" s="5"/>
      <c r="X40" s="63">
        <f>$X$37/E40</f>
        <v>4.675758419148344</v>
      </c>
      <c r="Y40" s="63">
        <f>$Y$37/I40</f>
        <v>5.039370078740157</v>
      </c>
      <c r="Z40" s="63">
        <f>$Z$37/O40</f>
        <v>4.786179552534692</v>
      </c>
    </row>
    <row r="41" spans="1:26" ht="12.75">
      <c r="A41" s="54">
        <v>6525</v>
      </c>
      <c r="B41" s="1" t="s">
        <v>149</v>
      </c>
      <c r="C41" s="1" t="s">
        <v>3</v>
      </c>
      <c r="D41" s="1" t="s">
        <v>13</v>
      </c>
      <c r="E41" s="5">
        <f>L!E27</f>
        <v>34.94</v>
      </c>
      <c r="F41" s="37">
        <f>L!F27</f>
        <v>0</v>
      </c>
      <c r="G41" s="5">
        <f t="shared" si="7"/>
        <v>34.94</v>
      </c>
      <c r="H41" s="5">
        <f t="shared" si="8"/>
        <v>85.06</v>
      </c>
      <c r="I41" s="5">
        <f>L!I27</f>
        <v>31.18</v>
      </c>
      <c r="J41" s="37">
        <f>L!J27</f>
        <v>0</v>
      </c>
      <c r="K41" s="5">
        <f aca="true" t="shared" si="11" ref="K40:K67">SUM(I41:J41)</f>
        <v>31.18</v>
      </c>
      <c r="L41" s="5">
        <f t="shared" si="9"/>
        <v>68.82</v>
      </c>
      <c r="M41" s="5">
        <f aca="true" t="shared" si="12" ref="M40:M68">SUM(H41,L41)</f>
        <v>153.88</v>
      </c>
      <c r="N41" s="39">
        <v>1</v>
      </c>
      <c r="O41">
        <v>38.18</v>
      </c>
      <c r="P41">
        <f>IF(O41=0,120,IF(O41&gt;64,120,IF(O41&lt;43,0,IF(64&gt;O41&gt;43,O41-43))))</f>
        <v>0</v>
      </c>
      <c r="Q41">
        <v>0</v>
      </c>
      <c r="R41">
        <f>SUM(P41:Q41)</f>
        <v>0</v>
      </c>
      <c r="S41" s="8">
        <v>2</v>
      </c>
      <c r="T41" s="5"/>
      <c r="X41" s="63">
        <f aca="true" t="shared" si="13" ref="X41:X68">$X$37/E41</f>
        <v>4.80824270177447</v>
      </c>
      <c r="Y41" s="63">
        <f aca="true" t="shared" si="14" ref="Y41:Y68">$Y$37/I41</f>
        <v>5.131494547787043</v>
      </c>
      <c r="Z41" s="63">
        <f aca="true" t="shared" si="15" ref="Z41:Z68">$Z$37/O41</f>
        <v>4.426401257202724</v>
      </c>
    </row>
    <row r="42" spans="1:26" ht="12.75">
      <c r="A42" s="4">
        <v>6513</v>
      </c>
      <c r="B42" s="1" t="s">
        <v>9</v>
      </c>
      <c r="C42" s="1" t="s">
        <v>10</v>
      </c>
      <c r="D42" s="1" t="s">
        <v>86</v>
      </c>
      <c r="E42" s="5">
        <f>L!E15</f>
        <v>38.72</v>
      </c>
      <c r="F42" s="37">
        <f>L!F15</f>
        <v>0</v>
      </c>
      <c r="G42" s="5">
        <f t="shared" si="7"/>
        <v>38.72</v>
      </c>
      <c r="H42" s="5">
        <f t="shared" si="8"/>
        <v>81.28</v>
      </c>
      <c r="I42" s="5">
        <f>L!I15</f>
        <v>35.85</v>
      </c>
      <c r="J42" s="37">
        <f>L!J15</f>
        <v>5</v>
      </c>
      <c r="K42" s="5">
        <f t="shared" si="11"/>
        <v>40.85</v>
      </c>
      <c r="L42" s="5">
        <f t="shared" si="9"/>
        <v>59.15</v>
      </c>
      <c r="M42" s="5">
        <f t="shared" si="12"/>
        <v>140.43</v>
      </c>
      <c r="N42" s="39">
        <v>6</v>
      </c>
      <c r="O42">
        <v>42.11</v>
      </c>
      <c r="P42">
        <f t="shared" si="10"/>
        <v>0</v>
      </c>
      <c r="Q42">
        <v>0</v>
      </c>
      <c r="R42">
        <f aca="true" t="shared" si="16" ref="R42:R68">SUM(P42:Q42)</f>
        <v>0</v>
      </c>
      <c r="S42" s="8">
        <v>3</v>
      </c>
      <c r="T42" s="5"/>
      <c r="X42" s="63">
        <f t="shared" si="13"/>
        <v>4.338842975206612</v>
      </c>
      <c r="Y42" s="63">
        <f t="shared" si="14"/>
        <v>4.463040446304045</v>
      </c>
      <c r="Z42" s="63">
        <f t="shared" si="15"/>
        <v>4.01329850391831</v>
      </c>
    </row>
    <row r="43" spans="1:26" ht="12.75">
      <c r="A43" s="54">
        <v>6512</v>
      </c>
      <c r="B43" s="1" t="s">
        <v>60</v>
      </c>
      <c r="C43" s="1" t="s">
        <v>11</v>
      </c>
      <c r="D43" s="1" t="s">
        <v>13</v>
      </c>
      <c r="E43" s="5">
        <f>L!E14</f>
        <v>39.59</v>
      </c>
      <c r="F43" s="37">
        <f>L!F14</f>
        <v>0</v>
      </c>
      <c r="G43" s="5">
        <f t="shared" si="7"/>
        <v>39.59</v>
      </c>
      <c r="H43" s="5">
        <f t="shared" si="8"/>
        <v>80.41</v>
      </c>
      <c r="I43" s="5">
        <f>L!I14</f>
        <v>32.79</v>
      </c>
      <c r="J43" s="37">
        <f>L!J14</f>
        <v>0</v>
      </c>
      <c r="K43" s="5">
        <f t="shared" si="11"/>
        <v>32.79</v>
      </c>
      <c r="L43" s="5">
        <f t="shared" si="9"/>
        <v>67.21000000000001</v>
      </c>
      <c r="M43" s="5">
        <f t="shared" si="12"/>
        <v>147.62</v>
      </c>
      <c r="N43" s="39">
        <v>3</v>
      </c>
      <c r="O43">
        <v>44.92</v>
      </c>
      <c r="P43">
        <f t="shared" si="10"/>
        <v>1.9200000000000017</v>
      </c>
      <c r="Q43">
        <v>5</v>
      </c>
      <c r="R43">
        <f t="shared" si="16"/>
        <v>6.920000000000002</v>
      </c>
      <c r="S43" s="10">
        <v>4</v>
      </c>
      <c r="T43" s="5"/>
      <c r="X43" s="63">
        <f t="shared" si="13"/>
        <v>4.243495832280878</v>
      </c>
      <c r="Y43" s="63">
        <f t="shared" si="14"/>
        <v>4.879536444037816</v>
      </c>
      <c r="Z43" s="63">
        <f t="shared" si="15"/>
        <v>3.7622439893143365</v>
      </c>
    </row>
    <row r="44" spans="1:26" ht="12.75">
      <c r="A44" s="4">
        <v>6504</v>
      </c>
      <c r="B44" s="1" t="s">
        <v>42</v>
      </c>
      <c r="C44" s="1" t="s">
        <v>85</v>
      </c>
      <c r="D44" s="1" t="s">
        <v>17</v>
      </c>
      <c r="E44" s="5">
        <f>L!E6</f>
        <v>37.42</v>
      </c>
      <c r="F44" s="37">
        <f>L!F6</f>
        <v>0</v>
      </c>
      <c r="G44" s="5">
        <f t="shared" si="7"/>
        <v>37.42</v>
      </c>
      <c r="H44" s="5">
        <f t="shared" si="8"/>
        <v>82.58</v>
      </c>
      <c r="I44" s="5">
        <f>L!I6</f>
        <v>33</v>
      </c>
      <c r="J44" s="37">
        <f>L!J6</f>
        <v>5</v>
      </c>
      <c r="K44" s="5">
        <f t="shared" si="11"/>
        <v>38</v>
      </c>
      <c r="L44" s="5">
        <f t="shared" si="9"/>
        <v>62</v>
      </c>
      <c r="M44" s="5">
        <f t="shared" si="12"/>
        <v>144.57999999999998</v>
      </c>
      <c r="N44" s="39">
        <v>4</v>
      </c>
      <c r="O44">
        <v>39.5</v>
      </c>
      <c r="P44">
        <f t="shared" si="10"/>
        <v>0</v>
      </c>
      <c r="Q44">
        <v>10</v>
      </c>
      <c r="R44">
        <f t="shared" si="16"/>
        <v>10</v>
      </c>
      <c r="S44" s="10">
        <v>5</v>
      </c>
      <c r="T44" s="5"/>
      <c r="X44" s="63">
        <f t="shared" si="13"/>
        <v>4.489577765900588</v>
      </c>
      <c r="Y44" s="63">
        <f t="shared" si="14"/>
        <v>4.848484848484849</v>
      </c>
      <c r="Z44" s="63">
        <f t="shared" si="15"/>
        <v>4.2784810126582276</v>
      </c>
    </row>
    <row r="45" spans="1:26" ht="12.75">
      <c r="A45" s="4">
        <v>6514</v>
      </c>
      <c r="B45" s="1" t="s">
        <v>87</v>
      </c>
      <c r="C45" s="1" t="s">
        <v>88</v>
      </c>
      <c r="D45" s="1" t="s">
        <v>134</v>
      </c>
      <c r="E45" s="5">
        <f>L!E16</f>
        <v>40.33</v>
      </c>
      <c r="F45" s="37">
        <f>L!F16</f>
        <v>15</v>
      </c>
      <c r="G45" s="5">
        <f t="shared" si="7"/>
        <v>55.33</v>
      </c>
      <c r="H45" s="5">
        <f t="shared" si="8"/>
        <v>64.67</v>
      </c>
      <c r="I45" s="5">
        <f>L!I16</f>
        <v>29.72</v>
      </c>
      <c r="J45" s="37">
        <f>L!J16</f>
        <v>0</v>
      </c>
      <c r="K45" s="5">
        <f t="shared" si="11"/>
        <v>29.72</v>
      </c>
      <c r="L45" s="5">
        <f t="shared" si="9"/>
        <v>70.28</v>
      </c>
      <c r="M45" s="5">
        <f t="shared" si="12"/>
        <v>134.95</v>
      </c>
      <c r="N45" s="39">
        <v>8</v>
      </c>
      <c r="O45">
        <v>40.71</v>
      </c>
      <c r="P45">
        <f t="shared" si="10"/>
        <v>0</v>
      </c>
      <c r="Q45">
        <v>10</v>
      </c>
      <c r="R45">
        <f t="shared" si="16"/>
        <v>10</v>
      </c>
      <c r="S45" s="10">
        <v>6</v>
      </c>
      <c r="T45" s="5"/>
      <c r="X45" s="63">
        <f t="shared" si="13"/>
        <v>4.165633523431689</v>
      </c>
      <c r="Y45" s="63">
        <f t="shared" si="14"/>
        <v>5.383580080753702</v>
      </c>
      <c r="Z45" s="63">
        <f t="shared" si="15"/>
        <v>4.151314173421763</v>
      </c>
    </row>
    <row r="46" spans="1:26" ht="12.75">
      <c r="A46" s="4">
        <v>6519</v>
      </c>
      <c r="B46" s="1" t="s">
        <v>82</v>
      </c>
      <c r="C46" s="1" t="s">
        <v>83</v>
      </c>
      <c r="D46" s="1" t="s">
        <v>17</v>
      </c>
      <c r="E46" s="5">
        <f>L!E21</f>
        <v>37.02</v>
      </c>
      <c r="F46" s="37">
        <f>L!F21</f>
        <v>5</v>
      </c>
      <c r="G46" s="5">
        <f t="shared" si="7"/>
        <v>42.02</v>
      </c>
      <c r="H46" s="5">
        <f t="shared" si="8"/>
        <v>77.97999999999999</v>
      </c>
      <c r="I46" s="5">
        <f>L!I21</f>
        <v>30.01</v>
      </c>
      <c r="J46" s="37">
        <f>L!J21</f>
        <v>5</v>
      </c>
      <c r="K46" s="5">
        <f t="shared" si="11"/>
        <v>35.010000000000005</v>
      </c>
      <c r="L46" s="5">
        <f t="shared" si="9"/>
        <v>64.99</v>
      </c>
      <c r="M46" s="5">
        <f t="shared" si="12"/>
        <v>142.96999999999997</v>
      </c>
      <c r="N46" s="39">
        <v>5</v>
      </c>
      <c r="O46">
        <v>42.93</v>
      </c>
      <c r="P46">
        <f t="shared" si="10"/>
        <v>0</v>
      </c>
      <c r="Q46">
        <v>10</v>
      </c>
      <c r="R46">
        <f t="shared" si="16"/>
        <v>10</v>
      </c>
      <c r="S46" s="10">
        <v>7</v>
      </c>
      <c r="X46" s="63">
        <f t="shared" si="13"/>
        <v>4.538087520259319</v>
      </c>
      <c r="Y46" s="63">
        <f t="shared" si="14"/>
        <v>5.331556147950683</v>
      </c>
      <c r="Z46" s="63">
        <f t="shared" si="15"/>
        <v>3.9366410435592827</v>
      </c>
    </row>
    <row r="47" spans="1:26" ht="12.75">
      <c r="A47" s="4">
        <v>6527</v>
      </c>
      <c r="B47" s="1" t="s">
        <v>150</v>
      </c>
      <c r="C47" s="1" t="s">
        <v>151</v>
      </c>
      <c r="D47" s="1" t="s">
        <v>5</v>
      </c>
      <c r="E47" s="5">
        <f>L!E29</f>
        <v>43.27</v>
      </c>
      <c r="F47" s="37">
        <f>L!F29</f>
        <v>0</v>
      </c>
      <c r="G47" s="5">
        <f t="shared" si="7"/>
        <v>43.27</v>
      </c>
      <c r="H47" s="5">
        <f t="shared" si="8"/>
        <v>76.72999999999999</v>
      </c>
      <c r="I47" s="5">
        <f>L!I29</f>
        <v>40.96</v>
      </c>
      <c r="J47" s="37">
        <f>L!J29</f>
        <v>5</v>
      </c>
      <c r="K47" s="5">
        <f t="shared" si="11"/>
        <v>45.96</v>
      </c>
      <c r="L47" s="5">
        <f t="shared" si="9"/>
        <v>54.04</v>
      </c>
      <c r="M47" s="5">
        <f t="shared" si="12"/>
        <v>130.76999999999998</v>
      </c>
      <c r="N47" s="39">
        <v>10</v>
      </c>
      <c r="O47" s="5">
        <v>48.38</v>
      </c>
      <c r="P47">
        <f t="shared" si="10"/>
        <v>5.380000000000003</v>
      </c>
      <c r="Q47" s="5">
        <v>5</v>
      </c>
      <c r="R47">
        <f t="shared" si="16"/>
        <v>10.380000000000003</v>
      </c>
      <c r="S47" s="10">
        <v>8</v>
      </c>
      <c r="X47" s="63">
        <f t="shared" si="13"/>
        <v>3.882597642708574</v>
      </c>
      <c r="Y47" s="63">
        <f t="shared" si="14"/>
        <v>3.90625</v>
      </c>
      <c r="Z47" s="63">
        <f t="shared" si="15"/>
        <v>3.493178999586606</v>
      </c>
    </row>
    <row r="48" spans="1:26" ht="12.75">
      <c r="A48" s="4">
        <v>6511</v>
      </c>
      <c r="B48" s="1" t="s">
        <v>89</v>
      </c>
      <c r="C48" s="1" t="s">
        <v>90</v>
      </c>
      <c r="D48" s="1" t="s">
        <v>136</v>
      </c>
      <c r="E48" s="5">
        <f>L!E13</f>
        <v>35.74</v>
      </c>
      <c r="F48" s="37">
        <f>L!F13</f>
        <v>10</v>
      </c>
      <c r="G48" s="5">
        <f t="shared" si="7"/>
        <v>45.74</v>
      </c>
      <c r="H48" s="5">
        <f t="shared" si="8"/>
        <v>74.25999999999999</v>
      </c>
      <c r="I48" s="5">
        <f>L!I13</f>
        <v>32.62</v>
      </c>
      <c r="J48" s="37">
        <f>L!J13</f>
        <v>5</v>
      </c>
      <c r="K48" s="5">
        <f t="shared" si="11"/>
        <v>37.62</v>
      </c>
      <c r="L48" s="5">
        <f t="shared" si="9"/>
        <v>62.38</v>
      </c>
      <c r="M48" s="5">
        <f t="shared" si="12"/>
        <v>136.64</v>
      </c>
      <c r="N48" s="39">
        <v>7</v>
      </c>
      <c r="O48">
        <v>35.15</v>
      </c>
      <c r="P48">
        <f t="shared" si="10"/>
        <v>0</v>
      </c>
      <c r="Q48">
        <v>15</v>
      </c>
      <c r="R48">
        <f t="shared" si="16"/>
        <v>15</v>
      </c>
      <c r="S48" s="10">
        <v>9</v>
      </c>
      <c r="X48" s="63">
        <f t="shared" si="13"/>
        <v>4.700615556799105</v>
      </c>
      <c r="Y48" s="63">
        <f t="shared" si="14"/>
        <v>4.904966278356837</v>
      </c>
      <c r="Z48" s="63">
        <f t="shared" si="15"/>
        <v>4.80796586059744</v>
      </c>
    </row>
    <row r="49" spans="1:26" ht="12.75">
      <c r="A49" s="4">
        <v>6518</v>
      </c>
      <c r="B49" t="s">
        <v>141</v>
      </c>
      <c r="C49" t="s">
        <v>142</v>
      </c>
      <c r="D49" s="1" t="s">
        <v>143</v>
      </c>
      <c r="E49" s="5">
        <f>L!E20</f>
        <v>41.59</v>
      </c>
      <c r="F49" s="37">
        <f>L!F20</f>
        <v>5</v>
      </c>
      <c r="G49" s="5">
        <f aca="true" t="shared" si="17" ref="G49:G55">SUM(E49:F49)</f>
        <v>46.59</v>
      </c>
      <c r="H49" s="5">
        <f aca="true" t="shared" si="18" ref="H49:H55">120-G49</f>
        <v>73.41</v>
      </c>
      <c r="I49" s="5">
        <f>L!I20</f>
        <v>37.8</v>
      </c>
      <c r="J49" s="37">
        <f>L!J20</f>
        <v>5</v>
      </c>
      <c r="K49" s="5">
        <f t="shared" si="11"/>
        <v>42.8</v>
      </c>
      <c r="L49" s="5">
        <f t="shared" si="9"/>
        <v>57.2</v>
      </c>
      <c r="M49" s="5">
        <f t="shared" si="12"/>
        <v>130.61</v>
      </c>
      <c r="N49" s="39">
        <v>11</v>
      </c>
      <c r="O49" s="5">
        <v>45.83</v>
      </c>
      <c r="P49">
        <f t="shared" si="10"/>
        <v>2.8299999999999983</v>
      </c>
      <c r="Q49" s="5">
        <v>15</v>
      </c>
      <c r="R49">
        <f t="shared" si="16"/>
        <v>17.83</v>
      </c>
      <c r="S49" s="10">
        <v>10</v>
      </c>
      <c r="X49" s="63">
        <f t="shared" si="13"/>
        <v>4.039432555902861</v>
      </c>
      <c r="Y49" s="63">
        <f t="shared" si="14"/>
        <v>4.2328042328042335</v>
      </c>
      <c r="Z49" s="63">
        <f t="shared" si="15"/>
        <v>3.687540912066332</v>
      </c>
    </row>
    <row r="50" spans="1:26" ht="12.75">
      <c r="A50" s="4">
        <v>6517</v>
      </c>
      <c r="B50" s="1" t="s">
        <v>81</v>
      </c>
      <c r="C50" s="1" t="s">
        <v>139</v>
      </c>
      <c r="D50" s="1" t="s">
        <v>140</v>
      </c>
      <c r="E50" s="5">
        <f>L!E19</f>
        <v>42.49</v>
      </c>
      <c r="F50" s="37">
        <f>L!F19</f>
        <v>0</v>
      </c>
      <c r="G50" s="5">
        <f t="shared" si="17"/>
        <v>42.49</v>
      </c>
      <c r="H50" s="5">
        <f t="shared" si="18"/>
        <v>77.50999999999999</v>
      </c>
      <c r="I50" s="5">
        <f>L!I19</f>
        <v>43.65</v>
      </c>
      <c r="J50" s="37">
        <f>L!J19</f>
        <v>0</v>
      </c>
      <c r="K50" s="5">
        <f t="shared" si="11"/>
        <v>43.65</v>
      </c>
      <c r="L50" s="5">
        <f t="shared" si="9"/>
        <v>56.35</v>
      </c>
      <c r="M50" s="5">
        <f t="shared" si="12"/>
        <v>133.85999999999999</v>
      </c>
      <c r="N50" s="39">
        <v>9</v>
      </c>
      <c r="O50">
        <v>0</v>
      </c>
      <c r="P50">
        <f t="shared" si="10"/>
        <v>120</v>
      </c>
      <c r="R50">
        <f t="shared" si="16"/>
        <v>120</v>
      </c>
      <c r="X50" s="63">
        <f t="shared" si="13"/>
        <v>3.9538714991762767</v>
      </c>
      <c r="Y50" s="63">
        <f t="shared" si="14"/>
        <v>3.6655211912943875</v>
      </c>
      <c r="Z50" s="63" t="e">
        <f t="shared" si="15"/>
        <v>#DIV/0!</v>
      </c>
    </row>
    <row r="51" spans="1:26" ht="12.75">
      <c r="A51" s="4">
        <v>6510</v>
      </c>
      <c r="B51" t="s">
        <v>94</v>
      </c>
      <c r="C51" t="s">
        <v>135</v>
      </c>
      <c r="D51" s="1" t="s">
        <v>136</v>
      </c>
      <c r="E51" s="5">
        <f>L!E12</f>
        <v>45.25</v>
      </c>
      <c r="F51" s="37">
        <f>L!F12</f>
        <v>10</v>
      </c>
      <c r="G51" s="5">
        <f t="shared" si="17"/>
        <v>55.25</v>
      </c>
      <c r="H51" s="5">
        <f t="shared" si="18"/>
        <v>64.75</v>
      </c>
      <c r="I51" s="5">
        <f>L!I12</f>
        <v>36.93</v>
      </c>
      <c r="J51" s="37">
        <f>L!J12</f>
        <v>0</v>
      </c>
      <c r="K51" s="5">
        <f t="shared" si="11"/>
        <v>36.93</v>
      </c>
      <c r="L51" s="5">
        <f t="shared" si="9"/>
        <v>63.07</v>
      </c>
      <c r="M51" s="5">
        <f t="shared" si="12"/>
        <v>127.82</v>
      </c>
      <c r="N51" s="37">
        <v>12</v>
      </c>
      <c r="O51" s="5"/>
      <c r="P51">
        <f t="shared" si="10"/>
        <v>120</v>
      </c>
      <c r="Q51" s="5"/>
      <c r="R51">
        <f t="shared" si="16"/>
        <v>120</v>
      </c>
      <c r="X51" s="63">
        <f t="shared" si="13"/>
        <v>3.712707182320442</v>
      </c>
      <c r="Y51" s="63">
        <f t="shared" si="14"/>
        <v>4.332520985648524</v>
      </c>
      <c r="Z51" s="63" t="e">
        <f t="shared" si="15"/>
        <v>#DIV/0!</v>
      </c>
    </row>
    <row r="52" spans="1:26" ht="12.75">
      <c r="A52" s="4">
        <v>6528</v>
      </c>
      <c r="B52" s="1" t="s">
        <v>137</v>
      </c>
      <c r="C52" s="1" t="s">
        <v>152</v>
      </c>
      <c r="D52" s="1" t="s">
        <v>72</v>
      </c>
      <c r="E52" s="5">
        <f>L!E30</f>
        <v>41.83</v>
      </c>
      <c r="F52" s="37">
        <f>L!F30</f>
        <v>5</v>
      </c>
      <c r="G52" s="5">
        <f t="shared" si="17"/>
        <v>46.83</v>
      </c>
      <c r="H52" s="5">
        <f t="shared" si="18"/>
        <v>73.17</v>
      </c>
      <c r="I52" s="5">
        <f>L!I30</f>
        <v>42.41</v>
      </c>
      <c r="J52" s="37">
        <f>L!J30</f>
        <v>10</v>
      </c>
      <c r="K52" s="5">
        <f t="shared" si="11"/>
        <v>52.41</v>
      </c>
      <c r="L52" s="5">
        <f t="shared" si="9"/>
        <v>47.59</v>
      </c>
      <c r="M52" s="5">
        <f t="shared" si="12"/>
        <v>120.76</v>
      </c>
      <c r="N52" s="37">
        <v>13</v>
      </c>
      <c r="O52" s="5"/>
      <c r="P52">
        <f t="shared" si="10"/>
        <v>120</v>
      </c>
      <c r="Q52" s="5"/>
      <c r="R52">
        <f t="shared" si="16"/>
        <v>120</v>
      </c>
      <c r="X52" s="63">
        <f t="shared" si="13"/>
        <v>4.016256275400431</v>
      </c>
      <c r="Y52" s="63">
        <f t="shared" si="14"/>
        <v>3.77269511907569</v>
      </c>
      <c r="Z52" s="63" t="e">
        <f t="shared" si="15"/>
        <v>#DIV/0!</v>
      </c>
    </row>
    <row r="53" spans="1:26" ht="12.75">
      <c r="A53" s="4">
        <v>6509</v>
      </c>
      <c r="B53" s="1" t="s">
        <v>18</v>
      </c>
      <c r="C53" s="1" t="s">
        <v>61</v>
      </c>
      <c r="D53" s="1" t="s">
        <v>5</v>
      </c>
      <c r="E53" s="5">
        <f>L!E11</f>
        <v>43.36</v>
      </c>
      <c r="F53" s="37">
        <f>L!F11</f>
        <v>20</v>
      </c>
      <c r="G53" s="5">
        <f t="shared" si="17"/>
        <v>63.36</v>
      </c>
      <c r="H53" s="5">
        <f t="shared" si="18"/>
        <v>56.64</v>
      </c>
      <c r="I53" s="5">
        <f>L!I11</f>
        <v>35.74</v>
      </c>
      <c r="J53" s="37">
        <f>L!J11</f>
        <v>15</v>
      </c>
      <c r="K53" s="5">
        <f t="shared" si="11"/>
        <v>50.74</v>
      </c>
      <c r="L53" s="5">
        <f t="shared" si="9"/>
        <v>49.26</v>
      </c>
      <c r="M53" s="5">
        <f t="shared" si="12"/>
        <v>105.9</v>
      </c>
      <c r="N53" s="37">
        <v>14</v>
      </c>
      <c r="O53" s="5"/>
      <c r="P53">
        <f t="shared" si="10"/>
        <v>120</v>
      </c>
      <c r="Q53" s="5"/>
      <c r="R53">
        <f t="shared" si="16"/>
        <v>120</v>
      </c>
      <c r="X53" s="63">
        <f t="shared" si="13"/>
        <v>3.874538745387454</v>
      </c>
      <c r="Y53" s="63">
        <f t="shared" si="14"/>
        <v>4.476776720761052</v>
      </c>
      <c r="Z53" s="63" t="e">
        <f t="shared" si="15"/>
        <v>#DIV/0!</v>
      </c>
    </row>
    <row r="54" spans="1:26" ht="12.75">
      <c r="A54" s="54">
        <v>6515</v>
      </c>
      <c r="B54" t="s">
        <v>137</v>
      </c>
      <c r="C54" t="s">
        <v>138</v>
      </c>
      <c r="D54" s="1" t="s">
        <v>72</v>
      </c>
      <c r="E54" s="5">
        <f>L!E17</f>
        <v>51.81</v>
      </c>
      <c r="F54" s="37">
        <f>L!F17</f>
        <v>10</v>
      </c>
      <c r="G54" s="5">
        <f t="shared" si="17"/>
        <v>61.81</v>
      </c>
      <c r="H54" s="5">
        <f t="shared" si="18"/>
        <v>58.19</v>
      </c>
      <c r="I54" s="5">
        <f>L!I17</f>
        <v>46.11</v>
      </c>
      <c r="J54" s="37">
        <f>L!J17</f>
        <v>10</v>
      </c>
      <c r="K54" s="5">
        <f t="shared" si="11"/>
        <v>56.11</v>
      </c>
      <c r="L54" s="5">
        <f t="shared" si="9"/>
        <v>43.89</v>
      </c>
      <c r="M54" s="5">
        <f t="shared" si="12"/>
        <v>102.08</v>
      </c>
      <c r="N54" s="37">
        <v>15</v>
      </c>
      <c r="O54" s="5"/>
      <c r="P54">
        <f t="shared" si="10"/>
        <v>120</v>
      </c>
      <c r="Q54" s="5"/>
      <c r="R54">
        <f t="shared" si="16"/>
        <v>120</v>
      </c>
      <c r="X54" s="63">
        <f t="shared" si="13"/>
        <v>3.242617255356109</v>
      </c>
      <c r="Y54" s="63">
        <f t="shared" si="14"/>
        <v>3.4699631316417263</v>
      </c>
      <c r="Z54" s="63" t="e">
        <f t="shared" si="15"/>
        <v>#DIV/0!</v>
      </c>
    </row>
    <row r="55" spans="1:26" ht="12.75">
      <c r="A55" s="4">
        <v>6526</v>
      </c>
      <c r="B55" s="1" t="s">
        <v>94</v>
      </c>
      <c r="C55" s="1" t="s">
        <v>95</v>
      </c>
      <c r="D55" s="1" t="s">
        <v>132</v>
      </c>
      <c r="E55" s="5">
        <f>L!E28</f>
        <v>40.83</v>
      </c>
      <c r="F55" s="37">
        <f>L!F28</f>
        <v>25</v>
      </c>
      <c r="G55" s="5">
        <f t="shared" si="17"/>
        <v>65.83</v>
      </c>
      <c r="H55" s="5">
        <f t="shared" si="18"/>
        <v>54.17</v>
      </c>
      <c r="I55" s="5">
        <f>L!I28</f>
        <v>35.53</v>
      </c>
      <c r="J55" s="37">
        <f>L!J28</f>
        <v>40</v>
      </c>
      <c r="K55" s="5">
        <f t="shared" si="11"/>
        <v>75.53</v>
      </c>
      <c r="L55" s="5">
        <f t="shared" si="9"/>
        <v>24.47</v>
      </c>
      <c r="M55" s="5">
        <f t="shared" si="12"/>
        <v>78.64</v>
      </c>
      <c r="N55" s="37">
        <v>16</v>
      </c>
      <c r="O55" s="5"/>
      <c r="P55">
        <f t="shared" si="10"/>
        <v>120</v>
      </c>
      <c r="Q55" s="5"/>
      <c r="R55">
        <f t="shared" si="16"/>
        <v>120</v>
      </c>
      <c r="X55" s="63">
        <f t="shared" si="13"/>
        <v>4.114621601763409</v>
      </c>
      <c r="Y55" s="63">
        <f t="shared" si="14"/>
        <v>4.503236701379116</v>
      </c>
      <c r="Z55" s="63" t="e">
        <f t="shared" si="15"/>
        <v>#DIV/0!</v>
      </c>
    </row>
    <row r="56" spans="1:26" ht="12.75">
      <c r="A56" s="54">
        <v>6503</v>
      </c>
      <c r="B56" s="1" t="s">
        <v>89</v>
      </c>
      <c r="C56" s="1" t="s">
        <v>91</v>
      </c>
      <c r="D56" s="1" t="s">
        <v>15</v>
      </c>
      <c r="E56" s="5">
        <f>L!E5</f>
        <v>34.75</v>
      </c>
      <c r="F56" s="37">
        <f>L!F5</f>
        <v>10</v>
      </c>
      <c r="G56" s="5">
        <f t="shared" si="7"/>
        <v>44.75</v>
      </c>
      <c r="H56" s="5">
        <f t="shared" si="8"/>
        <v>75.25</v>
      </c>
      <c r="I56" s="5">
        <f>L!I5</f>
        <v>0</v>
      </c>
      <c r="J56" s="37">
        <f>L!J5</f>
        <v>100</v>
      </c>
      <c r="K56" s="5">
        <f t="shared" si="11"/>
        <v>100</v>
      </c>
      <c r="L56" s="5">
        <f t="shared" si="9"/>
        <v>0</v>
      </c>
      <c r="M56" s="5">
        <f t="shared" si="12"/>
        <v>75.25</v>
      </c>
      <c r="N56" s="37">
        <v>17</v>
      </c>
      <c r="P56">
        <f t="shared" si="10"/>
        <v>120</v>
      </c>
      <c r="R56">
        <f t="shared" si="16"/>
        <v>120</v>
      </c>
      <c r="X56" s="63">
        <f t="shared" si="13"/>
        <v>4.83453237410072</v>
      </c>
      <c r="Y56" s="63" t="e">
        <f t="shared" si="14"/>
        <v>#DIV/0!</v>
      </c>
      <c r="Z56" s="63" t="e">
        <f t="shared" si="15"/>
        <v>#DIV/0!</v>
      </c>
    </row>
    <row r="57" spans="1:26" ht="12.75">
      <c r="A57" s="54">
        <v>6524</v>
      </c>
      <c r="B57" s="10" t="s">
        <v>147</v>
      </c>
      <c r="C57" t="s">
        <v>148</v>
      </c>
      <c r="D57" s="1" t="s">
        <v>72</v>
      </c>
      <c r="E57" s="5">
        <f>L!E26</f>
        <v>35.41</v>
      </c>
      <c r="F57" s="37">
        <f>L!F26</f>
        <v>10</v>
      </c>
      <c r="G57" s="5">
        <f t="shared" si="7"/>
        <v>45.41</v>
      </c>
      <c r="H57" s="5">
        <f t="shared" si="8"/>
        <v>74.59</v>
      </c>
      <c r="I57" s="5">
        <f>L!I26</f>
        <v>0</v>
      </c>
      <c r="J57" s="37">
        <f>L!J26</f>
        <v>100</v>
      </c>
      <c r="K57" s="5">
        <f t="shared" si="11"/>
        <v>100</v>
      </c>
      <c r="L57" s="5">
        <f t="shared" si="9"/>
        <v>0</v>
      </c>
      <c r="M57" s="5">
        <f t="shared" si="12"/>
        <v>74.59</v>
      </c>
      <c r="N57" s="37">
        <v>18</v>
      </c>
      <c r="P57">
        <f t="shared" si="10"/>
        <v>120</v>
      </c>
      <c r="R57">
        <f t="shared" si="16"/>
        <v>120</v>
      </c>
      <c r="X57" s="63">
        <f t="shared" si="13"/>
        <v>4.744422479525558</v>
      </c>
      <c r="Y57" s="63" t="e">
        <f t="shared" si="14"/>
        <v>#DIV/0!</v>
      </c>
      <c r="Z57" s="63" t="e">
        <f t="shared" si="15"/>
        <v>#DIV/0!</v>
      </c>
    </row>
    <row r="58" spans="1:26" ht="12.75">
      <c r="A58" s="4">
        <v>6520</v>
      </c>
      <c r="B58" s="1" t="s">
        <v>9</v>
      </c>
      <c r="C58" s="1" t="s">
        <v>16</v>
      </c>
      <c r="D58" s="1" t="s">
        <v>14</v>
      </c>
      <c r="E58" s="5">
        <f>L!E22</f>
        <v>36.19</v>
      </c>
      <c r="F58" s="37">
        <f>L!F22</f>
        <v>10</v>
      </c>
      <c r="G58" s="5">
        <f t="shared" si="7"/>
        <v>46.19</v>
      </c>
      <c r="H58" s="5">
        <f t="shared" si="8"/>
        <v>73.81</v>
      </c>
      <c r="I58" s="5">
        <f>L!I22</f>
        <v>0</v>
      </c>
      <c r="J58" s="37">
        <f>L!J22</f>
        <v>100</v>
      </c>
      <c r="K58" s="5">
        <f t="shared" si="11"/>
        <v>100</v>
      </c>
      <c r="L58" s="5">
        <f t="shared" si="9"/>
        <v>0</v>
      </c>
      <c r="M58" s="5">
        <f t="shared" si="12"/>
        <v>73.81</v>
      </c>
      <c r="N58" s="37">
        <v>19</v>
      </c>
      <c r="P58">
        <f t="shared" si="10"/>
        <v>120</v>
      </c>
      <c r="R58">
        <f t="shared" si="16"/>
        <v>120</v>
      </c>
      <c r="X58" s="63">
        <f t="shared" si="13"/>
        <v>4.642166344294004</v>
      </c>
      <c r="Y58" s="63" t="e">
        <f t="shared" si="14"/>
        <v>#DIV/0!</v>
      </c>
      <c r="Z58" s="63" t="e">
        <f t="shared" si="15"/>
        <v>#DIV/0!</v>
      </c>
    </row>
    <row r="59" spans="1:26" ht="12.75">
      <c r="A59" s="54">
        <v>6508</v>
      </c>
      <c r="B59" t="s">
        <v>99</v>
      </c>
      <c r="C59" t="s">
        <v>100</v>
      </c>
      <c r="D59" s="1" t="s">
        <v>72</v>
      </c>
      <c r="E59" s="5">
        <f>L!E10</f>
        <v>42.27</v>
      </c>
      <c r="F59" s="37">
        <f>L!F10</f>
        <v>5</v>
      </c>
      <c r="G59" s="5">
        <f t="shared" si="7"/>
        <v>47.27</v>
      </c>
      <c r="H59" s="5">
        <f t="shared" si="8"/>
        <v>72.72999999999999</v>
      </c>
      <c r="I59" s="5">
        <f>L!I10</f>
        <v>0</v>
      </c>
      <c r="J59" s="37">
        <f>L!J10</f>
        <v>100</v>
      </c>
      <c r="K59" s="5">
        <f t="shared" si="11"/>
        <v>100</v>
      </c>
      <c r="L59" s="5">
        <f t="shared" si="9"/>
        <v>0</v>
      </c>
      <c r="M59" s="5">
        <f t="shared" si="12"/>
        <v>72.72999999999999</v>
      </c>
      <c r="N59" s="37">
        <v>20</v>
      </c>
      <c r="P59">
        <f t="shared" si="10"/>
        <v>120</v>
      </c>
      <c r="R59">
        <f t="shared" si="16"/>
        <v>120</v>
      </c>
      <c r="X59" s="63">
        <f t="shared" si="13"/>
        <v>3.9744499645138394</v>
      </c>
      <c r="Y59" s="63" t="e">
        <f t="shared" si="14"/>
        <v>#DIV/0!</v>
      </c>
      <c r="Z59" s="63" t="e">
        <f t="shared" si="15"/>
        <v>#DIV/0!</v>
      </c>
    </row>
    <row r="60" spans="1:26" ht="12.75">
      <c r="A60" s="4">
        <v>6506</v>
      </c>
      <c r="B60" s="1" t="s">
        <v>96</v>
      </c>
      <c r="C60" s="1" t="s">
        <v>131</v>
      </c>
      <c r="D60" s="1" t="s">
        <v>132</v>
      </c>
      <c r="E60" s="5">
        <f>L!E8</f>
        <v>39.04</v>
      </c>
      <c r="F60" s="37">
        <f>L!F8</f>
        <v>10</v>
      </c>
      <c r="G60" s="5">
        <f t="shared" si="7"/>
        <v>49.04</v>
      </c>
      <c r="H60" s="5">
        <f t="shared" si="8"/>
        <v>70.96000000000001</v>
      </c>
      <c r="I60" s="5">
        <f>L!I8</f>
        <v>0</v>
      </c>
      <c r="J60" s="37">
        <f>L!J8</f>
        <v>100</v>
      </c>
      <c r="K60" s="5">
        <f t="shared" si="11"/>
        <v>100</v>
      </c>
      <c r="L60" s="5">
        <f t="shared" si="9"/>
        <v>0</v>
      </c>
      <c r="M60" s="5">
        <f t="shared" si="12"/>
        <v>70.96000000000001</v>
      </c>
      <c r="N60" s="37">
        <v>21</v>
      </c>
      <c r="P60">
        <f t="shared" si="10"/>
        <v>120</v>
      </c>
      <c r="R60">
        <f t="shared" si="16"/>
        <v>120</v>
      </c>
      <c r="X60" s="63">
        <f t="shared" si="13"/>
        <v>4.30327868852459</v>
      </c>
      <c r="Y60" s="63" t="e">
        <f t="shared" si="14"/>
        <v>#DIV/0!</v>
      </c>
      <c r="Z60" s="63" t="e">
        <f t="shared" si="15"/>
        <v>#DIV/0!</v>
      </c>
    </row>
    <row r="61" spans="1:26" ht="12.75">
      <c r="A61" s="4">
        <v>6507</v>
      </c>
      <c r="B61" t="s">
        <v>40</v>
      </c>
      <c r="C61" t="s">
        <v>133</v>
      </c>
      <c r="D61" s="1" t="s">
        <v>134</v>
      </c>
      <c r="E61" s="5">
        <f>L!E9</f>
        <v>35.27</v>
      </c>
      <c r="F61" s="37">
        <f>L!F9</f>
        <v>20</v>
      </c>
      <c r="G61" s="5">
        <f t="shared" si="7"/>
        <v>55.27</v>
      </c>
      <c r="H61" s="5">
        <f t="shared" si="8"/>
        <v>64.72999999999999</v>
      </c>
      <c r="I61" s="5">
        <f>L!I9</f>
        <v>0</v>
      </c>
      <c r="J61" s="37">
        <f>L!J9</f>
        <v>100</v>
      </c>
      <c r="K61" s="5">
        <f t="shared" si="11"/>
        <v>100</v>
      </c>
      <c r="L61" s="5">
        <f t="shared" si="9"/>
        <v>0</v>
      </c>
      <c r="M61" s="5">
        <f t="shared" si="12"/>
        <v>64.72999999999999</v>
      </c>
      <c r="N61" s="37">
        <v>22</v>
      </c>
      <c r="P61">
        <f t="shared" si="10"/>
        <v>120</v>
      </c>
      <c r="R61">
        <f t="shared" si="16"/>
        <v>120</v>
      </c>
      <c r="X61" s="63">
        <f t="shared" si="13"/>
        <v>4.763254890842075</v>
      </c>
      <c r="Y61" s="63" t="e">
        <f t="shared" si="14"/>
        <v>#DIV/0!</v>
      </c>
      <c r="Z61" s="63" t="e">
        <f t="shared" si="15"/>
        <v>#DIV/0!</v>
      </c>
    </row>
    <row r="62" spans="1:26" ht="12.75">
      <c r="A62" s="54">
        <v>6505</v>
      </c>
      <c r="B62" s="1" t="s">
        <v>6</v>
      </c>
      <c r="C62" s="1" t="s">
        <v>7</v>
      </c>
      <c r="D62" s="1" t="s">
        <v>8</v>
      </c>
      <c r="E62" s="5">
        <f>L!E7</f>
        <v>0</v>
      </c>
      <c r="F62" s="37">
        <f>L!F7</f>
        <v>120</v>
      </c>
      <c r="G62" s="5">
        <f t="shared" si="7"/>
        <v>120</v>
      </c>
      <c r="H62" s="5">
        <f t="shared" si="8"/>
        <v>0</v>
      </c>
      <c r="I62" s="5">
        <f>L!I7</f>
        <v>31.35</v>
      </c>
      <c r="J62" s="37">
        <f>L!J7</f>
        <v>5</v>
      </c>
      <c r="K62" s="5">
        <f t="shared" si="11"/>
        <v>36.35</v>
      </c>
      <c r="L62" s="5">
        <f t="shared" si="9"/>
        <v>63.65</v>
      </c>
      <c r="M62" s="5">
        <f t="shared" si="12"/>
        <v>63.65</v>
      </c>
      <c r="N62" s="37">
        <v>23</v>
      </c>
      <c r="P62">
        <f t="shared" si="10"/>
        <v>120</v>
      </c>
      <c r="R62">
        <f t="shared" si="16"/>
        <v>120</v>
      </c>
      <c r="X62" s="63" t="e">
        <f t="shared" si="13"/>
        <v>#DIV/0!</v>
      </c>
      <c r="Y62" s="63">
        <f t="shared" si="14"/>
        <v>5.103668261562998</v>
      </c>
      <c r="Z62" s="63" t="e">
        <f t="shared" si="15"/>
        <v>#DIV/0!</v>
      </c>
    </row>
    <row r="63" spans="1:26" ht="12.75">
      <c r="A63" s="4">
        <v>6522</v>
      </c>
      <c r="B63" s="1" t="s">
        <v>60</v>
      </c>
      <c r="C63" s="1" t="s">
        <v>144</v>
      </c>
      <c r="D63" s="1" t="s">
        <v>145</v>
      </c>
      <c r="E63" s="5">
        <f>L!E24</f>
        <v>0</v>
      </c>
      <c r="F63" s="37">
        <f>L!F24</f>
        <v>120</v>
      </c>
      <c r="G63" s="5">
        <f t="shared" si="7"/>
        <v>120</v>
      </c>
      <c r="H63" s="5">
        <f t="shared" si="8"/>
        <v>0</v>
      </c>
      <c r="I63" s="5">
        <f>L!I24</f>
        <v>32.44</v>
      </c>
      <c r="J63" s="37">
        <f>L!J24</f>
        <v>5</v>
      </c>
      <c r="K63" s="5">
        <f t="shared" si="11"/>
        <v>37.44</v>
      </c>
      <c r="L63" s="5">
        <f t="shared" si="9"/>
        <v>62.56</v>
      </c>
      <c r="M63" s="5">
        <f t="shared" si="12"/>
        <v>62.56</v>
      </c>
      <c r="N63" s="37">
        <v>24</v>
      </c>
      <c r="P63">
        <f t="shared" si="10"/>
        <v>120</v>
      </c>
      <c r="R63">
        <f t="shared" si="16"/>
        <v>120</v>
      </c>
      <c r="X63" s="63" t="e">
        <f t="shared" si="13"/>
        <v>#DIV/0!</v>
      </c>
      <c r="Y63" s="63">
        <f t="shared" si="14"/>
        <v>4.932182490752158</v>
      </c>
      <c r="Z63" s="63" t="e">
        <f t="shared" si="15"/>
        <v>#DIV/0!</v>
      </c>
    </row>
    <row r="64" spans="1:26" ht="12.75">
      <c r="A64" s="54">
        <v>6516</v>
      </c>
      <c r="B64" s="1" t="s">
        <v>92</v>
      </c>
      <c r="C64" s="1" t="s">
        <v>93</v>
      </c>
      <c r="D64" s="1" t="s">
        <v>8</v>
      </c>
      <c r="E64" s="5">
        <f>L!E18</f>
        <v>0</v>
      </c>
      <c r="F64" s="37">
        <f>L!F18</f>
        <v>120</v>
      </c>
      <c r="G64" s="5">
        <f t="shared" si="7"/>
        <v>120</v>
      </c>
      <c r="H64" s="5">
        <f t="shared" si="8"/>
        <v>0</v>
      </c>
      <c r="I64" s="5">
        <f>L!I18</f>
        <v>32.68</v>
      </c>
      <c r="J64" s="37">
        <f>L!J18</f>
        <v>5</v>
      </c>
      <c r="K64" s="5">
        <f t="shared" si="11"/>
        <v>37.68</v>
      </c>
      <c r="L64" s="5">
        <f t="shared" si="9"/>
        <v>62.32</v>
      </c>
      <c r="M64" s="5">
        <f t="shared" si="12"/>
        <v>62.32</v>
      </c>
      <c r="N64" s="37">
        <v>25</v>
      </c>
      <c r="P64">
        <f t="shared" si="10"/>
        <v>120</v>
      </c>
      <c r="R64">
        <f t="shared" si="16"/>
        <v>120</v>
      </c>
      <c r="X64" s="63" t="e">
        <f t="shared" si="13"/>
        <v>#DIV/0!</v>
      </c>
      <c r="Y64" s="63">
        <f t="shared" si="14"/>
        <v>4.8959608323133414</v>
      </c>
      <c r="Z64" s="63" t="e">
        <f t="shared" si="15"/>
        <v>#DIV/0!</v>
      </c>
    </row>
    <row r="65" spans="1:26" ht="12.75">
      <c r="A65" s="4">
        <v>6502</v>
      </c>
      <c r="B65" s="1" t="s">
        <v>74</v>
      </c>
      <c r="C65" s="1" t="s">
        <v>98</v>
      </c>
      <c r="D65" s="1" t="s">
        <v>72</v>
      </c>
      <c r="E65" s="5">
        <f>L!E4</f>
        <v>0</v>
      </c>
      <c r="F65" s="37">
        <f>L!F4</f>
        <v>120</v>
      </c>
      <c r="G65" s="5">
        <f t="shared" si="7"/>
        <v>120</v>
      </c>
      <c r="H65" s="5">
        <f t="shared" si="8"/>
        <v>0</v>
      </c>
      <c r="I65" s="5">
        <f>L!I4</f>
        <v>0</v>
      </c>
      <c r="J65" s="37">
        <f>L!J4</f>
        <v>100</v>
      </c>
      <c r="K65" s="5">
        <f t="shared" si="11"/>
        <v>100</v>
      </c>
      <c r="L65" s="5">
        <f t="shared" si="9"/>
        <v>0</v>
      </c>
      <c r="M65" s="5">
        <f t="shared" si="12"/>
        <v>0</v>
      </c>
      <c r="N65" s="37"/>
      <c r="P65">
        <f>IF(O65=0,120,IF(O65&gt;S62,120,IF(O65&lt;Q62,0,IF(S62&gt;O65&gt;Q62,O65-Q62))))</f>
        <v>120</v>
      </c>
      <c r="R65">
        <f t="shared" si="16"/>
        <v>120</v>
      </c>
      <c r="X65" s="63" t="e">
        <f t="shared" si="13"/>
        <v>#DIV/0!</v>
      </c>
      <c r="Y65" s="63" t="e">
        <f t="shared" si="14"/>
        <v>#DIV/0!</v>
      </c>
      <c r="Z65" s="63" t="e">
        <f t="shared" si="15"/>
        <v>#DIV/0!</v>
      </c>
    </row>
    <row r="66" spans="1:26" ht="12.75">
      <c r="A66" s="4">
        <v>6521</v>
      </c>
      <c r="B66" s="1" t="s">
        <v>64</v>
      </c>
      <c r="C66" s="1" t="s">
        <v>65</v>
      </c>
      <c r="D66" s="1" t="s">
        <v>72</v>
      </c>
      <c r="E66" s="5">
        <f>L!E23</f>
        <v>0</v>
      </c>
      <c r="F66" s="37">
        <f>L!F23</f>
        <v>120</v>
      </c>
      <c r="G66" s="5">
        <f t="shared" si="7"/>
        <v>120</v>
      </c>
      <c r="H66" s="5">
        <f t="shared" si="8"/>
        <v>0</v>
      </c>
      <c r="I66" s="5">
        <f>L!I23</f>
        <v>0</v>
      </c>
      <c r="J66" s="37">
        <f>L!J23</f>
        <v>100</v>
      </c>
      <c r="K66" s="5">
        <f t="shared" si="11"/>
        <v>100</v>
      </c>
      <c r="L66" s="5">
        <f t="shared" si="9"/>
        <v>0</v>
      </c>
      <c r="M66" s="5">
        <f t="shared" si="12"/>
        <v>0</v>
      </c>
      <c r="N66" s="37"/>
      <c r="P66">
        <f>IF(O66=0,120,IF(O66&gt;S63,120,IF(O66&lt;Q63,0,IF(S63&gt;O66&gt;Q63,O66-Q63))))</f>
        <v>120</v>
      </c>
      <c r="R66">
        <f t="shared" si="16"/>
        <v>120</v>
      </c>
      <c r="X66" s="63" t="e">
        <f t="shared" si="13"/>
        <v>#DIV/0!</v>
      </c>
      <c r="Y66" s="63" t="e">
        <f t="shared" si="14"/>
        <v>#DIV/0!</v>
      </c>
      <c r="Z66" s="63" t="e">
        <f t="shared" si="15"/>
        <v>#DIV/0!</v>
      </c>
    </row>
    <row r="67" spans="1:26" ht="12.75">
      <c r="A67" s="4">
        <v>6523</v>
      </c>
      <c r="B67" s="40" t="s">
        <v>97</v>
      </c>
      <c r="C67" s="40" t="s">
        <v>146</v>
      </c>
      <c r="D67" s="41" t="s">
        <v>15</v>
      </c>
      <c r="E67" s="5">
        <f>L!E25</f>
        <v>0</v>
      </c>
      <c r="F67" s="37">
        <f>L!F25</f>
        <v>120</v>
      </c>
      <c r="G67" s="5">
        <f t="shared" si="7"/>
        <v>120</v>
      </c>
      <c r="H67" s="5">
        <f t="shared" si="8"/>
        <v>0</v>
      </c>
      <c r="I67" s="5">
        <f>L!I25</f>
        <v>0</v>
      </c>
      <c r="J67" s="37">
        <f>L!J25</f>
        <v>100</v>
      </c>
      <c r="K67" s="5">
        <f t="shared" si="11"/>
        <v>100</v>
      </c>
      <c r="L67" s="5">
        <f t="shared" si="9"/>
        <v>0</v>
      </c>
      <c r="M67" s="5">
        <f t="shared" si="12"/>
        <v>0</v>
      </c>
      <c r="N67" s="37">
        <v>1</v>
      </c>
      <c r="P67">
        <f>IF(O67=0,120,IF(O67&gt;S64,120,IF(O67&lt;Q64,0,IF(S64&gt;O67&gt;Q64,O67-Q64))))</f>
        <v>120</v>
      </c>
      <c r="R67">
        <f t="shared" si="16"/>
        <v>120</v>
      </c>
      <c r="X67" s="63" t="e">
        <f t="shared" si="13"/>
        <v>#DIV/0!</v>
      </c>
      <c r="Y67" s="63" t="e">
        <f t="shared" si="14"/>
        <v>#DIV/0!</v>
      </c>
      <c r="Z67" s="63" t="e">
        <f t="shared" si="15"/>
        <v>#DIV/0!</v>
      </c>
    </row>
    <row r="68" spans="1:26" ht="12.75">
      <c r="A68" s="4">
        <v>6529</v>
      </c>
      <c r="E68" s="5"/>
      <c r="F68" s="37"/>
      <c r="G68" s="5">
        <f t="shared" si="7"/>
        <v>0</v>
      </c>
      <c r="H68" s="5">
        <f t="shared" si="8"/>
        <v>120</v>
      </c>
      <c r="I68" s="5"/>
      <c r="J68" s="37"/>
      <c r="K68" s="5">
        <f>SUM(I68:J68)</f>
        <v>0</v>
      </c>
      <c r="L68" s="5">
        <f t="shared" si="9"/>
        <v>100</v>
      </c>
      <c r="M68" s="5">
        <f t="shared" si="12"/>
        <v>220</v>
      </c>
      <c r="N68" s="37">
        <v>1</v>
      </c>
      <c r="P68">
        <f>IF(O68=0,120,IF(O68&gt;S65,120,IF(O68&lt;Q65,0,IF(S65&gt;O68&gt;Q65,O68-Q65))))</f>
        <v>120</v>
      </c>
      <c r="R68">
        <f t="shared" si="16"/>
        <v>120</v>
      </c>
      <c r="X68" s="63" t="e">
        <f t="shared" si="13"/>
        <v>#DIV/0!</v>
      </c>
      <c r="Y68" s="63" t="e">
        <f t="shared" si="14"/>
        <v>#DIV/0!</v>
      </c>
      <c r="Z68" s="63" t="e">
        <f t="shared" si="15"/>
        <v>#DIV/0!</v>
      </c>
    </row>
  </sheetData>
  <mergeCells count="11">
    <mergeCell ref="E38:H38"/>
    <mergeCell ref="I38:L38"/>
    <mergeCell ref="O38:S38"/>
    <mergeCell ref="E36:H36"/>
    <mergeCell ref="I36:L36"/>
    <mergeCell ref="P36:T36"/>
    <mergeCell ref="W1:AA1"/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workbookViewId="0" topLeftCell="E15">
      <selection activeCell="O31" sqref="O31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16.00390625" style="1" bestFit="1" customWidth="1"/>
    <col min="5" max="12" width="9.125" style="0" customWidth="1"/>
    <col min="13" max="13" width="11.25390625" style="0" customWidth="1"/>
    <col min="14" max="14" width="9.125" style="0" customWidth="1"/>
    <col min="21" max="21" width="12.25390625" style="0" customWidth="1"/>
    <col min="24" max="26" width="10.125" style="0" customWidth="1"/>
  </cols>
  <sheetData>
    <row r="1" spans="5:20" ht="12.75">
      <c r="E1" s="64" t="s">
        <v>30</v>
      </c>
      <c r="F1" s="64"/>
      <c r="G1" s="64"/>
      <c r="H1" s="64"/>
      <c r="I1" s="64" t="s">
        <v>31</v>
      </c>
      <c r="J1" s="64"/>
      <c r="K1" s="64"/>
      <c r="L1" s="64"/>
      <c r="M1" s="64" t="s">
        <v>32</v>
      </c>
      <c r="N1" s="64"/>
      <c r="O1" s="64"/>
      <c r="P1" s="64"/>
      <c r="Q1" s="64" t="s">
        <v>33</v>
      </c>
      <c r="R1" s="64"/>
      <c r="S1" s="64"/>
      <c r="T1" s="64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19</v>
      </c>
      <c r="F2" s="3" t="s">
        <v>20</v>
      </c>
      <c r="G2" s="2" t="s">
        <v>21</v>
      </c>
      <c r="H2" s="2" t="s">
        <v>22</v>
      </c>
      <c r="I2" s="3" t="s">
        <v>19</v>
      </c>
      <c r="J2" s="3" t="s">
        <v>20</v>
      </c>
      <c r="K2" s="2" t="s">
        <v>21</v>
      </c>
      <c r="L2" s="2" t="s">
        <v>23</v>
      </c>
      <c r="M2" s="2" t="s">
        <v>19</v>
      </c>
      <c r="N2" s="2" t="s">
        <v>24</v>
      </c>
      <c r="O2" s="2" t="s">
        <v>25</v>
      </c>
      <c r="P2" s="2" t="s">
        <v>26</v>
      </c>
      <c r="Q2" s="2" t="s">
        <v>19</v>
      </c>
      <c r="R2" s="2" t="s">
        <v>24</v>
      </c>
      <c r="S2" s="2" t="s">
        <v>27</v>
      </c>
      <c r="T2" s="2" t="s">
        <v>26</v>
      </c>
      <c r="U2" s="2" t="s">
        <v>28</v>
      </c>
      <c r="V2" s="2" t="s">
        <v>29</v>
      </c>
    </row>
    <row r="3" spans="1:22" ht="12.75">
      <c r="A3" s="4">
        <v>5515</v>
      </c>
      <c r="B3" t="s">
        <v>149</v>
      </c>
      <c r="C3" t="s">
        <v>169</v>
      </c>
      <c r="D3" t="s">
        <v>49</v>
      </c>
      <c r="E3" s="5">
        <f>M!E17</f>
        <v>34.08</v>
      </c>
      <c r="F3" s="37">
        <f>M!F17</f>
        <v>0</v>
      </c>
      <c r="G3" s="5">
        <f aca="true" t="shared" si="0" ref="G3:G18">SUM(E3:F3)</f>
        <v>34.08</v>
      </c>
      <c r="H3" s="5">
        <f aca="true" t="shared" si="1" ref="H3:H18">120-G3</f>
        <v>85.92</v>
      </c>
      <c r="I3" s="5">
        <f>M!I17</f>
        <v>28</v>
      </c>
      <c r="J3" s="37">
        <f>M!J17</f>
        <v>0</v>
      </c>
      <c r="K3" s="5">
        <f aca="true" t="shared" si="2" ref="K3:K18">SUM(I3:J3)</f>
        <v>28</v>
      </c>
      <c r="L3" s="5">
        <f aca="true" t="shared" si="3" ref="L3:L18">100-K3</f>
        <v>72</v>
      </c>
      <c r="M3" s="5">
        <f>M!M17</f>
        <v>29.09</v>
      </c>
      <c r="N3" s="37">
        <f>M!N17</f>
        <v>18</v>
      </c>
      <c r="O3" s="37">
        <f>M!O17</f>
        <v>12</v>
      </c>
      <c r="P3" s="37">
        <f aca="true" t="shared" si="4" ref="P3:P18">SUM(N3,O3)</f>
        <v>30</v>
      </c>
      <c r="Q3" s="5">
        <f>M!Q17</f>
        <v>38.89</v>
      </c>
      <c r="R3" s="37">
        <f>M!R17</f>
        <v>30</v>
      </c>
      <c r="S3" s="37">
        <f>M!S17</f>
        <v>27</v>
      </c>
      <c r="T3" s="37">
        <f aca="true" t="shared" si="5" ref="T3:T18">SUM(R3:S3)</f>
        <v>57</v>
      </c>
      <c r="U3" s="5">
        <f aca="true" t="shared" si="6" ref="U3:U18">SUM(H3,L3,P3,T3)</f>
        <v>244.92000000000002</v>
      </c>
      <c r="V3" s="7">
        <v>1</v>
      </c>
    </row>
    <row r="4" spans="1:22" ht="12.75">
      <c r="A4" s="4">
        <v>5513</v>
      </c>
      <c r="B4" s="1" t="s">
        <v>82</v>
      </c>
      <c r="C4" s="1" t="s">
        <v>104</v>
      </c>
      <c r="D4" s="1" t="s">
        <v>45</v>
      </c>
      <c r="E4" s="5">
        <f>M!E15</f>
        <v>37.03</v>
      </c>
      <c r="F4" s="37">
        <f>M!F15</f>
        <v>0</v>
      </c>
      <c r="G4" s="5">
        <f t="shared" si="0"/>
        <v>37.03</v>
      </c>
      <c r="H4" s="5">
        <f t="shared" si="1"/>
        <v>82.97</v>
      </c>
      <c r="I4" s="5">
        <f>M!I15</f>
        <v>29.6</v>
      </c>
      <c r="J4" s="37">
        <f>M!J15</f>
        <v>0</v>
      </c>
      <c r="K4" s="5">
        <f t="shared" si="2"/>
        <v>29.6</v>
      </c>
      <c r="L4" s="5">
        <f t="shared" si="3"/>
        <v>70.4</v>
      </c>
      <c r="M4" s="5">
        <f>M!M15</f>
        <v>28.69</v>
      </c>
      <c r="N4" s="37">
        <f>M!N15</f>
        <v>21</v>
      </c>
      <c r="O4" s="37">
        <f>M!O15</f>
        <v>12</v>
      </c>
      <c r="P4" s="37">
        <f t="shared" si="4"/>
        <v>33</v>
      </c>
      <c r="Q4" s="5">
        <f>M!Q15</f>
        <v>40.9</v>
      </c>
      <c r="R4" s="37">
        <f>M!R15</f>
        <v>28</v>
      </c>
      <c r="S4" s="37">
        <f>M!S15</f>
        <v>27</v>
      </c>
      <c r="T4" s="37">
        <f t="shared" si="5"/>
        <v>55</v>
      </c>
      <c r="U4" s="5">
        <f t="shared" si="6"/>
        <v>241.37</v>
      </c>
      <c r="V4" s="7">
        <v>2</v>
      </c>
    </row>
    <row r="5" spans="1:22" ht="12.75">
      <c r="A5" s="4">
        <v>5509</v>
      </c>
      <c r="B5" t="s">
        <v>163</v>
      </c>
      <c r="C5" t="s">
        <v>164</v>
      </c>
      <c r="D5" s="1" t="s">
        <v>49</v>
      </c>
      <c r="E5" s="5">
        <f>M!E11</f>
        <v>35.45</v>
      </c>
      <c r="F5" s="37">
        <f>M!F11</f>
        <v>5</v>
      </c>
      <c r="G5" s="5">
        <f t="shared" si="0"/>
        <v>40.45</v>
      </c>
      <c r="H5" s="5">
        <f t="shared" si="1"/>
        <v>79.55</v>
      </c>
      <c r="I5" s="5">
        <f>M!I11</f>
        <v>35.09</v>
      </c>
      <c r="J5" s="37">
        <f>M!J11</f>
        <v>5</v>
      </c>
      <c r="K5" s="5">
        <f t="shared" si="2"/>
        <v>40.09</v>
      </c>
      <c r="L5" s="5">
        <f t="shared" si="3"/>
        <v>59.91</v>
      </c>
      <c r="M5" s="5">
        <f>M!M11</f>
        <v>30.23</v>
      </c>
      <c r="N5" s="37">
        <f>M!N11</f>
        <v>17</v>
      </c>
      <c r="O5" s="37">
        <f>M!O11</f>
        <v>12</v>
      </c>
      <c r="P5" s="37">
        <f t="shared" si="4"/>
        <v>29</v>
      </c>
      <c r="Q5" s="5">
        <f>M!Q11</f>
        <v>40.11</v>
      </c>
      <c r="R5" s="37">
        <f>M!R11</f>
        <v>29</v>
      </c>
      <c r="S5" s="37">
        <f>M!S11</f>
        <v>27</v>
      </c>
      <c r="T5" s="37">
        <f t="shared" si="5"/>
        <v>56</v>
      </c>
      <c r="U5" s="5">
        <f t="shared" si="6"/>
        <v>224.45999999999998</v>
      </c>
      <c r="V5" s="7">
        <v>3</v>
      </c>
    </row>
    <row r="6" spans="1:22" ht="12.75">
      <c r="A6" s="4">
        <v>5516</v>
      </c>
      <c r="B6" t="s">
        <v>170</v>
      </c>
      <c r="C6" t="s">
        <v>171</v>
      </c>
      <c r="D6" t="s">
        <v>72</v>
      </c>
      <c r="E6" s="5">
        <f>M!E18</f>
        <v>36.92</v>
      </c>
      <c r="F6" s="37">
        <f>M!F18</f>
        <v>0</v>
      </c>
      <c r="G6" s="5">
        <f t="shared" si="0"/>
        <v>36.92</v>
      </c>
      <c r="H6" s="5">
        <f t="shared" si="1"/>
        <v>83.08</v>
      </c>
      <c r="I6" s="5">
        <f>M!I18</f>
        <v>32.57</v>
      </c>
      <c r="J6" s="37">
        <f>M!J18</f>
        <v>0</v>
      </c>
      <c r="K6" s="5">
        <f t="shared" si="2"/>
        <v>32.57</v>
      </c>
      <c r="L6" s="5">
        <f t="shared" si="3"/>
        <v>67.43</v>
      </c>
      <c r="M6" s="5">
        <f>M!M18</f>
        <v>30.37</v>
      </c>
      <c r="N6" s="37">
        <f>M!N18</f>
        <v>18</v>
      </c>
      <c r="O6" s="37">
        <f>M!O18</f>
        <v>12</v>
      </c>
      <c r="P6" s="37">
        <f t="shared" si="4"/>
        <v>30</v>
      </c>
      <c r="Q6" s="5">
        <f>M!Q18</f>
        <v>49.45</v>
      </c>
      <c r="R6" s="37">
        <f>M!R18</f>
        <v>26</v>
      </c>
      <c r="S6" s="37">
        <f>M!S18</f>
        <v>14</v>
      </c>
      <c r="T6" s="37">
        <f t="shared" si="5"/>
        <v>40</v>
      </c>
      <c r="U6" s="5">
        <f t="shared" si="6"/>
        <v>220.51</v>
      </c>
      <c r="V6" s="9">
        <v>4</v>
      </c>
    </row>
    <row r="7" spans="1:22" ht="12.75">
      <c r="A7" s="4">
        <v>5501</v>
      </c>
      <c r="B7" s="1" t="s">
        <v>153</v>
      </c>
      <c r="C7" s="1" t="s">
        <v>154</v>
      </c>
      <c r="D7" s="1" t="s">
        <v>39</v>
      </c>
      <c r="E7" s="5">
        <f>M!E3</f>
        <v>37.83</v>
      </c>
      <c r="F7" s="37">
        <f>M!F3</f>
        <v>5</v>
      </c>
      <c r="G7" s="5">
        <f t="shared" si="0"/>
        <v>42.83</v>
      </c>
      <c r="H7" s="5">
        <f t="shared" si="1"/>
        <v>77.17</v>
      </c>
      <c r="I7" s="5">
        <f>M!I3</f>
        <v>31.31</v>
      </c>
      <c r="J7" s="37">
        <f>M!J3</f>
        <v>5</v>
      </c>
      <c r="K7" s="5">
        <f t="shared" si="2"/>
        <v>36.31</v>
      </c>
      <c r="L7" s="5">
        <f t="shared" si="3"/>
        <v>63.69</v>
      </c>
      <c r="M7" s="5">
        <f>M!M3</f>
        <v>28.01</v>
      </c>
      <c r="N7" s="37">
        <f>M!N3</f>
        <v>22</v>
      </c>
      <c r="O7" s="37">
        <f>M!O3</f>
        <v>12</v>
      </c>
      <c r="P7" s="37">
        <f>SUM(N7,O7)</f>
        <v>34</v>
      </c>
      <c r="Q7" s="5">
        <f>M!Q3</f>
        <v>45.27</v>
      </c>
      <c r="R7" s="37">
        <f>M!R3</f>
        <v>22</v>
      </c>
      <c r="S7" s="37">
        <f>M!S3</f>
        <v>20</v>
      </c>
      <c r="T7" s="37">
        <f t="shared" si="5"/>
        <v>42</v>
      </c>
      <c r="U7" s="5">
        <f t="shared" si="6"/>
        <v>216.86</v>
      </c>
      <c r="V7" s="9">
        <v>5</v>
      </c>
    </row>
    <row r="8" spans="1:22" ht="12.75">
      <c r="A8" s="4">
        <v>5512</v>
      </c>
      <c r="B8" t="s">
        <v>92</v>
      </c>
      <c r="C8" t="s">
        <v>168</v>
      </c>
      <c r="D8" t="s">
        <v>62</v>
      </c>
      <c r="E8" s="5">
        <f>M!E14</f>
        <v>39.13</v>
      </c>
      <c r="F8" s="37">
        <f>M!F14</f>
        <v>0</v>
      </c>
      <c r="G8" s="5">
        <f t="shared" si="0"/>
        <v>39.13</v>
      </c>
      <c r="H8" s="5">
        <f t="shared" si="1"/>
        <v>80.87</v>
      </c>
      <c r="I8" s="5">
        <f>M!I14</f>
        <v>33.1</v>
      </c>
      <c r="J8" s="37">
        <f>M!J14</f>
        <v>5</v>
      </c>
      <c r="K8" s="5">
        <f t="shared" si="2"/>
        <v>38.1</v>
      </c>
      <c r="L8" s="5">
        <f t="shared" si="3"/>
        <v>61.9</v>
      </c>
      <c r="M8" s="5">
        <f>M!M14</f>
        <v>30.34</v>
      </c>
      <c r="N8" s="37">
        <f>M!N14</f>
        <v>10</v>
      </c>
      <c r="O8" s="37">
        <f>M!O14</f>
        <v>12</v>
      </c>
      <c r="P8" s="37">
        <f t="shared" si="4"/>
        <v>22</v>
      </c>
      <c r="Q8" s="5">
        <f>M!Q14</f>
        <v>44.61</v>
      </c>
      <c r="R8" s="37">
        <f>M!R14</f>
        <v>28</v>
      </c>
      <c r="S8" s="37">
        <f>M!S14</f>
        <v>20</v>
      </c>
      <c r="T8" s="37">
        <f t="shared" si="5"/>
        <v>48</v>
      </c>
      <c r="U8" s="5">
        <f t="shared" si="6"/>
        <v>212.77</v>
      </c>
      <c r="V8" s="9">
        <v>6</v>
      </c>
    </row>
    <row r="9" spans="1:22" ht="12.75">
      <c r="A9" s="4">
        <v>5511</v>
      </c>
      <c r="B9" t="s">
        <v>87</v>
      </c>
      <c r="C9" t="s">
        <v>167</v>
      </c>
      <c r="D9" t="s">
        <v>84</v>
      </c>
      <c r="E9" s="5">
        <f>M!E13</f>
        <v>46.16</v>
      </c>
      <c r="F9" s="37">
        <f>M!F13</f>
        <v>5</v>
      </c>
      <c r="G9" s="5">
        <f t="shared" si="0"/>
        <v>51.16</v>
      </c>
      <c r="H9" s="5">
        <f t="shared" si="1"/>
        <v>68.84</v>
      </c>
      <c r="I9" s="5">
        <f>M!I13</f>
        <v>40.46</v>
      </c>
      <c r="J9" s="37">
        <f>M!J13</f>
        <v>0</v>
      </c>
      <c r="K9" s="5">
        <f t="shared" si="2"/>
        <v>40.46</v>
      </c>
      <c r="L9" s="5">
        <f t="shared" si="3"/>
        <v>59.54</v>
      </c>
      <c r="M9" s="5">
        <f>M!M13</f>
        <v>28.85</v>
      </c>
      <c r="N9" s="37">
        <f>M!N13</f>
        <v>17</v>
      </c>
      <c r="O9" s="37">
        <f>M!O13</f>
        <v>12</v>
      </c>
      <c r="P9" s="37">
        <f t="shared" si="4"/>
        <v>29</v>
      </c>
      <c r="Q9" s="5">
        <f>M!Q13</f>
        <v>40.84</v>
      </c>
      <c r="R9" s="37">
        <f>M!R13</f>
        <v>21</v>
      </c>
      <c r="S9" s="37">
        <f>M!S13</f>
        <v>27</v>
      </c>
      <c r="T9" s="37">
        <f t="shared" si="5"/>
        <v>48</v>
      </c>
      <c r="U9" s="5">
        <f t="shared" si="6"/>
        <v>205.38</v>
      </c>
      <c r="V9" s="9">
        <v>7</v>
      </c>
    </row>
    <row r="10" spans="1:22" ht="12.75">
      <c r="A10" s="4">
        <v>5514</v>
      </c>
      <c r="B10" s="1" t="s">
        <v>101</v>
      </c>
      <c r="C10" s="1" t="s">
        <v>103</v>
      </c>
      <c r="D10" s="1" t="s">
        <v>72</v>
      </c>
      <c r="E10" s="5">
        <f>M!E16</f>
        <v>36.55</v>
      </c>
      <c r="F10" s="37">
        <f>M!F16</f>
        <v>10</v>
      </c>
      <c r="G10" s="5">
        <f t="shared" si="0"/>
        <v>46.55</v>
      </c>
      <c r="H10" s="5">
        <f t="shared" si="1"/>
        <v>73.45</v>
      </c>
      <c r="I10" s="5">
        <f>M!I16</f>
        <v>29.94</v>
      </c>
      <c r="J10" s="37">
        <f>M!J16</f>
        <v>10</v>
      </c>
      <c r="K10" s="5">
        <f t="shared" si="2"/>
        <v>39.94</v>
      </c>
      <c r="L10" s="5">
        <f t="shared" si="3"/>
        <v>60.06</v>
      </c>
      <c r="M10" s="5">
        <f>M!M16</f>
        <v>28.41</v>
      </c>
      <c r="N10" s="37">
        <f>M!N16</f>
        <v>22</v>
      </c>
      <c r="O10" s="37">
        <f>M!O16</f>
        <v>0</v>
      </c>
      <c r="P10" s="37">
        <f t="shared" si="4"/>
        <v>22</v>
      </c>
      <c r="Q10" s="5">
        <f>M!Q16</f>
        <v>36.76</v>
      </c>
      <c r="R10" s="37">
        <f>M!R16</f>
        <v>21</v>
      </c>
      <c r="S10" s="37">
        <f>M!S16</f>
        <v>27</v>
      </c>
      <c r="T10" s="37">
        <f t="shared" si="5"/>
        <v>48</v>
      </c>
      <c r="U10" s="5">
        <f t="shared" si="6"/>
        <v>203.51</v>
      </c>
      <c r="V10" s="9">
        <v>8</v>
      </c>
    </row>
    <row r="11" spans="1:27" ht="12.75">
      <c r="A11" s="4">
        <v>5504</v>
      </c>
      <c r="B11" s="1" t="s">
        <v>159</v>
      </c>
      <c r="C11" s="1" t="s">
        <v>160</v>
      </c>
      <c r="D11" s="1" t="s">
        <v>39</v>
      </c>
      <c r="E11" s="5">
        <f>M!E6</f>
        <v>33.64</v>
      </c>
      <c r="F11" s="37">
        <f>M!F6</f>
        <v>5</v>
      </c>
      <c r="G11" s="5">
        <f t="shared" si="0"/>
        <v>38.64</v>
      </c>
      <c r="H11" s="5">
        <f t="shared" si="1"/>
        <v>81.36</v>
      </c>
      <c r="I11" s="5">
        <f>M!I6</f>
        <v>31.11</v>
      </c>
      <c r="J11" s="37">
        <f>M!J6</f>
        <v>5</v>
      </c>
      <c r="K11" s="5">
        <f t="shared" si="2"/>
        <v>36.11</v>
      </c>
      <c r="L11" s="5">
        <f t="shared" si="3"/>
        <v>63.89</v>
      </c>
      <c r="M11" s="5">
        <f>M!M6</f>
        <v>34.88</v>
      </c>
      <c r="N11" s="37">
        <f>M!N6</f>
        <v>12</v>
      </c>
      <c r="O11" s="37">
        <f>M!O6</f>
        <v>0</v>
      </c>
      <c r="P11" s="37">
        <f t="shared" si="4"/>
        <v>12</v>
      </c>
      <c r="Q11" s="5">
        <f>M!Q6</f>
        <v>51.7</v>
      </c>
      <c r="R11" s="37">
        <f>M!R6</f>
        <v>19</v>
      </c>
      <c r="S11" s="37">
        <f>M!S6</f>
        <v>2</v>
      </c>
      <c r="T11" s="37">
        <f t="shared" si="5"/>
        <v>21</v>
      </c>
      <c r="U11" s="5">
        <f t="shared" si="6"/>
        <v>178.25</v>
      </c>
      <c r="V11" s="9">
        <v>9</v>
      </c>
      <c r="AA11" s="8"/>
    </row>
    <row r="12" spans="1:22" ht="12.75">
      <c r="A12" s="4">
        <v>5508</v>
      </c>
      <c r="B12" s="1" t="s">
        <v>12</v>
      </c>
      <c r="C12" s="1" t="s">
        <v>106</v>
      </c>
      <c r="D12" s="1" t="s">
        <v>45</v>
      </c>
      <c r="E12" s="5">
        <f>M!E10</f>
        <v>42.2</v>
      </c>
      <c r="F12" s="37">
        <f>M!F10</f>
        <v>5</v>
      </c>
      <c r="G12" s="5">
        <f t="shared" si="0"/>
        <v>47.2</v>
      </c>
      <c r="H12" s="5">
        <f t="shared" si="1"/>
        <v>72.8</v>
      </c>
      <c r="I12" s="5">
        <f>M!I10</f>
        <v>35.65</v>
      </c>
      <c r="J12" s="37">
        <f>M!J10</f>
        <v>10</v>
      </c>
      <c r="K12" s="5">
        <f t="shared" si="2"/>
        <v>45.65</v>
      </c>
      <c r="L12" s="5">
        <f t="shared" si="3"/>
        <v>54.35</v>
      </c>
      <c r="M12" s="5">
        <f>M!M10</f>
        <v>31.85</v>
      </c>
      <c r="N12" s="37">
        <f>M!N10</f>
        <v>10</v>
      </c>
      <c r="O12" s="37">
        <f>M!O10</f>
        <v>0</v>
      </c>
      <c r="P12" s="37">
        <f t="shared" si="4"/>
        <v>10</v>
      </c>
      <c r="Q12" s="5">
        <f>M!Q10</f>
        <v>41.83</v>
      </c>
      <c r="R12" s="37">
        <f>M!R10</f>
        <v>14</v>
      </c>
      <c r="S12" s="37">
        <f>M!S10</f>
        <v>27</v>
      </c>
      <c r="T12" s="37">
        <f t="shared" si="5"/>
        <v>41</v>
      </c>
      <c r="U12" s="5">
        <f t="shared" si="6"/>
        <v>178.15</v>
      </c>
      <c r="V12" s="9">
        <v>10</v>
      </c>
    </row>
    <row r="13" spans="1:22" ht="12.75">
      <c r="A13" s="4">
        <v>5506</v>
      </c>
      <c r="B13" s="1" t="s">
        <v>50</v>
      </c>
      <c r="C13" s="1" t="s">
        <v>51</v>
      </c>
      <c r="D13" s="1" t="s">
        <v>162</v>
      </c>
      <c r="E13" s="5">
        <f>M!E8</f>
        <v>49.95</v>
      </c>
      <c r="F13" s="37">
        <f>M!F8</f>
        <v>0</v>
      </c>
      <c r="G13" s="5">
        <f t="shared" si="0"/>
        <v>49.95</v>
      </c>
      <c r="H13" s="5">
        <f t="shared" si="1"/>
        <v>70.05</v>
      </c>
      <c r="I13" s="5">
        <f>M!I8</f>
        <v>42.78</v>
      </c>
      <c r="J13" s="37">
        <f>M!J8</f>
        <v>5</v>
      </c>
      <c r="K13" s="5">
        <f t="shared" si="2"/>
        <v>47.78</v>
      </c>
      <c r="L13" s="5">
        <f t="shared" si="3"/>
        <v>52.22</v>
      </c>
      <c r="M13" s="5">
        <f>M!M8</f>
        <v>29.9</v>
      </c>
      <c r="N13" s="37">
        <f>M!N8</f>
        <v>18</v>
      </c>
      <c r="O13" s="37">
        <f>M!O8</f>
        <v>0</v>
      </c>
      <c r="P13" s="37">
        <f t="shared" si="4"/>
        <v>18</v>
      </c>
      <c r="Q13" s="5">
        <f>M!Q8</f>
        <v>47.61</v>
      </c>
      <c r="R13" s="37">
        <f>M!R8</f>
        <v>23</v>
      </c>
      <c r="S13" s="37">
        <f>M!S8</f>
        <v>14</v>
      </c>
      <c r="T13" s="37">
        <f t="shared" si="5"/>
        <v>37</v>
      </c>
      <c r="U13" s="5">
        <f t="shared" si="6"/>
        <v>177.26999999999998</v>
      </c>
      <c r="V13" s="9">
        <v>11</v>
      </c>
    </row>
    <row r="14" spans="1:22" ht="12.75">
      <c r="A14" s="4">
        <v>5510</v>
      </c>
      <c r="B14" t="s">
        <v>63</v>
      </c>
      <c r="C14" t="s">
        <v>165</v>
      </c>
      <c r="D14" t="s">
        <v>166</v>
      </c>
      <c r="E14" s="5">
        <f>M!E12</f>
        <v>42.34</v>
      </c>
      <c r="F14" s="37">
        <f>M!F12</f>
        <v>15</v>
      </c>
      <c r="G14" s="5">
        <f t="shared" si="0"/>
        <v>57.34</v>
      </c>
      <c r="H14" s="5">
        <f t="shared" si="1"/>
        <v>62.66</v>
      </c>
      <c r="I14" s="5">
        <f>M!I12</f>
        <v>37.83</v>
      </c>
      <c r="J14" s="37">
        <f>M!J12</f>
        <v>15</v>
      </c>
      <c r="K14" s="5">
        <f t="shared" si="2"/>
        <v>52.83</v>
      </c>
      <c r="L14" s="5">
        <f t="shared" si="3"/>
        <v>47.17</v>
      </c>
      <c r="M14" s="5">
        <f>M!M12</f>
        <v>29.89</v>
      </c>
      <c r="N14" s="37">
        <f>M!N12</f>
        <v>13</v>
      </c>
      <c r="O14" s="37">
        <f>M!O12</f>
        <v>0</v>
      </c>
      <c r="P14" s="37">
        <f t="shared" si="4"/>
        <v>13</v>
      </c>
      <c r="Q14" s="5">
        <f>M!Q12</f>
        <v>38.98</v>
      </c>
      <c r="R14" s="37">
        <f>M!R12</f>
        <v>19</v>
      </c>
      <c r="S14" s="37">
        <f>M!S12</f>
        <v>27</v>
      </c>
      <c r="T14" s="37">
        <f t="shared" si="5"/>
        <v>46</v>
      </c>
      <c r="U14" s="5">
        <f t="shared" si="6"/>
        <v>168.82999999999998</v>
      </c>
      <c r="V14" s="9">
        <v>12</v>
      </c>
    </row>
    <row r="15" spans="1:22" ht="12.75">
      <c r="A15" s="4">
        <v>5502</v>
      </c>
      <c r="B15" s="1" t="s">
        <v>155</v>
      </c>
      <c r="C15" s="1" t="s">
        <v>156</v>
      </c>
      <c r="D15" s="1" t="s">
        <v>72</v>
      </c>
      <c r="E15" s="5">
        <f>M!E4</f>
        <v>50.26</v>
      </c>
      <c r="F15" s="37">
        <f>M!F4</f>
        <v>5</v>
      </c>
      <c r="G15" s="5">
        <f t="shared" si="0"/>
        <v>55.26</v>
      </c>
      <c r="H15" s="5">
        <f t="shared" si="1"/>
        <v>64.74000000000001</v>
      </c>
      <c r="I15" s="5">
        <f>M!I4</f>
        <v>40.12</v>
      </c>
      <c r="J15" s="37">
        <f>M!J4</f>
        <v>0</v>
      </c>
      <c r="K15" s="5">
        <f t="shared" si="2"/>
        <v>40.12</v>
      </c>
      <c r="L15" s="5">
        <f t="shared" si="3"/>
        <v>59.88</v>
      </c>
      <c r="M15" s="5">
        <f>M!M4</f>
        <v>28.84</v>
      </c>
      <c r="N15" s="37">
        <f>M!N4</f>
        <v>14</v>
      </c>
      <c r="O15" s="37">
        <f>M!O4</f>
        <v>12</v>
      </c>
      <c r="P15" s="37">
        <f t="shared" si="4"/>
        <v>26</v>
      </c>
      <c r="Q15" s="5">
        <f>M!Q4</f>
        <v>59.77</v>
      </c>
      <c r="R15" s="37">
        <f>M!R4</f>
        <v>0</v>
      </c>
      <c r="S15" s="37">
        <f>M!S4</f>
        <v>0</v>
      </c>
      <c r="T15" s="37">
        <f t="shared" si="5"/>
        <v>0</v>
      </c>
      <c r="U15" s="5">
        <f t="shared" si="6"/>
        <v>150.62</v>
      </c>
      <c r="V15" s="9">
        <v>13</v>
      </c>
    </row>
    <row r="16" spans="1:22" ht="12.75">
      <c r="A16" s="4">
        <v>5503</v>
      </c>
      <c r="B16" s="1" t="s">
        <v>157</v>
      </c>
      <c r="C16" s="1" t="s">
        <v>158</v>
      </c>
      <c r="D16" s="1" t="s">
        <v>84</v>
      </c>
      <c r="E16" s="5">
        <f>M!E5</f>
        <v>46.52</v>
      </c>
      <c r="F16" s="37">
        <f>M!F5</f>
        <v>10</v>
      </c>
      <c r="G16" s="5">
        <f t="shared" si="0"/>
        <v>56.52</v>
      </c>
      <c r="H16" s="5">
        <f t="shared" si="1"/>
        <v>63.48</v>
      </c>
      <c r="I16" s="5">
        <f>M!I5</f>
        <v>42.72</v>
      </c>
      <c r="J16" s="37">
        <f>M!J5</f>
        <v>20</v>
      </c>
      <c r="K16" s="5">
        <f t="shared" si="2"/>
        <v>62.72</v>
      </c>
      <c r="L16" s="5">
        <f t="shared" si="3"/>
        <v>37.28</v>
      </c>
      <c r="M16" s="5">
        <f>M!M5</f>
        <v>34.67</v>
      </c>
      <c r="N16" s="37">
        <f>M!N5</f>
        <v>12</v>
      </c>
      <c r="O16" s="37">
        <f>M!O5</f>
        <v>0</v>
      </c>
      <c r="P16" s="37">
        <f t="shared" si="4"/>
        <v>12</v>
      </c>
      <c r="Q16" s="5">
        <f>M!Q5</f>
        <v>46.7</v>
      </c>
      <c r="R16" s="37">
        <f>M!R5</f>
        <v>23</v>
      </c>
      <c r="S16" s="37">
        <f>M!S5</f>
        <v>9</v>
      </c>
      <c r="T16" s="37">
        <f t="shared" si="5"/>
        <v>32</v>
      </c>
      <c r="U16" s="5">
        <f t="shared" si="6"/>
        <v>144.76</v>
      </c>
      <c r="V16" s="9">
        <v>14</v>
      </c>
    </row>
    <row r="17" spans="1:22" ht="12.75">
      <c r="A17" s="4">
        <v>5505</v>
      </c>
      <c r="B17" s="1" t="s">
        <v>147</v>
      </c>
      <c r="C17" s="1" t="s">
        <v>161</v>
      </c>
      <c r="D17" s="1" t="s">
        <v>72</v>
      </c>
      <c r="E17" s="5">
        <f>M!E7</f>
        <v>0</v>
      </c>
      <c r="F17" s="37">
        <f>M!F7</f>
        <v>120</v>
      </c>
      <c r="G17" s="5">
        <f t="shared" si="0"/>
        <v>120</v>
      </c>
      <c r="H17" s="5">
        <f t="shared" si="1"/>
        <v>0</v>
      </c>
      <c r="I17" s="5">
        <f>M!I7</f>
        <v>33.84</v>
      </c>
      <c r="J17" s="37">
        <f>M!J7</f>
        <v>0</v>
      </c>
      <c r="K17" s="5">
        <f t="shared" si="2"/>
        <v>33.84</v>
      </c>
      <c r="L17" s="5">
        <f t="shared" si="3"/>
        <v>66.16</v>
      </c>
      <c r="M17" s="5">
        <f>M!M7</f>
        <v>28.13</v>
      </c>
      <c r="N17" s="37">
        <f>M!N7</f>
        <v>16</v>
      </c>
      <c r="O17" s="37">
        <f>M!O7</f>
        <v>12</v>
      </c>
      <c r="P17" s="37">
        <f t="shared" si="4"/>
        <v>28</v>
      </c>
      <c r="Q17" s="5">
        <f>M!Q7</f>
        <v>43.76</v>
      </c>
      <c r="R17" s="37">
        <f>M!R7</f>
        <v>24</v>
      </c>
      <c r="S17" s="37">
        <f>M!S7</f>
        <v>20</v>
      </c>
      <c r="T17" s="37">
        <f t="shared" si="5"/>
        <v>44</v>
      </c>
      <c r="U17" s="5">
        <f t="shared" si="6"/>
        <v>138.16</v>
      </c>
      <c r="V17" s="9">
        <v>15</v>
      </c>
    </row>
    <row r="18" spans="1:22" ht="12.75">
      <c r="A18" s="4">
        <v>5507</v>
      </c>
      <c r="B18" s="1" t="s">
        <v>69</v>
      </c>
      <c r="C18" s="1" t="s">
        <v>105</v>
      </c>
      <c r="D18" s="1" t="s">
        <v>80</v>
      </c>
      <c r="E18" s="5">
        <f>M!E9</f>
        <v>0</v>
      </c>
      <c r="F18" s="37">
        <f>M!F9</f>
        <v>120</v>
      </c>
      <c r="G18" s="5">
        <f t="shared" si="0"/>
        <v>120</v>
      </c>
      <c r="H18" s="5">
        <f t="shared" si="1"/>
        <v>0</v>
      </c>
      <c r="I18" s="5">
        <f>M!I9</f>
        <v>32.84</v>
      </c>
      <c r="J18" s="37">
        <f>M!J9</f>
        <v>5</v>
      </c>
      <c r="K18" s="5">
        <f t="shared" si="2"/>
        <v>37.84</v>
      </c>
      <c r="L18" s="5">
        <f t="shared" si="3"/>
        <v>62.16</v>
      </c>
      <c r="M18" s="5">
        <f>M!M9</f>
        <v>28.72</v>
      </c>
      <c r="N18" s="37">
        <f>M!N9</f>
        <v>13</v>
      </c>
      <c r="O18" s="37">
        <f>M!O9</f>
        <v>12</v>
      </c>
      <c r="P18" s="37">
        <f t="shared" si="4"/>
        <v>25</v>
      </c>
      <c r="Q18" s="5">
        <f>M!Q9</f>
        <v>42.37</v>
      </c>
      <c r="R18" s="37">
        <f>M!R9</f>
        <v>27</v>
      </c>
      <c r="S18" s="37">
        <f>M!S9</f>
        <v>14</v>
      </c>
      <c r="T18" s="37">
        <f t="shared" si="5"/>
        <v>41</v>
      </c>
      <c r="U18" s="5">
        <f t="shared" si="6"/>
        <v>128.16</v>
      </c>
      <c r="V18" s="9">
        <v>16</v>
      </c>
    </row>
    <row r="19" spans="1:22" ht="12.75">
      <c r="A19" s="4"/>
      <c r="B19" s="1"/>
      <c r="C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</row>
    <row r="20" spans="1:22" ht="12.75">
      <c r="A20" s="4"/>
      <c r="B20" s="1"/>
      <c r="C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2:22" ht="12.75">
      <c r="B21" s="8"/>
      <c r="E21" s="5"/>
      <c r="F21" s="37"/>
      <c r="G21" s="5"/>
      <c r="H21" s="5"/>
      <c r="I21" s="5"/>
      <c r="J21" s="3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</row>
    <row r="22" spans="5:22" ht="12.75">
      <c r="E22" s="64"/>
      <c r="F22" s="64"/>
      <c r="G22" s="64"/>
      <c r="H22" s="64"/>
      <c r="I22" s="64"/>
      <c r="J22" s="64"/>
      <c r="K22" s="64"/>
      <c r="L22" s="64"/>
      <c r="M22" s="36"/>
      <c r="N22" s="36"/>
      <c r="O22" s="36"/>
      <c r="P22" s="64"/>
      <c r="Q22" s="64"/>
      <c r="R22" s="64"/>
      <c r="S22" s="64"/>
      <c r="T22" s="64"/>
      <c r="U22" s="36"/>
      <c r="V22" s="36"/>
    </row>
    <row r="23" spans="5:26" ht="12.75">
      <c r="E23" s="36"/>
      <c r="F23" s="60"/>
      <c r="G23" s="36"/>
      <c r="H23" s="60"/>
      <c r="I23" s="36"/>
      <c r="J23" s="59"/>
      <c r="K23" s="61"/>
      <c r="L23" s="59"/>
      <c r="N23" s="59"/>
      <c r="P23" s="36" t="s">
        <v>212</v>
      </c>
      <c r="Q23" s="59">
        <v>43</v>
      </c>
      <c r="R23" s="61" t="s">
        <v>213</v>
      </c>
      <c r="S23" s="59">
        <v>64</v>
      </c>
      <c r="W23" s="8" t="s">
        <v>214</v>
      </c>
      <c r="X23">
        <v>168</v>
      </c>
      <c r="Y23">
        <v>160</v>
      </c>
      <c r="Z23">
        <v>169</v>
      </c>
    </row>
    <row r="24" spans="5:22" ht="12.75">
      <c r="E24" s="64" t="s">
        <v>30</v>
      </c>
      <c r="F24" s="64"/>
      <c r="G24" s="64"/>
      <c r="H24" s="64"/>
      <c r="I24" s="64" t="s">
        <v>31</v>
      </c>
      <c r="J24" s="64"/>
      <c r="K24" s="64"/>
      <c r="L24" s="64"/>
      <c r="M24" s="5"/>
      <c r="N24" s="5"/>
      <c r="O24" s="64" t="s">
        <v>35</v>
      </c>
      <c r="P24" s="64"/>
      <c r="Q24" s="64"/>
      <c r="R24" s="64"/>
      <c r="S24" s="64"/>
      <c r="T24" s="5"/>
      <c r="U24" s="5"/>
      <c r="V24" s="5"/>
    </row>
    <row r="25" spans="1:26" ht="38.25">
      <c r="A25" s="2" t="s">
        <v>0</v>
      </c>
      <c r="B25" s="2" t="s">
        <v>1</v>
      </c>
      <c r="C25" s="2" t="s">
        <v>2</v>
      </c>
      <c r="D25" s="3" t="s">
        <v>4</v>
      </c>
      <c r="E25" s="3" t="s">
        <v>19</v>
      </c>
      <c r="F25" s="3" t="s">
        <v>20</v>
      </c>
      <c r="G25" s="2" t="s">
        <v>21</v>
      </c>
      <c r="H25" s="2" t="s">
        <v>22</v>
      </c>
      <c r="I25" s="3" t="s">
        <v>19</v>
      </c>
      <c r="J25" s="3" t="s">
        <v>20</v>
      </c>
      <c r="K25" s="2" t="s">
        <v>21</v>
      </c>
      <c r="L25" s="2" t="s">
        <v>23</v>
      </c>
      <c r="M25" s="2" t="s">
        <v>73</v>
      </c>
      <c r="N25" s="2" t="s">
        <v>29</v>
      </c>
      <c r="O25" s="2" t="s">
        <v>19</v>
      </c>
      <c r="P25" s="2" t="s">
        <v>34</v>
      </c>
      <c r="Q25" s="2" t="s">
        <v>20</v>
      </c>
      <c r="R25" s="2" t="s">
        <v>21</v>
      </c>
      <c r="S25" s="2" t="s">
        <v>29</v>
      </c>
      <c r="T25" s="5"/>
      <c r="U25" s="5"/>
      <c r="V25" s="5"/>
      <c r="X25" s="62" t="s">
        <v>215</v>
      </c>
      <c r="Y25" s="62" t="s">
        <v>216</v>
      </c>
      <c r="Z25" s="62" t="s">
        <v>217</v>
      </c>
    </row>
    <row r="26" spans="1:26" ht="12.75">
      <c r="A26" s="4">
        <v>5515</v>
      </c>
      <c r="B26" t="s">
        <v>149</v>
      </c>
      <c r="C26" t="s">
        <v>169</v>
      </c>
      <c r="D26" t="s">
        <v>49</v>
      </c>
      <c r="E26" s="5">
        <f>M!E17</f>
        <v>34.08</v>
      </c>
      <c r="F26" s="37">
        <f>M!F17</f>
        <v>0</v>
      </c>
      <c r="G26" s="5">
        <f aca="true" t="shared" si="7" ref="G26:G41">SUM(E26:F26)</f>
        <v>34.08</v>
      </c>
      <c r="H26" s="5">
        <f aca="true" t="shared" si="8" ref="H26:H41">120-G26</f>
        <v>85.92</v>
      </c>
      <c r="I26" s="5">
        <f>M!I17</f>
        <v>28</v>
      </c>
      <c r="J26" s="37">
        <f>M!J17</f>
        <v>0</v>
      </c>
      <c r="K26" s="5">
        <f aca="true" t="shared" si="9" ref="K26:K41">SUM(I26:J26)</f>
        <v>28</v>
      </c>
      <c r="L26" s="5">
        <f aca="true" t="shared" si="10" ref="L26:L41">100-K26</f>
        <v>72</v>
      </c>
      <c r="M26" s="5">
        <f aca="true" t="shared" si="11" ref="M26:M41">SUM(H26,L26)</f>
        <v>157.92000000000002</v>
      </c>
      <c r="N26" s="39">
        <v>1</v>
      </c>
      <c r="O26">
        <v>35.51</v>
      </c>
      <c r="P26">
        <f>IF(O26=0,120,IF(O26&gt;64,120,IF(O26&lt;43,0,IF(64&gt;O26&gt;43,O26-43))))</f>
        <v>0</v>
      </c>
      <c r="Q26">
        <v>0</v>
      </c>
      <c r="R26">
        <f>SUM(P26:Q26)</f>
        <v>0</v>
      </c>
      <c r="S26" s="8">
        <v>1</v>
      </c>
      <c r="T26" s="5"/>
      <c r="U26" s="5"/>
      <c r="V26" s="5"/>
      <c r="X26" s="63">
        <f>$X$23/E26</f>
        <v>4.929577464788733</v>
      </c>
      <c r="Y26" s="63">
        <f>$Y$23/I26</f>
        <v>5.714285714285714</v>
      </c>
      <c r="Z26" s="63">
        <f>$Z$23/O26</f>
        <v>4.75922275415376</v>
      </c>
    </row>
    <row r="27" spans="1:26" ht="12.75">
      <c r="A27" s="4">
        <v>5513</v>
      </c>
      <c r="B27" s="1" t="s">
        <v>82</v>
      </c>
      <c r="C27" s="1" t="s">
        <v>104</v>
      </c>
      <c r="D27" s="1" t="s">
        <v>45</v>
      </c>
      <c r="E27" s="5">
        <f>M!E15</f>
        <v>37.03</v>
      </c>
      <c r="F27" s="37">
        <f>M!F15</f>
        <v>0</v>
      </c>
      <c r="G27" s="5">
        <f t="shared" si="7"/>
        <v>37.03</v>
      </c>
      <c r="H27" s="5">
        <f t="shared" si="8"/>
        <v>82.97</v>
      </c>
      <c r="I27" s="5">
        <f>M!I15</f>
        <v>29.6</v>
      </c>
      <c r="J27" s="37">
        <f>M!J15</f>
        <v>0</v>
      </c>
      <c r="K27" s="5">
        <f t="shared" si="9"/>
        <v>29.6</v>
      </c>
      <c r="L27" s="5">
        <f t="shared" si="10"/>
        <v>70.4</v>
      </c>
      <c r="M27" s="5">
        <f t="shared" si="11"/>
        <v>153.37</v>
      </c>
      <c r="N27" s="39">
        <v>2</v>
      </c>
      <c r="O27">
        <v>36.51</v>
      </c>
      <c r="P27">
        <f aca="true" t="shared" si="12" ref="P27:P41">IF(O27=0,120,IF(O27&gt;64,120,IF(O27&lt;43,0,IF(64&gt;O27&gt;43,O27-43))))</f>
        <v>0</v>
      </c>
      <c r="Q27">
        <v>0</v>
      </c>
      <c r="R27">
        <f>SUM(P27:Q27)</f>
        <v>0</v>
      </c>
      <c r="S27" s="8">
        <v>2</v>
      </c>
      <c r="T27" s="5"/>
      <c r="U27" s="5"/>
      <c r="V27" s="5"/>
      <c r="X27" s="63">
        <f aca="true" t="shared" si="13" ref="X27:X41">$X$23/E27</f>
        <v>4.536862003780718</v>
      </c>
      <c r="Y27" s="63">
        <f aca="true" t="shared" si="14" ref="Y27:Y41">$Y$23/I27</f>
        <v>5.405405405405405</v>
      </c>
      <c r="Z27" s="63">
        <f aca="true" t="shared" si="15" ref="Z27:Z41">$Z$23/O27</f>
        <v>4.628868803067653</v>
      </c>
    </row>
    <row r="28" spans="1:26" ht="12.75">
      <c r="A28" s="4">
        <v>5504</v>
      </c>
      <c r="B28" s="1" t="s">
        <v>159</v>
      </c>
      <c r="C28" s="1" t="s">
        <v>160</v>
      </c>
      <c r="D28" s="1" t="s">
        <v>39</v>
      </c>
      <c r="E28" s="5">
        <f>M!E6</f>
        <v>33.64</v>
      </c>
      <c r="F28" s="37">
        <f>M!F6</f>
        <v>5</v>
      </c>
      <c r="G28" s="5">
        <f t="shared" si="7"/>
        <v>38.64</v>
      </c>
      <c r="H28" s="5">
        <f t="shared" si="8"/>
        <v>81.36</v>
      </c>
      <c r="I28" s="5">
        <f>M!I6</f>
        <v>31.11</v>
      </c>
      <c r="J28" s="37">
        <f>M!J6</f>
        <v>5</v>
      </c>
      <c r="K28" s="5">
        <f t="shared" si="9"/>
        <v>36.11</v>
      </c>
      <c r="L28" s="5">
        <f t="shared" si="10"/>
        <v>63.89</v>
      </c>
      <c r="M28" s="5">
        <f t="shared" si="11"/>
        <v>145.25</v>
      </c>
      <c r="N28" s="39">
        <v>4</v>
      </c>
      <c r="O28">
        <v>36.43</v>
      </c>
      <c r="P28">
        <f t="shared" si="12"/>
        <v>0</v>
      </c>
      <c r="Q28">
        <v>10</v>
      </c>
      <c r="R28">
        <f aca="true" t="shared" si="16" ref="R28:R41">SUM(P28:Q28)</f>
        <v>10</v>
      </c>
      <c r="S28" s="8">
        <v>3</v>
      </c>
      <c r="X28" s="63">
        <f t="shared" si="13"/>
        <v>4.9940546967895365</v>
      </c>
      <c r="Y28" s="63">
        <f t="shared" si="14"/>
        <v>5.143040822886531</v>
      </c>
      <c r="Z28" s="63">
        <f t="shared" si="15"/>
        <v>4.639033763381828</v>
      </c>
    </row>
    <row r="29" spans="1:26" ht="12.75">
      <c r="A29" s="4">
        <v>5501</v>
      </c>
      <c r="B29" s="1" t="s">
        <v>153</v>
      </c>
      <c r="C29" s="1" t="s">
        <v>154</v>
      </c>
      <c r="D29" s="1" t="s">
        <v>39</v>
      </c>
      <c r="E29" s="5">
        <f>M!E3</f>
        <v>37.83</v>
      </c>
      <c r="F29" s="37">
        <f>M!F3</f>
        <v>5</v>
      </c>
      <c r="G29" s="5">
        <f t="shared" si="7"/>
        <v>42.83</v>
      </c>
      <c r="H29" s="5">
        <f t="shared" si="8"/>
        <v>77.17</v>
      </c>
      <c r="I29" s="5">
        <f>M!I3</f>
        <v>31.31</v>
      </c>
      <c r="J29" s="37">
        <f>M!J3</f>
        <v>5</v>
      </c>
      <c r="K29" s="5">
        <f t="shared" si="9"/>
        <v>36.31</v>
      </c>
      <c r="L29" s="5">
        <f t="shared" si="10"/>
        <v>63.69</v>
      </c>
      <c r="M29" s="5">
        <f>SUM(H29,L29)</f>
        <v>140.86</v>
      </c>
      <c r="N29" s="39">
        <v>6</v>
      </c>
      <c r="O29">
        <v>39.19</v>
      </c>
      <c r="P29">
        <f t="shared" si="12"/>
        <v>0</v>
      </c>
      <c r="Q29">
        <v>10</v>
      </c>
      <c r="R29">
        <f t="shared" si="16"/>
        <v>10</v>
      </c>
      <c r="S29" s="10">
        <v>4</v>
      </c>
      <c r="X29" s="63">
        <f t="shared" si="13"/>
        <v>4.440919904837431</v>
      </c>
      <c r="Y29" s="63">
        <f t="shared" si="14"/>
        <v>5.110188438198659</v>
      </c>
      <c r="Z29" s="63">
        <f t="shared" si="15"/>
        <v>4.31232457259505</v>
      </c>
    </row>
    <row r="30" spans="1:26" ht="12.75">
      <c r="A30" s="4">
        <v>5516</v>
      </c>
      <c r="B30" t="s">
        <v>170</v>
      </c>
      <c r="C30" t="s">
        <v>171</v>
      </c>
      <c r="D30" t="s">
        <v>72</v>
      </c>
      <c r="E30" s="5">
        <f>M!E18</f>
        <v>36.92</v>
      </c>
      <c r="F30" s="37">
        <f>M!F18</f>
        <v>0</v>
      </c>
      <c r="G30" s="5">
        <f t="shared" si="7"/>
        <v>36.92</v>
      </c>
      <c r="H30" s="5">
        <f t="shared" si="8"/>
        <v>83.08</v>
      </c>
      <c r="I30" s="5">
        <f>M!I18</f>
        <v>32.57</v>
      </c>
      <c r="J30" s="37">
        <f>M!J18</f>
        <v>0</v>
      </c>
      <c r="K30" s="5">
        <f t="shared" si="9"/>
        <v>32.57</v>
      </c>
      <c r="L30" s="5">
        <f t="shared" si="10"/>
        <v>67.43</v>
      </c>
      <c r="M30" s="5">
        <f t="shared" si="11"/>
        <v>150.51</v>
      </c>
      <c r="N30" s="39">
        <v>3</v>
      </c>
      <c r="O30">
        <v>41.66</v>
      </c>
      <c r="P30">
        <f t="shared" si="12"/>
        <v>0</v>
      </c>
      <c r="Q30">
        <v>10</v>
      </c>
      <c r="R30">
        <f t="shared" si="16"/>
        <v>10</v>
      </c>
      <c r="S30" s="10">
        <v>5</v>
      </c>
      <c r="X30" s="63">
        <f t="shared" si="13"/>
        <v>4.550379198266522</v>
      </c>
      <c r="Y30" s="63">
        <f t="shared" si="14"/>
        <v>4.912496162112373</v>
      </c>
      <c r="Z30" s="63">
        <f t="shared" si="15"/>
        <v>4.056649063850216</v>
      </c>
    </row>
    <row r="31" spans="1:26" ht="12.75">
      <c r="A31" s="4">
        <v>5512</v>
      </c>
      <c r="B31" t="s">
        <v>92</v>
      </c>
      <c r="C31" t="s">
        <v>168</v>
      </c>
      <c r="D31" t="s">
        <v>62</v>
      </c>
      <c r="E31" s="5">
        <f>M!E14</f>
        <v>39.13</v>
      </c>
      <c r="F31" s="37">
        <f>M!F14</f>
        <v>0</v>
      </c>
      <c r="G31" s="5">
        <f t="shared" si="7"/>
        <v>39.13</v>
      </c>
      <c r="H31" s="5">
        <f t="shared" si="8"/>
        <v>80.87</v>
      </c>
      <c r="I31" s="5">
        <f>M!I14</f>
        <v>33.1</v>
      </c>
      <c r="J31" s="37">
        <f>M!J14</f>
        <v>5</v>
      </c>
      <c r="K31" s="5">
        <f t="shared" si="9"/>
        <v>38.1</v>
      </c>
      <c r="L31" s="5">
        <f t="shared" si="10"/>
        <v>61.9</v>
      </c>
      <c r="M31" s="5">
        <f t="shared" si="11"/>
        <v>142.77</v>
      </c>
      <c r="N31" s="39">
        <v>5</v>
      </c>
      <c r="O31">
        <v>0</v>
      </c>
      <c r="P31">
        <f t="shared" si="12"/>
        <v>120</v>
      </c>
      <c r="R31">
        <f t="shared" si="16"/>
        <v>120</v>
      </c>
      <c r="X31" s="63">
        <f t="shared" si="13"/>
        <v>4.293381037567084</v>
      </c>
      <c r="Y31" s="63">
        <f t="shared" si="14"/>
        <v>4.833836858006042</v>
      </c>
      <c r="Z31" s="63" t="e">
        <f t="shared" si="15"/>
        <v>#DIV/0!</v>
      </c>
    </row>
    <row r="32" spans="1:26" ht="12.75">
      <c r="A32" s="4">
        <v>5509</v>
      </c>
      <c r="B32" t="s">
        <v>163</v>
      </c>
      <c r="C32" t="s">
        <v>164</v>
      </c>
      <c r="D32" s="1" t="s">
        <v>49</v>
      </c>
      <c r="E32" s="5">
        <f>M!E11</f>
        <v>35.45</v>
      </c>
      <c r="F32" s="37">
        <f>M!F11</f>
        <v>5</v>
      </c>
      <c r="G32" s="5">
        <f t="shared" si="7"/>
        <v>40.45</v>
      </c>
      <c r="H32" s="5">
        <f t="shared" si="8"/>
        <v>79.55</v>
      </c>
      <c r="I32" s="5">
        <f>M!I11</f>
        <v>35.09</v>
      </c>
      <c r="J32" s="37">
        <f>M!J11</f>
        <v>5</v>
      </c>
      <c r="K32" s="5">
        <f t="shared" si="9"/>
        <v>40.09</v>
      </c>
      <c r="L32" s="5">
        <f t="shared" si="10"/>
        <v>59.91</v>
      </c>
      <c r="M32" s="5">
        <f t="shared" si="11"/>
        <v>139.45999999999998</v>
      </c>
      <c r="N32" s="37">
        <v>7</v>
      </c>
      <c r="P32">
        <f t="shared" si="12"/>
        <v>120</v>
      </c>
      <c r="R32">
        <f t="shared" si="16"/>
        <v>120</v>
      </c>
      <c r="S32" s="8"/>
      <c r="X32" s="63">
        <f t="shared" si="13"/>
        <v>4.739069111424541</v>
      </c>
      <c r="Y32" s="63">
        <f t="shared" si="14"/>
        <v>4.559703619264748</v>
      </c>
      <c r="Z32" s="63" t="e">
        <f t="shared" si="15"/>
        <v>#DIV/0!</v>
      </c>
    </row>
    <row r="33" spans="1:26" ht="12.75">
      <c r="A33" s="4">
        <v>5514</v>
      </c>
      <c r="B33" s="1" t="s">
        <v>101</v>
      </c>
      <c r="C33" s="1" t="s">
        <v>103</v>
      </c>
      <c r="D33" s="1" t="s">
        <v>72</v>
      </c>
      <c r="E33" s="5">
        <f>M!E16</f>
        <v>36.55</v>
      </c>
      <c r="F33" s="37">
        <f>M!F16</f>
        <v>10</v>
      </c>
      <c r="G33" s="5">
        <f t="shared" si="7"/>
        <v>46.55</v>
      </c>
      <c r="H33" s="5">
        <f t="shared" si="8"/>
        <v>73.45</v>
      </c>
      <c r="I33" s="5">
        <f>M!I16</f>
        <v>29.94</v>
      </c>
      <c r="J33" s="37">
        <f>M!J16</f>
        <v>10</v>
      </c>
      <c r="K33" s="5">
        <f t="shared" si="9"/>
        <v>39.94</v>
      </c>
      <c r="L33" s="5">
        <f t="shared" si="10"/>
        <v>60.06</v>
      </c>
      <c r="M33" s="5">
        <f t="shared" si="11"/>
        <v>133.51</v>
      </c>
      <c r="N33" s="37">
        <v>8</v>
      </c>
      <c r="O33" s="5"/>
      <c r="P33">
        <f t="shared" si="12"/>
        <v>120</v>
      </c>
      <c r="R33">
        <f t="shared" si="16"/>
        <v>120</v>
      </c>
      <c r="S33" s="10"/>
      <c r="X33" s="63">
        <f t="shared" si="13"/>
        <v>4.596443228454173</v>
      </c>
      <c r="Y33" s="63">
        <f t="shared" si="14"/>
        <v>5.344021376085504</v>
      </c>
      <c r="Z33" s="63" t="e">
        <f t="shared" si="15"/>
        <v>#DIV/0!</v>
      </c>
    </row>
    <row r="34" spans="1:26" ht="12.75">
      <c r="A34" s="4">
        <v>5511</v>
      </c>
      <c r="B34" t="s">
        <v>87</v>
      </c>
      <c r="C34" t="s">
        <v>167</v>
      </c>
      <c r="D34" t="s">
        <v>84</v>
      </c>
      <c r="E34" s="5">
        <f>M!E13</f>
        <v>46.16</v>
      </c>
      <c r="F34" s="37">
        <f>M!F13</f>
        <v>5</v>
      </c>
      <c r="G34" s="5">
        <f t="shared" si="7"/>
        <v>51.16</v>
      </c>
      <c r="H34" s="5">
        <f t="shared" si="8"/>
        <v>68.84</v>
      </c>
      <c r="I34" s="5">
        <f>M!I13</f>
        <v>40.46</v>
      </c>
      <c r="J34" s="37">
        <f>M!J13</f>
        <v>0</v>
      </c>
      <c r="K34" s="5">
        <f t="shared" si="9"/>
        <v>40.46</v>
      </c>
      <c r="L34" s="5">
        <f t="shared" si="10"/>
        <v>59.54</v>
      </c>
      <c r="M34" s="5">
        <f t="shared" si="11"/>
        <v>128.38</v>
      </c>
      <c r="N34" s="37">
        <v>9</v>
      </c>
      <c r="O34" s="5"/>
      <c r="P34">
        <f t="shared" si="12"/>
        <v>120</v>
      </c>
      <c r="Q34" s="5"/>
      <c r="R34">
        <f t="shared" si="16"/>
        <v>120</v>
      </c>
      <c r="X34" s="63">
        <f t="shared" si="13"/>
        <v>3.639514731369151</v>
      </c>
      <c r="Y34" s="63">
        <f t="shared" si="14"/>
        <v>3.954522985664854</v>
      </c>
      <c r="Z34" s="63" t="e">
        <f t="shared" si="15"/>
        <v>#DIV/0!</v>
      </c>
    </row>
    <row r="35" spans="1:26" ht="12.75">
      <c r="A35" s="4">
        <v>5508</v>
      </c>
      <c r="B35" s="1" t="s">
        <v>12</v>
      </c>
      <c r="C35" s="1" t="s">
        <v>106</v>
      </c>
      <c r="D35" s="1" t="s">
        <v>45</v>
      </c>
      <c r="E35" s="5">
        <f>M!E10</f>
        <v>42.2</v>
      </c>
      <c r="F35" s="37">
        <f>M!F10</f>
        <v>5</v>
      </c>
      <c r="G35" s="5">
        <f t="shared" si="7"/>
        <v>47.2</v>
      </c>
      <c r="H35" s="5">
        <f t="shared" si="8"/>
        <v>72.8</v>
      </c>
      <c r="I35" s="5">
        <f>M!I10</f>
        <v>35.65</v>
      </c>
      <c r="J35" s="37">
        <f>M!J10</f>
        <v>10</v>
      </c>
      <c r="K35" s="5">
        <f t="shared" si="9"/>
        <v>45.65</v>
      </c>
      <c r="L35" s="5">
        <f t="shared" si="10"/>
        <v>54.35</v>
      </c>
      <c r="M35" s="5">
        <f t="shared" si="11"/>
        <v>127.15</v>
      </c>
      <c r="N35" s="37">
        <v>10</v>
      </c>
      <c r="O35" s="5"/>
      <c r="P35">
        <f t="shared" si="12"/>
        <v>120</v>
      </c>
      <c r="Q35" s="5"/>
      <c r="R35">
        <f t="shared" si="16"/>
        <v>120</v>
      </c>
      <c r="X35" s="63">
        <f t="shared" si="13"/>
        <v>3.981042654028436</v>
      </c>
      <c r="Y35" s="63">
        <f t="shared" si="14"/>
        <v>4.488078541374474</v>
      </c>
      <c r="Z35" s="63" t="e">
        <f t="shared" si="15"/>
        <v>#DIV/0!</v>
      </c>
    </row>
    <row r="36" spans="1:26" ht="12.75">
      <c r="A36" s="4">
        <v>5502</v>
      </c>
      <c r="B36" s="1" t="s">
        <v>155</v>
      </c>
      <c r="C36" s="1" t="s">
        <v>156</v>
      </c>
      <c r="D36" s="1" t="s">
        <v>72</v>
      </c>
      <c r="E36" s="5">
        <f>M!E4</f>
        <v>50.26</v>
      </c>
      <c r="F36" s="37">
        <f>M!F4</f>
        <v>5</v>
      </c>
      <c r="G36" s="5">
        <f t="shared" si="7"/>
        <v>55.26</v>
      </c>
      <c r="H36" s="5">
        <f t="shared" si="8"/>
        <v>64.74000000000001</v>
      </c>
      <c r="I36" s="5">
        <f>M!I4</f>
        <v>40.12</v>
      </c>
      <c r="J36" s="37">
        <f>M!J4</f>
        <v>0</v>
      </c>
      <c r="K36" s="5">
        <f t="shared" si="9"/>
        <v>40.12</v>
      </c>
      <c r="L36" s="5">
        <f t="shared" si="10"/>
        <v>59.88</v>
      </c>
      <c r="M36" s="5">
        <f t="shared" si="11"/>
        <v>124.62</v>
      </c>
      <c r="N36" s="37">
        <v>11</v>
      </c>
      <c r="O36" s="5"/>
      <c r="P36">
        <f t="shared" si="12"/>
        <v>120</v>
      </c>
      <c r="Q36" s="5"/>
      <c r="R36">
        <f t="shared" si="16"/>
        <v>120</v>
      </c>
      <c r="X36" s="63">
        <f t="shared" si="13"/>
        <v>3.3426183844011144</v>
      </c>
      <c r="Y36" s="63">
        <f t="shared" si="14"/>
        <v>3.988035892323031</v>
      </c>
      <c r="Z36" s="63" t="e">
        <f t="shared" si="15"/>
        <v>#DIV/0!</v>
      </c>
    </row>
    <row r="37" spans="1:26" ht="12.75">
      <c r="A37" s="4">
        <v>5506</v>
      </c>
      <c r="B37" s="1" t="s">
        <v>50</v>
      </c>
      <c r="C37" s="1" t="s">
        <v>51</v>
      </c>
      <c r="D37" s="1" t="s">
        <v>162</v>
      </c>
      <c r="E37" s="5">
        <f>M!E8</f>
        <v>49.95</v>
      </c>
      <c r="F37" s="37">
        <f>M!F8</f>
        <v>0</v>
      </c>
      <c r="G37" s="5">
        <f t="shared" si="7"/>
        <v>49.95</v>
      </c>
      <c r="H37" s="5">
        <f t="shared" si="8"/>
        <v>70.05</v>
      </c>
      <c r="I37" s="5">
        <f>M!I8</f>
        <v>42.78</v>
      </c>
      <c r="J37" s="37">
        <f>M!J8</f>
        <v>5</v>
      </c>
      <c r="K37" s="5">
        <f t="shared" si="9"/>
        <v>47.78</v>
      </c>
      <c r="L37" s="5">
        <f t="shared" si="10"/>
        <v>52.22</v>
      </c>
      <c r="M37" s="5">
        <f t="shared" si="11"/>
        <v>122.27</v>
      </c>
      <c r="N37" s="37">
        <v>12</v>
      </c>
      <c r="O37" s="5"/>
      <c r="P37">
        <f t="shared" si="12"/>
        <v>120</v>
      </c>
      <c r="Q37" s="5"/>
      <c r="R37">
        <f t="shared" si="16"/>
        <v>120</v>
      </c>
      <c r="X37" s="63">
        <f t="shared" si="13"/>
        <v>3.363363363363363</v>
      </c>
      <c r="Y37" s="63">
        <f t="shared" si="14"/>
        <v>3.740065451145395</v>
      </c>
      <c r="Z37" s="63" t="e">
        <f t="shared" si="15"/>
        <v>#DIV/0!</v>
      </c>
    </row>
    <row r="38" spans="1:26" ht="12.75">
      <c r="A38" s="4">
        <v>5510</v>
      </c>
      <c r="B38" t="s">
        <v>63</v>
      </c>
      <c r="C38" t="s">
        <v>165</v>
      </c>
      <c r="D38" t="s">
        <v>166</v>
      </c>
      <c r="E38" s="5">
        <f>M!E12</f>
        <v>42.34</v>
      </c>
      <c r="F38" s="37">
        <f>M!F12</f>
        <v>15</v>
      </c>
      <c r="G38" s="5">
        <f t="shared" si="7"/>
        <v>57.34</v>
      </c>
      <c r="H38" s="5">
        <f t="shared" si="8"/>
        <v>62.66</v>
      </c>
      <c r="I38" s="5">
        <f>M!I12</f>
        <v>37.83</v>
      </c>
      <c r="J38" s="37">
        <f>M!J12</f>
        <v>15</v>
      </c>
      <c r="K38" s="5">
        <f t="shared" si="9"/>
        <v>52.83</v>
      </c>
      <c r="L38" s="5">
        <f t="shared" si="10"/>
        <v>47.17</v>
      </c>
      <c r="M38" s="5">
        <f t="shared" si="11"/>
        <v>109.83</v>
      </c>
      <c r="N38" s="37">
        <v>13</v>
      </c>
      <c r="O38" s="5"/>
      <c r="P38">
        <f t="shared" si="12"/>
        <v>120</v>
      </c>
      <c r="Q38" s="5"/>
      <c r="R38">
        <f t="shared" si="16"/>
        <v>120</v>
      </c>
      <c r="X38" s="63">
        <f t="shared" si="13"/>
        <v>3.967879074161549</v>
      </c>
      <c r="Y38" s="63">
        <f t="shared" si="14"/>
        <v>4.229447528416601</v>
      </c>
      <c r="Z38" s="63" t="e">
        <f t="shared" si="15"/>
        <v>#DIV/0!</v>
      </c>
    </row>
    <row r="39" spans="1:26" ht="12.75">
      <c r="A39" s="4">
        <v>5503</v>
      </c>
      <c r="B39" s="1" t="s">
        <v>157</v>
      </c>
      <c r="C39" s="1" t="s">
        <v>158</v>
      </c>
      <c r="D39" s="1" t="s">
        <v>84</v>
      </c>
      <c r="E39" s="5">
        <f>M!E5</f>
        <v>46.52</v>
      </c>
      <c r="F39" s="37">
        <f>M!F5</f>
        <v>10</v>
      </c>
      <c r="G39" s="5">
        <f t="shared" si="7"/>
        <v>56.52</v>
      </c>
      <c r="H39" s="5">
        <f t="shared" si="8"/>
        <v>63.48</v>
      </c>
      <c r="I39" s="5">
        <f>M!I5</f>
        <v>42.72</v>
      </c>
      <c r="J39" s="37">
        <f>M!J5</f>
        <v>20</v>
      </c>
      <c r="K39" s="5">
        <f t="shared" si="9"/>
        <v>62.72</v>
      </c>
      <c r="L39" s="5">
        <f t="shared" si="10"/>
        <v>37.28</v>
      </c>
      <c r="M39" s="5">
        <f t="shared" si="11"/>
        <v>100.75999999999999</v>
      </c>
      <c r="N39" s="37">
        <v>14</v>
      </c>
      <c r="O39" s="5"/>
      <c r="P39">
        <f t="shared" si="12"/>
        <v>120</v>
      </c>
      <c r="Q39" s="5"/>
      <c r="R39">
        <f t="shared" si="16"/>
        <v>120</v>
      </c>
      <c r="X39" s="63">
        <f t="shared" si="13"/>
        <v>3.6113499570077385</v>
      </c>
      <c r="Y39" s="63">
        <f t="shared" si="14"/>
        <v>3.7453183520599254</v>
      </c>
      <c r="Z39" s="63" t="e">
        <f t="shared" si="15"/>
        <v>#DIV/0!</v>
      </c>
    </row>
    <row r="40" spans="1:26" ht="12.75">
      <c r="A40" s="4">
        <v>5505</v>
      </c>
      <c r="B40" s="1" t="s">
        <v>147</v>
      </c>
      <c r="C40" s="1" t="s">
        <v>161</v>
      </c>
      <c r="D40" s="1" t="s">
        <v>72</v>
      </c>
      <c r="E40" s="5">
        <f>M!E7</f>
        <v>0</v>
      </c>
      <c r="F40" s="37">
        <f>M!F7</f>
        <v>120</v>
      </c>
      <c r="G40" s="5">
        <f t="shared" si="7"/>
        <v>120</v>
      </c>
      <c r="H40" s="5">
        <f t="shared" si="8"/>
        <v>0</v>
      </c>
      <c r="I40" s="5">
        <f>M!I7</f>
        <v>33.84</v>
      </c>
      <c r="J40" s="37">
        <f>M!J7</f>
        <v>0</v>
      </c>
      <c r="K40" s="5">
        <f t="shared" si="9"/>
        <v>33.84</v>
      </c>
      <c r="L40" s="5">
        <f t="shared" si="10"/>
        <v>66.16</v>
      </c>
      <c r="M40" s="5">
        <f t="shared" si="11"/>
        <v>66.16</v>
      </c>
      <c r="N40" s="37">
        <v>15</v>
      </c>
      <c r="O40" s="5"/>
      <c r="P40">
        <f t="shared" si="12"/>
        <v>120</v>
      </c>
      <c r="Q40" s="5"/>
      <c r="R40">
        <f t="shared" si="16"/>
        <v>120</v>
      </c>
      <c r="X40" s="63" t="e">
        <f t="shared" si="13"/>
        <v>#DIV/0!</v>
      </c>
      <c r="Y40" s="63">
        <f t="shared" si="14"/>
        <v>4.7281323877068555</v>
      </c>
      <c r="Z40" s="63" t="e">
        <f t="shared" si="15"/>
        <v>#DIV/0!</v>
      </c>
    </row>
    <row r="41" spans="1:26" ht="12.75">
      <c r="A41" s="4">
        <v>5507</v>
      </c>
      <c r="B41" s="1" t="s">
        <v>69</v>
      </c>
      <c r="C41" s="1" t="s">
        <v>105</v>
      </c>
      <c r="D41" s="1" t="s">
        <v>80</v>
      </c>
      <c r="E41" s="5">
        <f>M!E9</f>
        <v>0</v>
      </c>
      <c r="F41" s="37">
        <f>M!F9</f>
        <v>120</v>
      </c>
      <c r="G41" s="5">
        <f t="shared" si="7"/>
        <v>120</v>
      </c>
      <c r="H41" s="5">
        <f t="shared" si="8"/>
        <v>0</v>
      </c>
      <c r="I41" s="5">
        <f>M!I9</f>
        <v>32.84</v>
      </c>
      <c r="J41" s="37">
        <f>M!J9</f>
        <v>5</v>
      </c>
      <c r="K41" s="5">
        <f t="shared" si="9"/>
        <v>37.84</v>
      </c>
      <c r="L41" s="5">
        <f t="shared" si="10"/>
        <v>62.16</v>
      </c>
      <c r="M41" s="5">
        <f t="shared" si="11"/>
        <v>62.16</v>
      </c>
      <c r="N41" s="37">
        <v>16</v>
      </c>
      <c r="O41" s="5"/>
      <c r="P41">
        <f t="shared" si="12"/>
        <v>120</v>
      </c>
      <c r="Q41" s="5"/>
      <c r="R41">
        <f t="shared" si="16"/>
        <v>120</v>
      </c>
      <c r="X41" s="63" t="e">
        <f t="shared" si="13"/>
        <v>#DIV/0!</v>
      </c>
      <c r="Y41" s="63">
        <f t="shared" si="14"/>
        <v>4.872107186358099</v>
      </c>
      <c r="Z41" s="63" t="e">
        <f t="shared" si="15"/>
        <v>#DIV/0!</v>
      </c>
    </row>
  </sheetData>
  <mergeCells count="10">
    <mergeCell ref="E24:H24"/>
    <mergeCell ref="I24:L24"/>
    <mergeCell ref="O24:S24"/>
    <mergeCell ref="E22:H22"/>
    <mergeCell ref="I22:L22"/>
    <mergeCell ref="P22:T22"/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workbookViewId="0" topLeftCell="G44">
      <selection activeCell="Q58" sqref="Q58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2.875" style="0" bestFit="1" customWidth="1"/>
    <col min="4" max="4" width="16.00390625" style="1" bestFit="1" customWidth="1"/>
    <col min="5" max="12" width="9.125" style="0" customWidth="1"/>
    <col min="13" max="13" width="11.75390625" style="0" customWidth="1"/>
    <col min="14" max="14" width="9.125" style="0" customWidth="1"/>
    <col min="21" max="21" width="12.25390625" style="0" customWidth="1"/>
    <col min="24" max="24" width="10.125" style="0" customWidth="1"/>
    <col min="25" max="26" width="10.25390625" style="0" customWidth="1"/>
  </cols>
  <sheetData>
    <row r="1" spans="5:20" ht="12.75">
      <c r="E1" s="64" t="s">
        <v>30</v>
      </c>
      <c r="F1" s="64"/>
      <c r="G1" s="64"/>
      <c r="H1" s="64"/>
      <c r="I1" s="64" t="s">
        <v>31</v>
      </c>
      <c r="J1" s="64"/>
      <c r="K1" s="64"/>
      <c r="L1" s="64"/>
      <c r="M1" s="64" t="s">
        <v>32</v>
      </c>
      <c r="N1" s="64"/>
      <c r="O1" s="64"/>
      <c r="P1" s="64"/>
      <c r="Q1" s="64" t="s">
        <v>33</v>
      </c>
      <c r="R1" s="64"/>
      <c r="S1" s="64"/>
      <c r="T1" s="64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19</v>
      </c>
      <c r="F2" s="3" t="s">
        <v>20</v>
      </c>
      <c r="G2" s="2" t="s">
        <v>21</v>
      </c>
      <c r="H2" s="2" t="s">
        <v>22</v>
      </c>
      <c r="I2" s="3" t="s">
        <v>19</v>
      </c>
      <c r="J2" s="3" t="s">
        <v>20</v>
      </c>
      <c r="K2" s="2" t="s">
        <v>21</v>
      </c>
      <c r="L2" s="2" t="s">
        <v>23</v>
      </c>
      <c r="M2" s="2" t="s">
        <v>19</v>
      </c>
      <c r="N2" s="2" t="s">
        <v>24</v>
      </c>
      <c r="O2" s="2" t="s">
        <v>25</v>
      </c>
      <c r="P2" s="2" t="s">
        <v>26</v>
      </c>
      <c r="Q2" s="2" t="s">
        <v>19</v>
      </c>
      <c r="R2" s="2" t="s">
        <v>24</v>
      </c>
      <c r="S2" s="2" t="s">
        <v>27</v>
      </c>
      <c r="T2" s="2" t="s">
        <v>26</v>
      </c>
      <c r="U2" s="2" t="s">
        <v>28</v>
      </c>
      <c r="V2" s="2" t="s">
        <v>29</v>
      </c>
    </row>
    <row r="3" spans="1:22" ht="12.75">
      <c r="A3" s="4">
        <v>4022</v>
      </c>
      <c r="B3" t="s">
        <v>113</v>
      </c>
      <c r="C3" t="s">
        <v>114</v>
      </c>
      <c r="D3" s="1" t="s">
        <v>15</v>
      </c>
      <c r="E3" s="5">
        <f>S!E24</f>
        <v>37.9</v>
      </c>
      <c r="F3" s="37">
        <f>S!F24</f>
        <v>5</v>
      </c>
      <c r="G3" s="5">
        <f aca="true" t="shared" si="0" ref="G3:G10">SUM(E3:F3)</f>
        <v>42.9</v>
      </c>
      <c r="H3" s="5">
        <f aca="true" t="shared" si="1" ref="H3:H10">120-G3</f>
        <v>77.1</v>
      </c>
      <c r="I3" s="5">
        <f>S!I24</f>
        <v>30.68</v>
      </c>
      <c r="J3" s="37">
        <f>S!J24</f>
        <v>0</v>
      </c>
      <c r="K3" s="5">
        <f aca="true" t="shared" si="2" ref="K3:K10">SUM(I3:J3)</f>
        <v>30.68</v>
      </c>
      <c r="L3" s="5">
        <f aca="true" t="shared" si="3" ref="L3:L10">100-K3</f>
        <v>69.32</v>
      </c>
      <c r="M3" s="5">
        <f>S!M24</f>
        <v>27.92</v>
      </c>
      <c r="N3" s="37">
        <f>S!N24</f>
        <v>16</v>
      </c>
      <c r="O3" s="37">
        <f>S!O24</f>
        <v>12</v>
      </c>
      <c r="P3" s="37">
        <f aca="true" t="shared" si="4" ref="P3:P40">SUM(N3,O3)</f>
        <v>28</v>
      </c>
      <c r="Q3" s="5">
        <f>S!Q24</f>
        <v>36.79</v>
      </c>
      <c r="R3" s="37">
        <f>S!R24</f>
        <v>23</v>
      </c>
      <c r="S3" s="37">
        <f>S!S24</f>
        <v>27</v>
      </c>
      <c r="T3" s="37">
        <f aca="true" t="shared" si="5" ref="T3:T10">SUM(R3:S3)</f>
        <v>50</v>
      </c>
      <c r="U3" s="5">
        <f aca="true" t="shared" si="6" ref="U3:U10">SUM(H3,L3,P3,T3)</f>
        <v>224.42</v>
      </c>
      <c r="V3" s="7">
        <v>1</v>
      </c>
    </row>
    <row r="4" spans="1:22" ht="12.75">
      <c r="A4" s="4">
        <v>4005</v>
      </c>
      <c r="B4" s="1" t="s">
        <v>149</v>
      </c>
      <c r="C4" s="1" t="s">
        <v>175</v>
      </c>
      <c r="D4" s="1" t="s">
        <v>86</v>
      </c>
      <c r="E4" s="5">
        <f>S!E7</f>
        <v>40.29</v>
      </c>
      <c r="F4" s="37">
        <f>S!F7</f>
        <v>10</v>
      </c>
      <c r="G4" s="5">
        <f t="shared" si="0"/>
        <v>50.29</v>
      </c>
      <c r="H4" s="5">
        <f t="shared" si="1"/>
        <v>69.71000000000001</v>
      </c>
      <c r="I4" s="5">
        <f>S!I7</f>
        <v>32.21</v>
      </c>
      <c r="J4" s="37">
        <f>S!J7</f>
        <v>0</v>
      </c>
      <c r="K4" s="5">
        <f t="shared" si="2"/>
        <v>32.21</v>
      </c>
      <c r="L4" s="5">
        <f t="shared" si="3"/>
        <v>67.78999999999999</v>
      </c>
      <c r="M4" s="5">
        <f>S!M7</f>
        <v>29.59</v>
      </c>
      <c r="N4" s="37">
        <f>S!N7</f>
        <v>20</v>
      </c>
      <c r="O4" s="37">
        <f>S!O7</f>
        <v>12</v>
      </c>
      <c r="P4" s="37">
        <f t="shared" si="4"/>
        <v>32</v>
      </c>
      <c r="Q4" s="5">
        <f>S!Q7</f>
        <v>41.89</v>
      </c>
      <c r="R4" s="37">
        <f>S!R7</f>
        <v>26</v>
      </c>
      <c r="S4" s="37">
        <f>S!S7</f>
        <v>27</v>
      </c>
      <c r="T4" s="37">
        <f t="shared" si="5"/>
        <v>53</v>
      </c>
      <c r="U4" s="5">
        <f t="shared" si="6"/>
        <v>222.5</v>
      </c>
      <c r="V4" s="7">
        <v>2</v>
      </c>
    </row>
    <row r="5" spans="1:22" ht="12.75">
      <c r="A5" s="4">
        <v>4015</v>
      </c>
      <c r="B5" t="s">
        <v>149</v>
      </c>
      <c r="C5" t="s">
        <v>181</v>
      </c>
      <c r="D5" s="1" t="s">
        <v>45</v>
      </c>
      <c r="E5" s="5">
        <f>S!E17</f>
        <v>38.01</v>
      </c>
      <c r="F5" s="37">
        <f>S!F17</f>
        <v>0</v>
      </c>
      <c r="G5" s="5">
        <f t="shared" si="0"/>
        <v>38.01</v>
      </c>
      <c r="H5" s="5">
        <f t="shared" si="1"/>
        <v>81.99000000000001</v>
      </c>
      <c r="I5" s="5">
        <f>S!I17</f>
        <v>30.69</v>
      </c>
      <c r="J5" s="37">
        <f>S!J17</f>
        <v>0</v>
      </c>
      <c r="K5" s="5">
        <f t="shared" si="2"/>
        <v>30.69</v>
      </c>
      <c r="L5" s="5">
        <f t="shared" si="3"/>
        <v>69.31</v>
      </c>
      <c r="M5" s="5">
        <f>S!M17</f>
        <v>37.77</v>
      </c>
      <c r="N5" s="37">
        <f>S!N17</f>
        <v>19</v>
      </c>
      <c r="O5" s="37">
        <f>S!O17</f>
        <v>0</v>
      </c>
      <c r="P5" s="37">
        <f t="shared" si="4"/>
        <v>19</v>
      </c>
      <c r="Q5" s="5">
        <f>S!Q17</f>
        <v>38.65</v>
      </c>
      <c r="R5" s="37">
        <f>S!R17</f>
        <v>25</v>
      </c>
      <c r="S5" s="37">
        <f>S!S17</f>
        <v>27</v>
      </c>
      <c r="T5" s="37">
        <f t="shared" si="5"/>
        <v>52</v>
      </c>
      <c r="U5" s="5">
        <f t="shared" si="6"/>
        <v>222.3</v>
      </c>
      <c r="V5" s="7">
        <v>3</v>
      </c>
    </row>
    <row r="6" spans="1:22" ht="12.75">
      <c r="A6" s="4">
        <v>4019</v>
      </c>
      <c r="B6" s="1" t="s">
        <v>42</v>
      </c>
      <c r="C6" s="1" t="s">
        <v>43</v>
      </c>
      <c r="D6" s="1" t="s">
        <v>145</v>
      </c>
      <c r="E6" s="5">
        <f>S!E21</f>
        <v>40</v>
      </c>
      <c r="F6" s="37">
        <f>S!F21</f>
        <v>0</v>
      </c>
      <c r="G6" s="5">
        <f t="shared" si="0"/>
        <v>40</v>
      </c>
      <c r="H6" s="5">
        <f t="shared" si="1"/>
        <v>80</v>
      </c>
      <c r="I6" s="5">
        <f>S!I21</f>
        <v>31.31</v>
      </c>
      <c r="J6" s="37">
        <f>S!J21</f>
        <v>0</v>
      </c>
      <c r="K6" s="5">
        <f t="shared" si="2"/>
        <v>31.31</v>
      </c>
      <c r="L6" s="5">
        <f t="shared" si="3"/>
        <v>68.69</v>
      </c>
      <c r="M6" s="5">
        <f>S!M21</f>
        <v>29.46</v>
      </c>
      <c r="N6" s="37">
        <f>S!N21</f>
        <v>15</v>
      </c>
      <c r="O6" s="37">
        <f>S!O21</f>
        <v>12</v>
      </c>
      <c r="P6" s="37">
        <f t="shared" si="4"/>
        <v>27</v>
      </c>
      <c r="Q6" s="5">
        <f>S!Q21</f>
        <v>46.92</v>
      </c>
      <c r="R6" s="37">
        <f>S!R21</f>
        <v>26</v>
      </c>
      <c r="S6" s="37">
        <f>S!S21</f>
        <v>20</v>
      </c>
      <c r="T6" s="37">
        <f t="shared" si="5"/>
        <v>46</v>
      </c>
      <c r="U6" s="5">
        <f t="shared" si="6"/>
        <v>221.69</v>
      </c>
      <c r="V6" s="9">
        <v>4</v>
      </c>
    </row>
    <row r="7" spans="1:22" ht="12.75">
      <c r="A7" s="4">
        <v>4001</v>
      </c>
      <c r="B7" s="1" t="s">
        <v>9</v>
      </c>
      <c r="C7" s="1" t="s">
        <v>107</v>
      </c>
      <c r="D7" s="1" t="s">
        <v>145</v>
      </c>
      <c r="E7" s="5">
        <f>S!E3</f>
        <v>37.34</v>
      </c>
      <c r="F7" s="37">
        <f>S!F3</f>
        <v>0</v>
      </c>
      <c r="G7" s="5">
        <f t="shared" si="0"/>
        <v>37.34</v>
      </c>
      <c r="H7" s="5">
        <f t="shared" si="1"/>
        <v>82.66</v>
      </c>
      <c r="I7" s="5">
        <f>S!I3</f>
        <v>31.39</v>
      </c>
      <c r="J7" s="37">
        <f>S!J3</f>
        <v>0</v>
      </c>
      <c r="K7" s="5">
        <f t="shared" si="2"/>
        <v>31.39</v>
      </c>
      <c r="L7" s="5">
        <f t="shared" si="3"/>
        <v>68.61</v>
      </c>
      <c r="M7" s="5">
        <f>S!M3</f>
        <v>30.04</v>
      </c>
      <c r="N7" s="37">
        <f>S!N3</f>
        <v>19</v>
      </c>
      <c r="O7" s="37">
        <f>S!O3</f>
        <v>0</v>
      </c>
      <c r="P7" s="37">
        <f>SUM(N7,O7)</f>
        <v>19</v>
      </c>
      <c r="Q7" s="5">
        <f>S!Q3</f>
        <v>42.74</v>
      </c>
      <c r="R7" s="37">
        <f>S!R3</f>
        <v>26</v>
      </c>
      <c r="S7" s="37">
        <f>S!S3</f>
        <v>20</v>
      </c>
      <c r="T7" s="37">
        <f t="shared" si="5"/>
        <v>46</v>
      </c>
      <c r="U7" s="5">
        <f t="shared" si="6"/>
        <v>216.26999999999998</v>
      </c>
      <c r="V7" s="9">
        <v>5</v>
      </c>
    </row>
    <row r="8" spans="1:22" ht="12.75">
      <c r="A8" s="4">
        <v>4026</v>
      </c>
      <c r="B8" t="s">
        <v>183</v>
      </c>
      <c r="C8" t="s">
        <v>184</v>
      </c>
      <c r="D8" s="1" t="s">
        <v>72</v>
      </c>
      <c r="E8" s="5">
        <f>S!E28</f>
        <v>42.6</v>
      </c>
      <c r="F8" s="37">
        <f>S!F28</f>
        <v>5</v>
      </c>
      <c r="G8" s="5">
        <f t="shared" si="0"/>
        <v>47.6</v>
      </c>
      <c r="H8" s="5">
        <f t="shared" si="1"/>
        <v>72.4</v>
      </c>
      <c r="I8" s="5">
        <f>S!I28</f>
        <v>33.6</v>
      </c>
      <c r="J8" s="37">
        <f>S!J28</f>
        <v>0</v>
      </c>
      <c r="K8" s="5">
        <f t="shared" si="2"/>
        <v>33.6</v>
      </c>
      <c r="L8" s="5">
        <f t="shared" si="3"/>
        <v>66.4</v>
      </c>
      <c r="M8" s="5">
        <f>S!M28</f>
        <v>27.89</v>
      </c>
      <c r="N8" s="37">
        <f>S!N28</f>
        <v>15</v>
      </c>
      <c r="O8" s="37">
        <f>S!O28</f>
        <v>12</v>
      </c>
      <c r="P8" s="37">
        <f t="shared" si="4"/>
        <v>27</v>
      </c>
      <c r="Q8" s="5">
        <f>S!Q28</f>
        <v>38.09</v>
      </c>
      <c r="R8" s="37">
        <f>S!R28</f>
        <v>23</v>
      </c>
      <c r="S8" s="37">
        <f>S!S28</f>
        <v>27</v>
      </c>
      <c r="T8" s="37">
        <f t="shared" si="5"/>
        <v>50</v>
      </c>
      <c r="U8" s="5">
        <f t="shared" si="6"/>
        <v>215.8</v>
      </c>
      <c r="V8" s="9">
        <v>6</v>
      </c>
    </row>
    <row r="9" spans="1:22" ht="12.75">
      <c r="A9" s="4">
        <v>4025</v>
      </c>
      <c r="B9" s="1" t="s">
        <v>75</v>
      </c>
      <c r="C9" s="1" t="s">
        <v>76</v>
      </c>
      <c r="D9" s="1" t="s">
        <v>72</v>
      </c>
      <c r="E9" s="5">
        <f>S!E27</f>
        <v>43.2</v>
      </c>
      <c r="F9" s="37">
        <f>S!F27</f>
        <v>0</v>
      </c>
      <c r="G9" s="5">
        <f t="shared" si="0"/>
        <v>43.2</v>
      </c>
      <c r="H9" s="5">
        <f t="shared" si="1"/>
        <v>76.8</v>
      </c>
      <c r="I9" s="5">
        <f>S!I27</f>
        <v>35.26</v>
      </c>
      <c r="J9" s="37">
        <f>S!J27</f>
        <v>0</v>
      </c>
      <c r="K9" s="5">
        <f t="shared" si="2"/>
        <v>35.26</v>
      </c>
      <c r="L9" s="5">
        <f t="shared" si="3"/>
        <v>64.74000000000001</v>
      </c>
      <c r="M9" s="5">
        <f>S!M27</f>
        <v>28.37</v>
      </c>
      <c r="N9" s="37">
        <f>S!N27</f>
        <v>17</v>
      </c>
      <c r="O9" s="37">
        <f>S!O27</f>
        <v>6</v>
      </c>
      <c r="P9" s="37">
        <f t="shared" si="4"/>
        <v>23</v>
      </c>
      <c r="Q9" s="5">
        <f>S!Q27</f>
        <v>41.01</v>
      </c>
      <c r="R9" s="37">
        <f>S!R27</f>
        <v>23</v>
      </c>
      <c r="S9" s="37">
        <f>S!S27</f>
        <v>27</v>
      </c>
      <c r="T9" s="37">
        <f t="shared" si="5"/>
        <v>50</v>
      </c>
      <c r="U9" s="5">
        <f t="shared" si="6"/>
        <v>214.54000000000002</v>
      </c>
      <c r="V9" s="9">
        <v>7</v>
      </c>
    </row>
    <row r="10" spans="1:22" ht="12.75">
      <c r="A10" s="4">
        <v>4007</v>
      </c>
      <c r="B10" s="1" t="s">
        <v>82</v>
      </c>
      <c r="C10" s="1" t="s">
        <v>109</v>
      </c>
      <c r="D10" s="1" t="s">
        <v>5</v>
      </c>
      <c r="E10" s="5">
        <f>S!E9</f>
        <v>37.91</v>
      </c>
      <c r="F10" s="37">
        <f>S!F9</f>
        <v>0</v>
      </c>
      <c r="G10" s="5">
        <f t="shared" si="0"/>
        <v>37.91</v>
      </c>
      <c r="H10" s="5">
        <f t="shared" si="1"/>
        <v>82.09</v>
      </c>
      <c r="I10" s="5">
        <f>S!I9</f>
        <v>29.94</v>
      </c>
      <c r="J10" s="37">
        <f>S!J9</f>
        <v>5</v>
      </c>
      <c r="K10" s="5">
        <f t="shared" si="2"/>
        <v>34.94</v>
      </c>
      <c r="L10" s="5">
        <f t="shared" si="3"/>
        <v>65.06</v>
      </c>
      <c r="M10" s="5">
        <f>S!M9</f>
        <v>28.42</v>
      </c>
      <c r="N10" s="37">
        <f>S!N9</f>
        <v>14</v>
      </c>
      <c r="O10" s="37">
        <f>S!O9</f>
        <v>12</v>
      </c>
      <c r="P10" s="37">
        <f t="shared" si="4"/>
        <v>26</v>
      </c>
      <c r="Q10" s="5">
        <f>S!Q9</f>
        <v>33.3</v>
      </c>
      <c r="R10" s="37">
        <f>S!R9</f>
        <v>14</v>
      </c>
      <c r="S10" s="37">
        <f>S!S9</f>
        <v>27</v>
      </c>
      <c r="T10" s="37">
        <f t="shared" si="5"/>
        <v>41</v>
      </c>
      <c r="U10" s="5">
        <f t="shared" si="6"/>
        <v>214.15</v>
      </c>
      <c r="V10" s="9">
        <v>8</v>
      </c>
    </row>
    <row r="11" spans="1:22" ht="12.75">
      <c r="A11" s="4">
        <v>4013</v>
      </c>
      <c r="B11" s="1" t="s">
        <v>111</v>
      </c>
      <c r="C11" s="1" t="s">
        <v>112</v>
      </c>
      <c r="D11" s="1" t="s">
        <v>166</v>
      </c>
      <c r="E11" s="5">
        <f>S!E15</f>
        <v>35.46</v>
      </c>
      <c r="F11" s="37">
        <f>S!F15</f>
        <v>10</v>
      </c>
      <c r="G11" s="5">
        <f aca="true" t="shared" si="7" ref="G11:G40">SUM(E11:F11)</f>
        <v>45.46</v>
      </c>
      <c r="H11" s="5">
        <f aca="true" t="shared" si="8" ref="H11:H40">120-G11</f>
        <v>74.53999999999999</v>
      </c>
      <c r="I11" s="5">
        <f>S!I15</f>
        <v>30.24</v>
      </c>
      <c r="J11" s="37">
        <f>S!J15</f>
        <v>0</v>
      </c>
      <c r="K11" s="5">
        <f aca="true" t="shared" si="9" ref="K11:K40">SUM(I11:J11)</f>
        <v>30.24</v>
      </c>
      <c r="L11" s="5">
        <f aca="true" t="shared" si="10" ref="L11:L40">100-K11</f>
        <v>69.76</v>
      </c>
      <c r="M11" s="5">
        <f>S!M15</f>
        <v>30.63</v>
      </c>
      <c r="N11" s="37">
        <f>S!N15</f>
        <v>17</v>
      </c>
      <c r="O11" s="37">
        <f>S!O15</f>
        <v>0</v>
      </c>
      <c r="P11" s="37">
        <f t="shared" si="4"/>
        <v>17</v>
      </c>
      <c r="Q11" s="5">
        <f>S!Q15</f>
        <v>38.35</v>
      </c>
      <c r="R11" s="37">
        <f>S!R15</f>
        <v>25</v>
      </c>
      <c r="S11" s="37">
        <f>S!S15</f>
        <v>27</v>
      </c>
      <c r="T11" s="37">
        <f aca="true" t="shared" si="11" ref="T11:T40">SUM(R11:S11)</f>
        <v>52</v>
      </c>
      <c r="U11" s="5">
        <f aca="true" t="shared" si="12" ref="U11:U40">SUM(H11,L11,P11,T11)</f>
        <v>213.3</v>
      </c>
      <c r="V11" s="9">
        <v>9</v>
      </c>
    </row>
    <row r="12" spans="1:22" ht="12.75">
      <c r="A12" s="4">
        <v>4020</v>
      </c>
      <c r="B12" s="1" t="s">
        <v>40</v>
      </c>
      <c r="C12" s="1" t="s">
        <v>41</v>
      </c>
      <c r="D12" s="1" t="s">
        <v>49</v>
      </c>
      <c r="E12" s="5">
        <f>S!E22</f>
        <v>35.76</v>
      </c>
      <c r="F12" s="37">
        <f>S!F22</f>
        <v>5</v>
      </c>
      <c r="G12" s="5">
        <f t="shared" si="7"/>
        <v>40.76</v>
      </c>
      <c r="H12" s="5">
        <f t="shared" si="8"/>
        <v>79.24000000000001</v>
      </c>
      <c r="I12" s="5">
        <f>S!I22</f>
        <v>31.35</v>
      </c>
      <c r="J12" s="37">
        <f>S!J22</f>
        <v>5</v>
      </c>
      <c r="K12" s="5">
        <f t="shared" si="9"/>
        <v>36.35</v>
      </c>
      <c r="L12" s="5">
        <f t="shared" si="10"/>
        <v>63.65</v>
      </c>
      <c r="M12" s="5">
        <f>S!M22</f>
        <v>31.94</v>
      </c>
      <c r="N12" s="37">
        <f>S!N22</f>
        <v>9</v>
      </c>
      <c r="O12" s="37">
        <f>S!O22</f>
        <v>12</v>
      </c>
      <c r="P12" s="37">
        <f t="shared" si="4"/>
        <v>21</v>
      </c>
      <c r="Q12" s="5">
        <f>S!Q22</f>
        <v>41.56</v>
      </c>
      <c r="R12" s="37">
        <f>S!R22</f>
        <v>20</v>
      </c>
      <c r="S12" s="37">
        <f>S!S22</f>
        <v>27</v>
      </c>
      <c r="T12" s="37">
        <f t="shared" si="11"/>
        <v>47</v>
      </c>
      <c r="U12" s="5">
        <f t="shared" si="12"/>
        <v>210.89000000000001</v>
      </c>
      <c r="V12" s="9">
        <v>10</v>
      </c>
    </row>
    <row r="13" spans="1:22" ht="12.75">
      <c r="A13" s="4">
        <v>4002</v>
      </c>
      <c r="B13" s="1" t="s">
        <v>172</v>
      </c>
      <c r="C13" s="1" t="s">
        <v>36</v>
      </c>
      <c r="D13" s="1" t="s">
        <v>8</v>
      </c>
      <c r="E13" s="5">
        <f>S!E4</f>
        <v>36.75</v>
      </c>
      <c r="F13" s="37">
        <f>S!F4</f>
        <v>0</v>
      </c>
      <c r="G13" s="5">
        <f t="shared" si="7"/>
        <v>36.75</v>
      </c>
      <c r="H13" s="5">
        <f t="shared" si="8"/>
        <v>83.25</v>
      </c>
      <c r="I13" s="5">
        <f>S!I4</f>
        <v>31.81</v>
      </c>
      <c r="J13" s="37">
        <f>S!J4</f>
        <v>5</v>
      </c>
      <c r="K13" s="5">
        <f t="shared" si="9"/>
        <v>36.81</v>
      </c>
      <c r="L13" s="5">
        <f t="shared" si="10"/>
        <v>63.19</v>
      </c>
      <c r="M13" s="5">
        <f>S!M4</f>
        <v>31.82</v>
      </c>
      <c r="N13" s="37">
        <f>S!N4</f>
        <v>13</v>
      </c>
      <c r="O13" s="37">
        <f>S!O4</f>
        <v>0</v>
      </c>
      <c r="P13" s="37">
        <f t="shared" si="4"/>
        <v>13</v>
      </c>
      <c r="Q13" s="5">
        <f>S!Q4</f>
        <v>35.76</v>
      </c>
      <c r="R13" s="37">
        <f>S!R4</f>
        <v>23</v>
      </c>
      <c r="S13" s="37">
        <f>S!S4</f>
        <v>27</v>
      </c>
      <c r="T13" s="37">
        <f t="shared" si="11"/>
        <v>50</v>
      </c>
      <c r="U13" s="5">
        <f t="shared" si="12"/>
        <v>209.44</v>
      </c>
      <c r="V13" s="9">
        <v>11</v>
      </c>
    </row>
    <row r="14" spans="1:22" ht="12.75">
      <c r="A14" s="4">
        <v>4011</v>
      </c>
      <c r="B14" s="1" t="s">
        <v>37</v>
      </c>
      <c r="C14" s="1" t="s">
        <v>179</v>
      </c>
      <c r="D14" s="1" t="s">
        <v>140</v>
      </c>
      <c r="E14" s="5">
        <f>S!E13</f>
        <v>36.67</v>
      </c>
      <c r="F14" s="37">
        <f>S!F13</f>
        <v>10</v>
      </c>
      <c r="G14" s="5">
        <f t="shared" si="7"/>
        <v>46.67</v>
      </c>
      <c r="H14" s="5">
        <f t="shared" si="8"/>
        <v>73.33</v>
      </c>
      <c r="I14" s="5">
        <f>S!I13</f>
        <v>32.01</v>
      </c>
      <c r="J14" s="37">
        <f>S!J13</f>
        <v>5</v>
      </c>
      <c r="K14" s="5">
        <f t="shared" si="9"/>
        <v>37.01</v>
      </c>
      <c r="L14" s="5">
        <f t="shared" si="10"/>
        <v>62.99</v>
      </c>
      <c r="M14" s="5">
        <f>S!M13</f>
        <v>32.1</v>
      </c>
      <c r="N14" s="37">
        <f>S!N13</f>
        <v>16</v>
      </c>
      <c r="O14" s="37">
        <f>S!O13</f>
        <v>0</v>
      </c>
      <c r="P14" s="37">
        <f t="shared" si="4"/>
        <v>16</v>
      </c>
      <c r="Q14" s="5">
        <f>S!Q13</f>
        <v>41.43</v>
      </c>
      <c r="R14" s="37">
        <f>S!R13</f>
        <v>22</v>
      </c>
      <c r="S14" s="37">
        <f>S!S13</f>
        <v>27</v>
      </c>
      <c r="T14" s="37">
        <f t="shared" si="11"/>
        <v>49</v>
      </c>
      <c r="U14" s="5">
        <f t="shared" si="12"/>
        <v>201.32</v>
      </c>
      <c r="V14" s="9">
        <v>12</v>
      </c>
    </row>
    <row r="15" spans="1:22" ht="13.5" customHeight="1">
      <c r="A15" s="4">
        <v>4024</v>
      </c>
      <c r="B15" s="1" t="s">
        <v>18</v>
      </c>
      <c r="C15" s="1" t="s">
        <v>108</v>
      </c>
      <c r="D15" s="1" t="s">
        <v>140</v>
      </c>
      <c r="E15" s="5">
        <f>S!E26</f>
        <v>39.82</v>
      </c>
      <c r="F15" s="37">
        <f>S!F26</f>
        <v>10</v>
      </c>
      <c r="G15" s="5">
        <f t="shared" si="7"/>
        <v>49.82</v>
      </c>
      <c r="H15" s="5">
        <f t="shared" si="8"/>
        <v>70.18</v>
      </c>
      <c r="I15" s="5">
        <f>S!I26</f>
        <v>42.83</v>
      </c>
      <c r="J15" s="37">
        <f>S!J26</f>
        <v>10</v>
      </c>
      <c r="K15" s="5">
        <f t="shared" si="9"/>
        <v>52.83</v>
      </c>
      <c r="L15" s="5">
        <f t="shared" si="10"/>
        <v>47.17</v>
      </c>
      <c r="M15" s="5">
        <f>S!M26</f>
        <v>26.78</v>
      </c>
      <c r="N15" s="37">
        <f>S!N26</f>
        <v>16</v>
      </c>
      <c r="O15" s="37">
        <f>S!O26</f>
        <v>12</v>
      </c>
      <c r="P15" s="37">
        <f t="shared" si="4"/>
        <v>28</v>
      </c>
      <c r="Q15" s="5">
        <f>S!Q26</f>
        <v>41.74</v>
      </c>
      <c r="R15" s="37">
        <f>S!R26</f>
        <v>26</v>
      </c>
      <c r="S15" s="37">
        <f>S!S26</f>
        <v>27</v>
      </c>
      <c r="T15" s="37">
        <f t="shared" si="11"/>
        <v>53</v>
      </c>
      <c r="U15" s="5">
        <f t="shared" si="12"/>
        <v>198.35000000000002</v>
      </c>
      <c r="V15" s="9">
        <v>13</v>
      </c>
    </row>
    <row r="16" spans="1:22" ht="12.75">
      <c r="A16" s="4">
        <v>4006</v>
      </c>
      <c r="B16" s="1" t="s">
        <v>81</v>
      </c>
      <c r="C16" s="1" t="s">
        <v>48</v>
      </c>
      <c r="D16" s="1" t="s">
        <v>86</v>
      </c>
      <c r="E16" s="5">
        <f>S!E8</f>
        <v>39.96</v>
      </c>
      <c r="F16" s="37">
        <f>S!F8</f>
        <v>5</v>
      </c>
      <c r="G16" s="5">
        <f t="shared" si="7"/>
        <v>44.96</v>
      </c>
      <c r="H16" s="5">
        <f t="shared" si="8"/>
        <v>75.03999999999999</v>
      </c>
      <c r="I16" s="5">
        <f>S!I8</f>
        <v>32.07</v>
      </c>
      <c r="J16" s="37">
        <f>S!J8</f>
        <v>0</v>
      </c>
      <c r="K16" s="5">
        <f t="shared" si="9"/>
        <v>32.07</v>
      </c>
      <c r="L16" s="5">
        <f t="shared" si="10"/>
        <v>67.93</v>
      </c>
      <c r="M16" s="5">
        <f>S!M8</f>
        <v>28.16</v>
      </c>
      <c r="N16" s="37">
        <f>S!N8</f>
        <v>16</v>
      </c>
      <c r="O16" s="37">
        <f>S!O8</f>
        <v>6</v>
      </c>
      <c r="P16" s="37">
        <f t="shared" si="4"/>
        <v>22</v>
      </c>
      <c r="Q16" s="5">
        <f>S!Q8</f>
        <v>45.58</v>
      </c>
      <c r="R16" s="37">
        <f>S!R8</f>
        <v>14</v>
      </c>
      <c r="S16" s="37">
        <f>S!S8</f>
        <v>9</v>
      </c>
      <c r="T16" s="37">
        <f t="shared" si="11"/>
        <v>23</v>
      </c>
      <c r="U16" s="5">
        <f t="shared" si="12"/>
        <v>187.97</v>
      </c>
      <c r="V16" s="9">
        <v>14</v>
      </c>
    </row>
    <row r="17" spans="1:22" ht="12.75">
      <c r="A17" s="4">
        <v>4023</v>
      </c>
      <c r="B17" t="s">
        <v>89</v>
      </c>
      <c r="C17" t="s">
        <v>116</v>
      </c>
      <c r="D17" s="1" t="s">
        <v>62</v>
      </c>
      <c r="E17" s="5">
        <f>S!E25</f>
        <v>39.96</v>
      </c>
      <c r="F17" s="37">
        <f>S!F25</f>
        <v>15</v>
      </c>
      <c r="G17" s="5">
        <f t="shared" si="7"/>
        <v>54.96</v>
      </c>
      <c r="H17" s="5">
        <f t="shared" si="8"/>
        <v>65.03999999999999</v>
      </c>
      <c r="I17" s="5">
        <f>S!I25</f>
        <v>36.89</v>
      </c>
      <c r="J17" s="37">
        <f>S!J25</f>
        <v>5</v>
      </c>
      <c r="K17" s="5">
        <f t="shared" si="9"/>
        <v>41.89</v>
      </c>
      <c r="L17" s="5">
        <f t="shared" si="10"/>
        <v>58.11</v>
      </c>
      <c r="M17" s="5">
        <f>S!M25</f>
        <v>30.86</v>
      </c>
      <c r="N17" s="37">
        <f>S!N25</f>
        <v>11</v>
      </c>
      <c r="O17" s="37">
        <f>S!O25</f>
        <v>12</v>
      </c>
      <c r="P17" s="37">
        <f t="shared" si="4"/>
        <v>23</v>
      </c>
      <c r="Q17" s="5">
        <f>S!Q25</f>
        <v>40.25</v>
      </c>
      <c r="R17" s="37">
        <f>S!R25</f>
        <v>15</v>
      </c>
      <c r="S17" s="37">
        <f>S!S25</f>
        <v>20</v>
      </c>
      <c r="T17" s="37">
        <f t="shared" si="11"/>
        <v>35</v>
      </c>
      <c r="U17" s="5">
        <f t="shared" si="12"/>
        <v>181.14999999999998</v>
      </c>
      <c r="V17" s="9">
        <v>15</v>
      </c>
    </row>
    <row r="18" spans="1:22" ht="12.75">
      <c r="A18" s="4">
        <v>4009</v>
      </c>
      <c r="B18" s="1" t="s">
        <v>75</v>
      </c>
      <c r="C18" s="1" t="s">
        <v>77</v>
      </c>
      <c r="D18" s="1" t="s">
        <v>72</v>
      </c>
      <c r="E18" s="5">
        <f>S!E11</f>
        <v>38.52</v>
      </c>
      <c r="F18" s="37">
        <f>S!F11</f>
        <v>5</v>
      </c>
      <c r="G18" s="5">
        <f t="shared" si="7"/>
        <v>43.52</v>
      </c>
      <c r="H18" s="5">
        <f t="shared" si="8"/>
        <v>76.47999999999999</v>
      </c>
      <c r="I18" s="5">
        <f>S!I11</f>
        <v>43.96</v>
      </c>
      <c r="J18" s="37">
        <f>S!J11</f>
        <v>15</v>
      </c>
      <c r="K18" s="5">
        <f t="shared" si="9"/>
        <v>58.96</v>
      </c>
      <c r="L18" s="5">
        <f t="shared" si="10"/>
        <v>41.04</v>
      </c>
      <c r="M18" s="5">
        <f>S!M11</f>
        <v>29.54</v>
      </c>
      <c r="N18" s="37">
        <f>S!N11</f>
        <v>12</v>
      </c>
      <c r="O18" s="37">
        <f>S!O11</f>
        <v>0</v>
      </c>
      <c r="P18" s="37">
        <f t="shared" si="4"/>
        <v>12</v>
      </c>
      <c r="Q18" s="5">
        <f>S!Q11</f>
        <v>41.38</v>
      </c>
      <c r="R18" s="37">
        <f>S!R11</f>
        <v>23</v>
      </c>
      <c r="S18" s="37">
        <f>S!S11</f>
        <v>20</v>
      </c>
      <c r="T18" s="37">
        <f t="shared" si="11"/>
        <v>43</v>
      </c>
      <c r="U18" s="5">
        <f t="shared" si="12"/>
        <v>172.51999999999998</v>
      </c>
      <c r="V18" s="9">
        <v>16</v>
      </c>
    </row>
    <row r="19" spans="1:22" ht="12.75">
      <c r="A19" s="4">
        <v>4008</v>
      </c>
      <c r="B19" t="s">
        <v>113</v>
      </c>
      <c r="C19" t="s">
        <v>176</v>
      </c>
      <c r="D19" s="1" t="s">
        <v>62</v>
      </c>
      <c r="E19" s="5">
        <f>S!E10</f>
        <v>39.54</v>
      </c>
      <c r="F19" s="37">
        <f>S!F10</f>
        <v>5</v>
      </c>
      <c r="G19" s="5">
        <f t="shared" si="7"/>
        <v>44.54</v>
      </c>
      <c r="H19" s="5">
        <f t="shared" si="8"/>
        <v>75.46000000000001</v>
      </c>
      <c r="I19" s="5">
        <f>S!I10</f>
        <v>50.11</v>
      </c>
      <c r="J19" s="37">
        <f>S!J10</f>
        <v>15</v>
      </c>
      <c r="K19" s="5">
        <f t="shared" si="9"/>
        <v>65.11</v>
      </c>
      <c r="L19" s="5">
        <f t="shared" si="10"/>
        <v>34.89</v>
      </c>
      <c r="M19" s="5">
        <f>S!M10</f>
        <v>29.19</v>
      </c>
      <c r="N19" s="37">
        <f>S!N10</f>
        <v>14</v>
      </c>
      <c r="O19" s="37">
        <f>S!O10</f>
        <v>12</v>
      </c>
      <c r="P19" s="37">
        <f t="shared" si="4"/>
        <v>26</v>
      </c>
      <c r="Q19" s="5">
        <f>S!Q10</f>
        <v>31.54</v>
      </c>
      <c r="R19" s="37">
        <f>S!R10</f>
        <v>1</v>
      </c>
      <c r="S19" s="37">
        <f>S!S10</f>
        <v>27</v>
      </c>
      <c r="T19" s="37">
        <f t="shared" si="11"/>
        <v>28</v>
      </c>
      <c r="U19" s="5">
        <f t="shared" si="12"/>
        <v>164.35000000000002</v>
      </c>
      <c r="V19" s="9">
        <v>17</v>
      </c>
    </row>
    <row r="20" spans="1:22" ht="12.75">
      <c r="A20" s="4">
        <v>4018</v>
      </c>
      <c r="B20" t="s">
        <v>44</v>
      </c>
      <c r="C20" t="s">
        <v>117</v>
      </c>
      <c r="D20" s="1" t="s">
        <v>136</v>
      </c>
      <c r="E20" s="5">
        <f>S!E20</f>
        <v>35.82</v>
      </c>
      <c r="F20" s="37">
        <f>S!F20</f>
        <v>15</v>
      </c>
      <c r="G20" s="5">
        <f t="shared" si="7"/>
        <v>50.82</v>
      </c>
      <c r="H20" s="5">
        <f t="shared" si="8"/>
        <v>69.18</v>
      </c>
      <c r="I20" s="5">
        <f>S!I20</f>
        <v>36.71</v>
      </c>
      <c r="J20" s="37">
        <f>S!J20</f>
        <v>5</v>
      </c>
      <c r="K20" s="5">
        <f t="shared" si="9"/>
        <v>41.71</v>
      </c>
      <c r="L20" s="5">
        <f t="shared" si="10"/>
        <v>58.29</v>
      </c>
      <c r="M20" s="5">
        <f>S!M20</f>
        <v>27.7</v>
      </c>
      <c r="N20" s="37">
        <f>S!N20</f>
        <v>10</v>
      </c>
      <c r="O20" s="37">
        <f>S!O20</f>
        <v>6</v>
      </c>
      <c r="P20" s="37">
        <f t="shared" si="4"/>
        <v>16</v>
      </c>
      <c r="Q20" s="5">
        <f>S!Q20</f>
        <v>39.25</v>
      </c>
      <c r="R20" s="37">
        <f>S!R20</f>
        <v>14</v>
      </c>
      <c r="S20" s="37">
        <f>S!S20</f>
        <v>0</v>
      </c>
      <c r="T20" s="37">
        <f t="shared" si="11"/>
        <v>14</v>
      </c>
      <c r="U20" s="5">
        <f t="shared" si="12"/>
        <v>157.47</v>
      </c>
      <c r="V20" s="9">
        <v>18</v>
      </c>
    </row>
    <row r="21" spans="1:22" ht="12.75">
      <c r="A21" s="4">
        <v>4014</v>
      </c>
      <c r="B21" t="s">
        <v>63</v>
      </c>
      <c r="C21" t="s">
        <v>115</v>
      </c>
      <c r="D21" s="1" t="s">
        <v>84</v>
      </c>
      <c r="E21" s="5">
        <f>S!E16</f>
        <v>34.85</v>
      </c>
      <c r="F21" s="37">
        <f>S!F16</f>
        <v>5</v>
      </c>
      <c r="G21" s="5">
        <f t="shared" si="7"/>
        <v>39.85</v>
      </c>
      <c r="H21" s="5">
        <f t="shared" si="8"/>
        <v>80.15</v>
      </c>
      <c r="I21" s="5">
        <f>S!I16</f>
        <v>0</v>
      </c>
      <c r="J21" s="37">
        <f>S!J16</f>
        <v>100</v>
      </c>
      <c r="K21" s="5">
        <f t="shared" si="9"/>
        <v>100</v>
      </c>
      <c r="L21" s="5">
        <f t="shared" si="10"/>
        <v>0</v>
      </c>
      <c r="M21" s="5">
        <f>S!M16</f>
        <v>29.94</v>
      </c>
      <c r="N21" s="37">
        <f>S!N16</f>
        <v>12</v>
      </c>
      <c r="O21" s="37">
        <f>S!O16</f>
        <v>0</v>
      </c>
      <c r="P21" s="37">
        <f t="shared" si="4"/>
        <v>12</v>
      </c>
      <c r="Q21" s="5">
        <f>S!Q16</f>
        <v>35.9</v>
      </c>
      <c r="R21" s="37">
        <f>S!R16</f>
        <v>10</v>
      </c>
      <c r="S21" s="37">
        <f>S!S16</f>
        <v>27</v>
      </c>
      <c r="T21" s="37">
        <f t="shared" si="11"/>
        <v>37</v>
      </c>
      <c r="U21" s="5">
        <f t="shared" si="12"/>
        <v>129.15</v>
      </c>
      <c r="V21" s="9">
        <v>19</v>
      </c>
    </row>
    <row r="22" spans="1:22" ht="12.75">
      <c r="A22" s="4">
        <v>4017</v>
      </c>
      <c r="B22" s="1" t="s">
        <v>78</v>
      </c>
      <c r="C22" s="1" t="s">
        <v>79</v>
      </c>
      <c r="D22" s="1" t="s">
        <v>166</v>
      </c>
      <c r="E22" s="5">
        <f>S!E19</f>
        <v>0</v>
      </c>
      <c r="F22" s="37">
        <f>S!F19</f>
        <v>120</v>
      </c>
      <c r="G22" s="5">
        <f t="shared" si="7"/>
        <v>120</v>
      </c>
      <c r="H22" s="5">
        <f t="shared" si="8"/>
        <v>0</v>
      </c>
      <c r="I22" s="5">
        <f>S!I19</f>
        <v>38.96</v>
      </c>
      <c r="J22" s="37">
        <f>S!J19</f>
        <v>0</v>
      </c>
      <c r="K22" s="5">
        <f t="shared" si="9"/>
        <v>38.96</v>
      </c>
      <c r="L22" s="5">
        <f t="shared" si="10"/>
        <v>61.04</v>
      </c>
      <c r="M22" s="5">
        <f>S!M19</f>
        <v>23.44</v>
      </c>
      <c r="N22" s="37">
        <f>S!N19</f>
        <v>15</v>
      </c>
      <c r="O22" s="37">
        <f>S!O19</f>
        <v>6</v>
      </c>
      <c r="P22" s="37">
        <f t="shared" si="4"/>
        <v>21</v>
      </c>
      <c r="Q22" s="5">
        <f>S!Q19</f>
        <v>42.65</v>
      </c>
      <c r="R22" s="37">
        <f>S!R19</f>
        <v>19</v>
      </c>
      <c r="S22" s="37">
        <f>S!S19</f>
        <v>27</v>
      </c>
      <c r="T22" s="37">
        <f t="shared" si="11"/>
        <v>46</v>
      </c>
      <c r="U22" s="5">
        <f t="shared" si="12"/>
        <v>128.04</v>
      </c>
      <c r="V22" s="9">
        <v>20</v>
      </c>
    </row>
    <row r="23" spans="1:22" ht="12.75">
      <c r="A23" s="4">
        <v>4016</v>
      </c>
      <c r="B23" s="1" t="s">
        <v>110</v>
      </c>
      <c r="C23" s="1" t="s">
        <v>182</v>
      </c>
      <c r="D23" s="1" t="s">
        <v>39</v>
      </c>
      <c r="E23" s="5">
        <f>S!E18</f>
        <v>43.38</v>
      </c>
      <c r="F23" s="37">
        <f>S!F18</f>
        <v>10</v>
      </c>
      <c r="G23" s="5">
        <f t="shared" si="7"/>
        <v>53.38</v>
      </c>
      <c r="H23" s="5">
        <f t="shared" si="8"/>
        <v>66.62</v>
      </c>
      <c r="I23" s="5">
        <f>S!I18</f>
        <v>0</v>
      </c>
      <c r="J23" s="37">
        <f>S!J18</f>
        <v>100</v>
      </c>
      <c r="K23" s="5">
        <f t="shared" si="9"/>
        <v>100</v>
      </c>
      <c r="L23" s="5">
        <f t="shared" si="10"/>
        <v>0</v>
      </c>
      <c r="M23" s="5">
        <f>S!M18</f>
        <v>38.62</v>
      </c>
      <c r="N23" s="37">
        <f>S!N18</f>
        <v>17</v>
      </c>
      <c r="O23" s="37">
        <f>S!O18</f>
        <v>0</v>
      </c>
      <c r="P23" s="37">
        <f t="shared" si="4"/>
        <v>17</v>
      </c>
      <c r="Q23" s="5">
        <f>S!Q18</f>
        <v>36.55</v>
      </c>
      <c r="R23" s="37">
        <f>S!R18</f>
        <v>16</v>
      </c>
      <c r="S23" s="37">
        <f>S!S18</f>
        <v>27</v>
      </c>
      <c r="T23" s="37">
        <f t="shared" si="11"/>
        <v>43</v>
      </c>
      <c r="U23" s="5">
        <f t="shared" si="12"/>
        <v>126.62</v>
      </c>
      <c r="V23" s="9">
        <v>21</v>
      </c>
    </row>
    <row r="24" spans="1:22" ht="12.75">
      <c r="A24" s="4">
        <v>4021</v>
      </c>
      <c r="B24" s="1" t="s">
        <v>46</v>
      </c>
      <c r="C24" s="1" t="s">
        <v>47</v>
      </c>
      <c r="D24" s="1" t="s">
        <v>72</v>
      </c>
      <c r="E24" s="5">
        <f>S!E23</f>
        <v>44.6</v>
      </c>
      <c r="F24" s="37">
        <f>S!F23</f>
        <v>5</v>
      </c>
      <c r="G24" s="5">
        <f t="shared" si="7"/>
        <v>49.6</v>
      </c>
      <c r="H24" s="5">
        <f t="shared" si="8"/>
        <v>70.4</v>
      </c>
      <c r="I24" s="5">
        <f>S!I23</f>
        <v>0</v>
      </c>
      <c r="J24" s="37">
        <f>S!J23</f>
        <v>100</v>
      </c>
      <c r="K24" s="5">
        <f t="shared" si="9"/>
        <v>100</v>
      </c>
      <c r="L24" s="5">
        <f t="shared" si="10"/>
        <v>0</v>
      </c>
      <c r="M24" s="5">
        <f>S!M23</f>
        <v>29.97</v>
      </c>
      <c r="N24" s="37">
        <f>S!N23</f>
        <v>10</v>
      </c>
      <c r="O24" s="37">
        <f>S!O23</f>
        <v>0</v>
      </c>
      <c r="P24" s="37">
        <f t="shared" si="4"/>
        <v>10</v>
      </c>
      <c r="Q24" s="5">
        <f>S!Q23</f>
        <v>46.82</v>
      </c>
      <c r="R24" s="37">
        <f>S!R23</f>
        <v>24</v>
      </c>
      <c r="S24" s="37">
        <f>S!S23</f>
        <v>14</v>
      </c>
      <c r="T24" s="37">
        <f t="shared" si="11"/>
        <v>38</v>
      </c>
      <c r="U24" s="5">
        <f t="shared" si="12"/>
        <v>118.4</v>
      </c>
      <c r="V24" s="9">
        <v>22</v>
      </c>
    </row>
    <row r="25" spans="1:22" ht="12.75">
      <c r="A25" s="4">
        <v>4010</v>
      </c>
      <c r="B25" t="s">
        <v>177</v>
      </c>
      <c r="C25" t="s">
        <v>178</v>
      </c>
      <c r="D25" s="1" t="s">
        <v>72</v>
      </c>
      <c r="E25" s="5">
        <f>S!E12</f>
        <v>56.51</v>
      </c>
      <c r="F25" s="37">
        <f>S!F12</f>
        <v>10</v>
      </c>
      <c r="G25" s="5">
        <f t="shared" si="7"/>
        <v>66.50999999999999</v>
      </c>
      <c r="H25" s="5">
        <f t="shared" si="8"/>
        <v>53.49000000000001</v>
      </c>
      <c r="I25" s="5">
        <f>S!I12</f>
        <v>0</v>
      </c>
      <c r="J25" s="37">
        <f>S!J12</f>
        <v>100</v>
      </c>
      <c r="K25" s="5">
        <f t="shared" si="9"/>
        <v>100</v>
      </c>
      <c r="L25" s="5">
        <f t="shared" si="10"/>
        <v>0</v>
      </c>
      <c r="M25" s="5">
        <f>S!M12</f>
        <v>35.96</v>
      </c>
      <c r="N25" s="37">
        <f>S!N12</f>
        <v>15</v>
      </c>
      <c r="O25" s="37">
        <f>S!O12</f>
        <v>0</v>
      </c>
      <c r="P25" s="37">
        <f t="shared" si="4"/>
        <v>15</v>
      </c>
      <c r="Q25" s="5">
        <f>S!Q12</f>
        <v>43.98</v>
      </c>
      <c r="R25" s="37">
        <f>S!R12</f>
        <v>19</v>
      </c>
      <c r="S25" s="37">
        <f>S!S12</f>
        <v>14</v>
      </c>
      <c r="T25" s="37">
        <f t="shared" si="11"/>
        <v>33</v>
      </c>
      <c r="U25" s="5">
        <f t="shared" si="12"/>
        <v>101.49000000000001</v>
      </c>
      <c r="V25" s="9">
        <v>23</v>
      </c>
    </row>
    <row r="26" spans="1:22" ht="12.75">
      <c r="A26" s="4">
        <v>4012</v>
      </c>
      <c r="B26" t="s">
        <v>163</v>
      </c>
      <c r="C26" t="s">
        <v>180</v>
      </c>
      <c r="D26" s="1" t="s">
        <v>134</v>
      </c>
      <c r="E26" s="5">
        <f>S!E14</f>
        <v>0</v>
      </c>
      <c r="F26" s="37">
        <f>S!F14</f>
        <v>120</v>
      </c>
      <c r="G26" s="5">
        <f t="shared" si="7"/>
        <v>120</v>
      </c>
      <c r="H26" s="5">
        <f t="shared" si="8"/>
        <v>0</v>
      </c>
      <c r="I26" s="5">
        <f>S!I14</f>
        <v>31.07</v>
      </c>
      <c r="J26" s="37">
        <f>S!J14</f>
        <v>0</v>
      </c>
      <c r="K26" s="5">
        <f t="shared" si="9"/>
        <v>31.07</v>
      </c>
      <c r="L26" s="5">
        <f t="shared" si="10"/>
        <v>68.93</v>
      </c>
      <c r="M26" s="5">
        <f>S!M14</f>
        <v>35.81</v>
      </c>
      <c r="N26" s="37">
        <f>S!N14</f>
        <v>12</v>
      </c>
      <c r="O26" s="37">
        <f>S!O14</f>
        <v>0</v>
      </c>
      <c r="P26" s="37">
        <f t="shared" si="4"/>
        <v>12</v>
      </c>
      <c r="Q26" s="5">
        <f>S!Q14</f>
        <v>42.8</v>
      </c>
      <c r="R26" s="37">
        <f>S!R14</f>
        <v>13</v>
      </c>
      <c r="S26" s="37">
        <f>S!S14</f>
        <v>0</v>
      </c>
      <c r="T26" s="37">
        <f t="shared" si="11"/>
        <v>13</v>
      </c>
      <c r="U26" s="5">
        <f t="shared" si="12"/>
        <v>93.93</v>
      </c>
      <c r="V26" s="9">
        <v>24</v>
      </c>
    </row>
    <row r="27" spans="1:22" ht="12.75">
      <c r="A27" s="4">
        <v>4003</v>
      </c>
      <c r="B27" s="1" t="s">
        <v>60</v>
      </c>
      <c r="C27" s="1" t="s">
        <v>173</v>
      </c>
      <c r="D27" s="1" t="s">
        <v>17</v>
      </c>
      <c r="E27" s="5">
        <f>S!E5</f>
        <v>0</v>
      </c>
      <c r="F27" s="37">
        <f>S!F5</f>
        <v>120</v>
      </c>
      <c r="G27" s="5">
        <f t="shared" si="7"/>
        <v>120</v>
      </c>
      <c r="H27" s="5">
        <f t="shared" si="8"/>
        <v>0</v>
      </c>
      <c r="I27" s="5">
        <f>S!I5</f>
        <v>0</v>
      </c>
      <c r="J27" s="37">
        <f>S!J5</f>
        <v>100</v>
      </c>
      <c r="K27" s="5">
        <f t="shared" si="9"/>
        <v>100</v>
      </c>
      <c r="L27" s="5">
        <f t="shared" si="10"/>
        <v>0</v>
      </c>
      <c r="M27" s="5">
        <f>S!M5</f>
        <v>31.16</v>
      </c>
      <c r="N27" s="37">
        <f>S!N5</f>
        <v>10</v>
      </c>
      <c r="O27" s="37">
        <f>S!O5</f>
        <v>0</v>
      </c>
      <c r="P27" s="37">
        <f t="shared" si="4"/>
        <v>10</v>
      </c>
      <c r="Q27" s="5">
        <f>S!Q5</f>
        <v>59.93</v>
      </c>
      <c r="R27" s="37">
        <f>S!R5</f>
        <v>11</v>
      </c>
      <c r="S27" s="37">
        <f>S!S5</f>
        <v>14</v>
      </c>
      <c r="T27" s="37">
        <f t="shared" si="11"/>
        <v>25</v>
      </c>
      <c r="U27" s="5">
        <f t="shared" si="12"/>
        <v>35</v>
      </c>
      <c r="V27" s="9">
        <v>25</v>
      </c>
    </row>
    <row r="28" spans="1:22" ht="12.75">
      <c r="A28" s="4">
        <v>4004</v>
      </c>
      <c r="B28" t="s">
        <v>94</v>
      </c>
      <c r="C28" t="s">
        <v>174</v>
      </c>
      <c r="D28" s="1" t="s">
        <v>72</v>
      </c>
      <c r="E28" s="5">
        <f>S!E6</f>
        <v>0</v>
      </c>
      <c r="F28" s="37">
        <f>S!F6</f>
        <v>120</v>
      </c>
      <c r="G28" s="5">
        <f t="shared" si="7"/>
        <v>120</v>
      </c>
      <c r="H28" s="5">
        <f t="shared" si="8"/>
        <v>0</v>
      </c>
      <c r="I28" s="5">
        <f>S!I6</f>
        <v>0</v>
      </c>
      <c r="J28" s="37">
        <f>S!J6</f>
        <v>100</v>
      </c>
      <c r="K28" s="5">
        <f t="shared" si="9"/>
        <v>100</v>
      </c>
      <c r="L28" s="5">
        <f t="shared" si="10"/>
        <v>0</v>
      </c>
      <c r="M28" s="5">
        <f>S!M6</f>
        <v>24.15</v>
      </c>
      <c r="N28" s="37">
        <f>S!N6</f>
        <v>11</v>
      </c>
      <c r="O28" s="37">
        <f>S!O6</f>
        <v>0</v>
      </c>
      <c r="P28" s="37">
        <f t="shared" si="4"/>
        <v>11</v>
      </c>
      <c r="Q28" s="5">
        <f>S!Q6</f>
        <v>32.01</v>
      </c>
      <c r="R28" s="37">
        <f>S!R6</f>
        <v>0</v>
      </c>
      <c r="S28" s="37">
        <f>S!S6</f>
        <v>14</v>
      </c>
      <c r="T28" s="37">
        <f t="shared" si="11"/>
        <v>14</v>
      </c>
      <c r="U28" s="5">
        <f t="shared" si="12"/>
        <v>25</v>
      </c>
      <c r="V28" s="9">
        <v>26</v>
      </c>
    </row>
    <row r="29" spans="1:22" ht="12.75">
      <c r="A29" s="4">
        <v>4027</v>
      </c>
      <c r="E29" s="5"/>
      <c r="F29" s="37"/>
      <c r="G29" s="5">
        <f t="shared" si="7"/>
        <v>0</v>
      </c>
      <c r="H29" s="5">
        <f t="shared" si="8"/>
        <v>120</v>
      </c>
      <c r="I29" s="5"/>
      <c r="J29" s="37"/>
      <c r="K29" s="5">
        <f t="shared" si="9"/>
        <v>0</v>
      </c>
      <c r="L29" s="5">
        <f t="shared" si="10"/>
        <v>100</v>
      </c>
      <c r="M29" s="5"/>
      <c r="N29" s="37"/>
      <c r="O29" s="37"/>
      <c r="P29" s="37">
        <f t="shared" si="4"/>
        <v>0</v>
      </c>
      <c r="Q29" s="5"/>
      <c r="R29" s="37"/>
      <c r="S29" s="37"/>
      <c r="T29" s="37">
        <f t="shared" si="11"/>
        <v>0</v>
      </c>
      <c r="U29" s="5">
        <f t="shared" si="12"/>
        <v>220</v>
      </c>
      <c r="V29" s="5"/>
    </row>
    <row r="30" spans="1:22" ht="12.75">
      <c r="A30" s="4">
        <v>4028</v>
      </c>
      <c r="E30" s="5"/>
      <c r="F30" s="37"/>
      <c r="G30" s="5">
        <f t="shared" si="7"/>
        <v>0</v>
      </c>
      <c r="H30" s="5">
        <f t="shared" si="8"/>
        <v>120</v>
      </c>
      <c r="I30" s="5"/>
      <c r="J30" s="37"/>
      <c r="K30" s="5">
        <f t="shared" si="9"/>
        <v>0</v>
      </c>
      <c r="L30" s="5">
        <f t="shared" si="10"/>
        <v>100</v>
      </c>
      <c r="M30" s="5"/>
      <c r="N30" s="37"/>
      <c r="O30" s="37"/>
      <c r="P30" s="37">
        <f t="shared" si="4"/>
        <v>0</v>
      </c>
      <c r="Q30" s="5"/>
      <c r="R30" s="37"/>
      <c r="S30" s="37"/>
      <c r="T30" s="37">
        <f t="shared" si="11"/>
        <v>0</v>
      </c>
      <c r="U30" s="5">
        <f t="shared" si="12"/>
        <v>220</v>
      </c>
      <c r="V30" s="5"/>
    </row>
    <row r="31" spans="1:22" ht="12.75">
      <c r="A31" s="4">
        <v>4029</v>
      </c>
      <c r="B31" s="1"/>
      <c r="C31" s="1"/>
      <c r="E31" s="5"/>
      <c r="F31" s="37"/>
      <c r="G31" s="5">
        <f t="shared" si="7"/>
        <v>0</v>
      </c>
      <c r="H31" s="5">
        <f t="shared" si="8"/>
        <v>120</v>
      </c>
      <c r="I31" s="5"/>
      <c r="J31" s="37"/>
      <c r="K31" s="5">
        <f t="shared" si="9"/>
        <v>0</v>
      </c>
      <c r="L31" s="5">
        <f t="shared" si="10"/>
        <v>100</v>
      </c>
      <c r="M31" s="5"/>
      <c r="N31" s="37"/>
      <c r="O31" s="37"/>
      <c r="P31" s="37">
        <f t="shared" si="4"/>
        <v>0</v>
      </c>
      <c r="Q31" s="5"/>
      <c r="R31" s="37"/>
      <c r="S31" s="37"/>
      <c r="T31" s="37">
        <f t="shared" si="11"/>
        <v>0</v>
      </c>
      <c r="U31" s="5">
        <f t="shared" si="12"/>
        <v>220</v>
      </c>
      <c r="V31" s="5"/>
    </row>
    <row r="32" spans="1:22" ht="12.75">
      <c r="A32" s="4">
        <v>4030</v>
      </c>
      <c r="B32" s="1"/>
      <c r="C32" s="1"/>
      <c r="E32" s="5"/>
      <c r="F32" s="37"/>
      <c r="G32" s="5">
        <f t="shared" si="7"/>
        <v>0</v>
      </c>
      <c r="H32" s="5">
        <f t="shared" si="8"/>
        <v>120</v>
      </c>
      <c r="I32" s="5"/>
      <c r="J32" s="37"/>
      <c r="K32" s="5">
        <f t="shared" si="9"/>
        <v>0</v>
      </c>
      <c r="L32" s="5">
        <f t="shared" si="10"/>
        <v>100</v>
      </c>
      <c r="M32" s="5"/>
      <c r="N32" s="37"/>
      <c r="O32" s="37"/>
      <c r="P32" s="37">
        <f t="shared" si="4"/>
        <v>0</v>
      </c>
      <c r="Q32" s="5"/>
      <c r="R32" s="37"/>
      <c r="S32" s="37"/>
      <c r="T32" s="37">
        <f t="shared" si="11"/>
        <v>0</v>
      </c>
      <c r="U32" s="5">
        <f t="shared" si="12"/>
        <v>220</v>
      </c>
      <c r="V32" s="5"/>
    </row>
    <row r="33" spans="1:22" ht="12.75">
      <c r="A33" s="4">
        <v>4031</v>
      </c>
      <c r="E33" s="5"/>
      <c r="F33" s="37"/>
      <c r="G33" s="5">
        <f t="shared" si="7"/>
        <v>0</v>
      </c>
      <c r="H33" s="5">
        <f t="shared" si="8"/>
        <v>120</v>
      </c>
      <c r="I33" s="5"/>
      <c r="J33" s="37"/>
      <c r="K33" s="5">
        <f t="shared" si="9"/>
        <v>0</v>
      </c>
      <c r="L33" s="5">
        <f t="shared" si="10"/>
        <v>100</v>
      </c>
      <c r="M33" s="5"/>
      <c r="N33" s="37"/>
      <c r="O33" s="37"/>
      <c r="P33" s="37">
        <f t="shared" si="4"/>
        <v>0</v>
      </c>
      <c r="Q33" s="5"/>
      <c r="R33" s="37"/>
      <c r="S33" s="37"/>
      <c r="T33" s="37">
        <f t="shared" si="11"/>
        <v>0</v>
      </c>
      <c r="U33" s="5">
        <f t="shared" si="12"/>
        <v>220</v>
      </c>
      <c r="V33" s="5"/>
    </row>
    <row r="34" spans="1:22" ht="12.75">
      <c r="A34" s="4">
        <v>4032</v>
      </c>
      <c r="E34" s="5"/>
      <c r="F34" s="37"/>
      <c r="G34" s="5">
        <f t="shared" si="7"/>
        <v>0</v>
      </c>
      <c r="H34" s="5">
        <f t="shared" si="8"/>
        <v>120</v>
      </c>
      <c r="I34" s="5"/>
      <c r="J34" s="37"/>
      <c r="K34" s="5">
        <f t="shared" si="9"/>
        <v>0</v>
      </c>
      <c r="L34" s="5">
        <f t="shared" si="10"/>
        <v>100</v>
      </c>
      <c r="M34" s="5"/>
      <c r="N34" s="37"/>
      <c r="O34" s="37"/>
      <c r="P34" s="37">
        <f t="shared" si="4"/>
        <v>0</v>
      </c>
      <c r="Q34" s="5"/>
      <c r="R34" s="37"/>
      <c r="S34" s="37"/>
      <c r="T34" s="37">
        <f t="shared" si="11"/>
        <v>0</v>
      </c>
      <c r="U34" s="5">
        <f t="shared" si="12"/>
        <v>220</v>
      </c>
      <c r="V34" s="5"/>
    </row>
    <row r="35" spans="1:22" ht="12.75">
      <c r="A35" s="4">
        <v>4033</v>
      </c>
      <c r="B35" s="1"/>
      <c r="C35" s="1"/>
      <c r="E35" s="5"/>
      <c r="F35" s="37"/>
      <c r="G35" s="5">
        <f t="shared" si="7"/>
        <v>0</v>
      </c>
      <c r="H35" s="5">
        <f t="shared" si="8"/>
        <v>120</v>
      </c>
      <c r="I35" s="5"/>
      <c r="J35" s="37"/>
      <c r="K35" s="5">
        <f t="shared" si="9"/>
        <v>0</v>
      </c>
      <c r="L35" s="5">
        <f t="shared" si="10"/>
        <v>100</v>
      </c>
      <c r="M35" s="5"/>
      <c r="N35" s="37"/>
      <c r="O35" s="37"/>
      <c r="P35" s="37">
        <f t="shared" si="4"/>
        <v>0</v>
      </c>
      <c r="Q35" s="5"/>
      <c r="R35" s="37"/>
      <c r="S35" s="37"/>
      <c r="T35" s="37">
        <f t="shared" si="11"/>
        <v>0</v>
      </c>
      <c r="U35" s="5">
        <f t="shared" si="12"/>
        <v>220</v>
      </c>
      <c r="V35" s="5"/>
    </row>
    <row r="36" spans="1:22" ht="12.75">
      <c r="A36" s="4">
        <v>4034</v>
      </c>
      <c r="B36" s="1"/>
      <c r="C36" s="1"/>
      <c r="E36" s="5"/>
      <c r="F36" s="37"/>
      <c r="G36" s="5">
        <f t="shared" si="7"/>
        <v>0</v>
      </c>
      <c r="H36" s="5">
        <f t="shared" si="8"/>
        <v>120</v>
      </c>
      <c r="I36" s="5"/>
      <c r="J36" s="37"/>
      <c r="K36" s="5">
        <f t="shared" si="9"/>
        <v>0</v>
      </c>
      <c r="L36" s="5">
        <f t="shared" si="10"/>
        <v>100</v>
      </c>
      <c r="M36" s="5"/>
      <c r="N36" s="37"/>
      <c r="O36" s="37"/>
      <c r="P36" s="37">
        <f t="shared" si="4"/>
        <v>0</v>
      </c>
      <c r="Q36" s="5"/>
      <c r="R36" s="37"/>
      <c r="S36" s="37"/>
      <c r="T36" s="37">
        <f t="shared" si="11"/>
        <v>0</v>
      </c>
      <c r="U36" s="5">
        <f t="shared" si="12"/>
        <v>220</v>
      </c>
      <c r="V36" s="5"/>
    </row>
    <row r="37" spans="1:22" ht="12.75">
      <c r="A37" s="4">
        <v>4035</v>
      </c>
      <c r="B37" s="1"/>
      <c r="C37" s="1"/>
      <c r="E37" s="5"/>
      <c r="F37" s="37"/>
      <c r="G37" s="5">
        <f t="shared" si="7"/>
        <v>0</v>
      </c>
      <c r="H37" s="5">
        <f t="shared" si="8"/>
        <v>120</v>
      </c>
      <c r="I37" s="5"/>
      <c r="J37" s="37"/>
      <c r="K37" s="5">
        <f t="shared" si="9"/>
        <v>0</v>
      </c>
      <c r="L37" s="5">
        <f t="shared" si="10"/>
        <v>100</v>
      </c>
      <c r="M37" s="5"/>
      <c r="N37" s="37"/>
      <c r="O37" s="37"/>
      <c r="P37" s="37">
        <f t="shared" si="4"/>
        <v>0</v>
      </c>
      <c r="Q37" s="5"/>
      <c r="R37" s="37"/>
      <c r="S37" s="37"/>
      <c r="T37" s="37">
        <f t="shared" si="11"/>
        <v>0</v>
      </c>
      <c r="U37" s="5">
        <f t="shared" si="12"/>
        <v>220</v>
      </c>
      <c r="V37" s="5"/>
    </row>
    <row r="38" spans="1:22" ht="12.75">
      <c r="A38" s="4">
        <v>4036</v>
      </c>
      <c r="E38" s="5"/>
      <c r="F38" s="37"/>
      <c r="G38" s="5">
        <f t="shared" si="7"/>
        <v>0</v>
      </c>
      <c r="H38" s="5">
        <f t="shared" si="8"/>
        <v>120</v>
      </c>
      <c r="I38" s="5"/>
      <c r="J38" s="37"/>
      <c r="K38" s="5">
        <f t="shared" si="9"/>
        <v>0</v>
      </c>
      <c r="L38" s="5">
        <f t="shared" si="10"/>
        <v>100</v>
      </c>
      <c r="M38" s="5"/>
      <c r="N38" s="37"/>
      <c r="O38" s="37"/>
      <c r="P38" s="37">
        <f t="shared" si="4"/>
        <v>0</v>
      </c>
      <c r="Q38" s="5"/>
      <c r="R38" s="37"/>
      <c r="S38" s="37"/>
      <c r="T38" s="37">
        <f t="shared" si="11"/>
        <v>0</v>
      </c>
      <c r="U38" s="5">
        <f t="shared" si="12"/>
        <v>220</v>
      </c>
      <c r="V38" s="5"/>
    </row>
    <row r="39" spans="1:22" ht="12.75">
      <c r="A39" s="4">
        <v>4037</v>
      </c>
      <c r="E39" s="5"/>
      <c r="F39" s="37"/>
      <c r="G39" s="5">
        <f t="shared" si="7"/>
        <v>0</v>
      </c>
      <c r="H39" s="5">
        <f t="shared" si="8"/>
        <v>120</v>
      </c>
      <c r="I39" s="5"/>
      <c r="J39" s="37"/>
      <c r="K39" s="5">
        <f t="shared" si="9"/>
        <v>0</v>
      </c>
      <c r="L39" s="5">
        <f t="shared" si="10"/>
        <v>100</v>
      </c>
      <c r="M39" s="5"/>
      <c r="N39" s="37"/>
      <c r="O39" s="37"/>
      <c r="P39" s="37">
        <f t="shared" si="4"/>
        <v>0</v>
      </c>
      <c r="Q39" s="5"/>
      <c r="R39" s="37"/>
      <c r="S39" s="37"/>
      <c r="T39" s="37">
        <f t="shared" si="11"/>
        <v>0</v>
      </c>
      <c r="U39" s="5">
        <f t="shared" si="12"/>
        <v>220</v>
      </c>
      <c r="V39" s="5"/>
    </row>
    <row r="40" spans="1:22" ht="12.75">
      <c r="A40" s="4">
        <v>4038</v>
      </c>
      <c r="E40" s="5"/>
      <c r="F40" s="37"/>
      <c r="G40" s="5">
        <f t="shared" si="7"/>
        <v>0</v>
      </c>
      <c r="H40" s="5">
        <f t="shared" si="8"/>
        <v>120</v>
      </c>
      <c r="I40" s="5"/>
      <c r="J40" s="37"/>
      <c r="K40" s="5">
        <f t="shared" si="9"/>
        <v>0</v>
      </c>
      <c r="L40" s="5">
        <f t="shared" si="10"/>
        <v>100</v>
      </c>
      <c r="M40" s="5"/>
      <c r="N40" s="37"/>
      <c r="O40" s="37"/>
      <c r="P40" s="37">
        <f t="shared" si="4"/>
        <v>0</v>
      </c>
      <c r="Q40" s="5"/>
      <c r="R40" s="37"/>
      <c r="S40" s="37"/>
      <c r="T40" s="37">
        <f t="shared" si="11"/>
        <v>0</v>
      </c>
      <c r="U40" s="5">
        <f t="shared" si="12"/>
        <v>220</v>
      </c>
      <c r="V40" s="5" t="s">
        <v>66</v>
      </c>
    </row>
    <row r="41" spans="2:22" ht="12.75">
      <c r="B41" s="8"/>
      <c r="E41" s="5"/>
      <c r="F41" s="37"/>
      <c r="G41" s="5"/>
      <c r="H41" s="5"/>
      <c r="I41" s="5"/>
      <c r="J41" s="3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5:22" ht="12.75">
      <c r="E42" s="64"/>
      <c r="F42" s="64"/>
      <c r="G42" s="64"/>
      <c r="H42" s="64"/>
      <c r="I42" s="65"/>
      <c r="J42" s="64"/>
      <c r="K42" s="36"/>
      <c r="L42" s="36"/>
      <c r="M42" s="64"/>
      <c r="N42" s="64"/>
      <c r="O42" s="64"/>
      <c r="P42" s="64"/>
      <c r="Q42" s="64"/>
      <c r="R42" s="5"/>
      <c r="S42" s="5"/>
      <c r="T42" s="5"/>
      <c r="U42" s="5"/>
      <c r="V42" s="5"/>
    </row>
    <row r="43" spans="5:22" ht="12.75">
      <c r="E43" s="36"/>
      <c r="F43" s="36"/>
      <c r="G43" s="36"/>
      <c r="H43" s="36"/>
      <c r="I43" s="4"/>
      <c r="J43" s="36"/>
      <c r="K43" s="36"/>
      <c r="L43" s="36"/>
      <c r="M43" s="36"/>
      <c r="N43" s="36"/>
      <c r="O43" s="36"/>
      <c r="P43" s="36"/>
      <c r="Q43" s="36"/>
      <c r="R43" s="5"/>
      <c r="S43" s="5"/>
      <c r="T43" s="5"/>
      <c r="U43" s="5"/>
      <c r="V43" s="5"/>
    </row>
    <row r="44" spans="1:26" ht="12.75">
      <c r="A44" s="2"/>
      <c r="B44" s="2"/>
      <c r="C44" s="2"/>
      <c r="D44" s="3"/>
      <c r="E44" s="3"/>
      <c r="F44" s="3"/>
      <c r="G44" s="2"/>
      <c r="H44" s="3"/>
      <c r="I44" s="3"/>
      <c r="J44" s="2"/>
      <c r="K44" s="2"/>
      <c r="L44" s="38"/>
      <c r="M44" s="2"/>
      <c r="N44" s="2"/>
      <c r="O44" s="2"/>
      <c r="P44" s="36" t="s">
        <v>212</v>
      </c>
      <c r="Q44" s="59">
        <v>43</v>
      </c>
      <c r="R44" s="61" t="s">
        <v>213</v>
      </c>
      <c r="S44" s="59">
        <v>64</v>
      </c>
      <c r="W44" s="8" t="s">
        <v>214</v>
      </c>
      <c r="X44">
        <v>168</v>
      </c>
      <c r="Y44">
        <v>160</v>
      </c>
      <c r="Z44">
        <v>169</v>
      </c>
    </row>
    <row r="45" spans="5:19" ht="12.75">
      <c r="E45" s="64" t="s">
        <v>30</v>
      </c>
      <c r="F45" s="64"/>
      <c r="G45" s="64"/>
      <c r="H45" s="64"/>
      <c r="I45" s="64" t="s">
        <v>31</v>
      </c>
      <c r="J45" s="64"/>
      <c r="K45" s="64"/>
      <c r="L45" s="64"/>
      <c r="M45" s="5"/>
      <c r="N45" s="5"/>
      <c r="O45" s="64" t="s">
        <v>35</v>
      </c>
      <c r="P45" s="64"/>
      <c r="Q45" s="64"/>
      <c r="R45" s="64"/>
      <c r="S45" s="64"/>
    </row>
    <row r="46" spans="1:26" ht="38.25">
      <c r="A46" s="2" t="s">
        <v>0</v>
      </c>
      <c r="B46" s="2" t="s">
        <v>1</v>
      </c>
      <c r="C46" s="2" t="s">
        <v>2</v>
      </c>
      <c r="D46" s="3" t="s">
        <v>4</v>
      </c>
      <c r="E46" s="3" t="s">
        <v>19</v>
      </c>
      <c r="F46" s="3" t="s">
        <v>20</v>
      </c>
      <c r="G46" s="2" t="s">
        <v>21</v>
      </c>
      <c r="H46" s="2" t="s">
        <v>22</v>
      </c>
      <c r="I46" s="3" t="s">
        <v>19</v>
      </c>
      <c r="J46" s="3" t="s">
        <v>20</v>
      </c>
      <c r="K46" s="2" t="s">
        <v>21</v>
      </c>
      <c r="L46" s="2" t="s">
        <v>23</v>
      </c>
      <c r="M46" s="2" t="s">
        <v>73</v>
      </c>
      <c r="N46" s="2" t="s">
        <v>29</v>
      </c>
      <c r="O46" s="2" t="s">
        <v>19</v>
      </c>
      <c r="P46" s="2" t="s">
        <v>34</v>
      </c>
      <c r="Q46" s="2" t="s">
        <v>20</v>
      </c>
      <c r="R46" s="2" t="s">
        <v>21</v>
      </c>
      <c r="S46" s="2" t="s">
        <v>29</v>
      </c>
      <c r="X46" s="62" t="s">
        <v>215</v>
      </c>
      <c r="Y46" s="62" t="s">
        <v>216</v>
      </c>
      <c r="Z46" s="62" t="s">
        <v>217</v>
      </c>
    </row>
    <row r="47" spans="1:26" ht="12.75">
      <c r="A47" s="4">
        <v>4002</v>
      </c>
      <c r="B47" s="1" t="s">
        <v>172</v>
      </c>
      <c r="C47" s="1" t="s">
        <v>36</v>
      </c>
      <c r="D47" s="1" t="s">
        <v>8</v>
      </c>
      <c r="E47" s="5">
        <f>S!E4</f>
        <v>36.75</v>
      </c>
      <c r="F47" s="37">
        <f>S!F4</f>
        <v>0</v>
      </c>
      <c r="G47" s="5">
        <f aca="true" t="shared" si="13" ref="G47:G54">SUM(E47:F47)</f>
        <v>36.75</v>
      </c>
      <c r="H47" s="5">
        <f aca="true" t="shared" si="14" ref="H47:H54">120-G47</f>
        <v>83.25</v>
      </c>
      <c r="I47" s="5">
        <f>S!I4</f>
        <v>31.81</v>
      </c>
      <c r="J47" s="37">
        <f>S!J4</f>
        <v>5</v>
      </c>
      <c r="K47" s="5">
        <f aca="true" t="shared" si="15" ref="K47:K54">SUM(I47:J47)</f>
        <v>36.81</v>
      </c>
      <c r="L47" s="5">
        <f aca="true" t="shared" si="16" ref="L47:L54">100-K47</f>
        <v>63.19</v>
      </c>
      <c r="M47" s="5">
        <f aca="true" t="shared" si="17" ref="M47:M84">SUM(H47,L47)</f>
        <v>146.44</v>
      </c>
      <c r="N47" s="39">
        <v>5</v>
      </c>
      <c r="O47">
        <v>36.58</v>
      </c>
      <c r="P47">
        <f aca="true" t="shared" si="18" ref="P47:P84">IF(O47=0,120,IF(O47&gt;64,120,IF(O47&lt;43,0,IF(64&gt;O47&gt;43,O47-43))))</f>
        <v>0</v>
      </c>
      <c r="Q47">
        <v>0</v>
      </c>
      <c r="R47">
        <f aca="true" t="shared" si="19" ref="R47:R84">SUM(P47:Q47)</f>
        <v>0</v>
      </c>
      <c r="S47" s="8">
        <v>1</v>
      </c>
      <c r="X47" s="63">
        <f>$X$44/E47</f>
        <v>4.571428571428571</v>
      </c>
      <c r="Y47" s="63">
        <f>$Y$44/I47</f>
        <v>5.029864822382899</v>
      </c>
      <c r="Z47" s="63">
        <f>$Z$44/O47</f>
        <v>4.620010934937124</v>
      </c>
    </row>
    <row r="48" spans="1:26" ht="12.75">
      <c r="A48" s="4">
        <v>4015</v>
      </c>
      <c r="B48" t="s">
        <v>149</v>
      </c>
      <c r="C48" t="s">
        <v>181</v>
      </c>
      <c r="D48" s="1" t="s">
        <v>45</v>
      </c>
      <c r="E48" s="5">
        <f>S!E17</f>
        <v>38.01</v>
      </c>
      <c r="F48" s="37">
        <f>S!F17</f>
        <v>0</v>
      </c>
      <c r="G48" s="5">
        <f t="shared" si="13"/>
        <v>38.01</v>
      </c>
      <c r="H48" s="5">
        <f t="shared" si="14"/>
        <v>81.99000000000001</v>
      </c>
      <c r="I48" s="5">
        <f>S!I17</f>
        <v>30.69</v>
      </c>
      <c r="J48" s="37">
        <f>S!J17</f>
        <v>0</v>
      </c>
      <c r="K48" s="5">
        <f t="shared" si="15"/>
        <v>30.69</v>
      </c>
      <c r="L48" s="5">
        <f t="shared" si="16"/>
        <v>69.31</v>
      </c>
      <c r="M48" s="5">
        <f t="shared" si="17"/>
        <v>151.3</v>
      </c>
      <c r="N48" s="39">
        <v>1</v>
      </c>
      <c r="O48" s="5">
        <v>38.14</v>
      </c>
      <c r="P48">
        <f>IF(O48=0,120,IF(O48&gt;64,120,IF(O48&lt;43,0,IF(64&gt;O48&gt;43,O48-43))))</f>
        <v>0</v>
      </c>
      <c r="Q48">
        <v>0</v>
      </c>
      <c r="R48">
        <f t="shared" si="19"/>
        <v>0</v>
      </c>
      <c r="S48" s="8">
        <v>2</v>
      </c>
      <c r="X48" s="63">
        <f aca="true" t="shared" si="20" ref="X48:X84">$X$44/E48</f>
        <v>4.419889502762431</v>
      </c>
      <c r="Y48" s="63">
        <f aca="true" t="shared" si="21" ref="Y48:Y84">$Y$44/I48</f>
        <v>5.213424568263278</v>
      </c>
      <c r="Z48" s="63">
        <f aca="true" t="shared" si="22" ref="Z48:Z84">$Z$44/O48</f>
        <v>4.431043523859465</v>
      </c>
    </row>
    <row r="49" spans="1:26" ht="12.75">
      <c r="A49" s="4">
        <v>4007</v>
      </c>
      <c r="B49" s="1" t="s">
        <v>82</v>
      </c>
      <c r="C49" s="1" t="s">
        <v>109</v>
      </c>
      <c r="D49" s="1" t="s">
        <v>5</v>
      </c>
      <c r="E49" s="5">
        <f>S!E9</f>
        <v>37.91</v>
      </c>
      <c r="F49" s="37">
        <f>S!F9</f>
        <v>0</v>
      </c>
      <c r="G49" s="5">
        <f t="shared" si="13"/>
        <v>37.91</v>
      </c>
      <c r="H49" s="5">
        <f t="shared" si="14"/>
        <v>82.09</v>
      </c>
      <c r="I49" s="5">
        <f>S!I9</f>
        <v>29.94</v>
      </c>
      <c r="J49" s="37">
        <f>S!J9</f>
        <v>5</v>
      </c>
      <c r="K49" s="5">
        <f t="shared" si="15"/>
        <v>34.94</v>
      </c>
      <c r="L49" s="5">
        <f t="shared" si="16"/>
        <v>65.06</v>
      </c>
      <c r="M49" s="5">
        <f t="shared" si="17"/>
        <v>147.15</v>
      </c>
      <c r="N49" s="39">
        <v>4</v>
      </c>
      <c r="O49">
        <v>39.61</v>
      </c>
      <c r="P49">
        <f t="shared" si="18"/>
        <v>0</v>
      </c>
      <c r="Q49">
        <v>0</v>
      </c>
      <c r="R49">
        <f t="shared" si="19"/>
        <v>0</v>
      </c>
      <c r="S49" s="8">
        <v>3</v>
      </c>
      <c r="X49" s="63">
        <f t="shared" si="20"/>
        <v>4.431548404115009</v>
      </c>
      <c r="Y49" s="63">
        <f t="shared" si="21"/>
        <v>5.344021376085504</v>
      </c>
      <c r="Z49" s="63">
        <f t="shared" si="22"/>
        <v>4.266599343600101</v>
      </c>
    </row>
    <row r="50" spans="1:26" ht="12.75">
      <c r="A50" s="4">
        <v>4019</v>
      </c>
      <c r="B50" s="1" t="s">
        <v>42</v>
      </c>
      <c r="C50" s="1" t="s">
        <v>43</v>
      </c>
      <c r="D50" s="1" t="s">
        <v>145</v>
      </c>
      <c r="E50" s="5">
        <f>S!E21</f>
        <v>40</v>
      </c>
      <c r="F50" s="37">
        <f>S!F21</f>
        <v>0</v>
      </c>
      <c r="G50" s="5">
        <f t="shared" si="13"/>
        <v>40</v>
      </c>
      <c r="H50" s="5">
        <f t="shared" si="14"/>
        <v>80</v>
      </c>
      <c r="I50" s="5">
        <f>S!I21</f>
        <v>31.31</v>
      </c>
      <c r="J50" s="37">
        <f>S!J21</f>
        <v>0</v>
      </c>
      <c r="K50" s="5">
        <f t="shared" si="15"/>
        <v>31.31</v>
      </c>
      <c r="L50" s="5">
        <f t="shared" si="16"/>
        <v>68.69</v>
      </c>
      <c r="M50" s="5">
        <f t="shared" si="17"/>
        <v>148.69</v>
      </c>
      <c r="N50" s="39">
        <v>3</v>
      </c>
      <c r="O50">
        <v>40.82</v>
      </c>
      <c r="P50">
        <f t="shared" si="18"/>
        <v>0</v>
      </c>
      <c r="Q50">
        <v>0</v>
      </c>
      <c r="R50">
        <f t="shared" si="19"/>
        <v>0</v>
      </c>
      <c r="S50">
        <v>4</v>
      </c>
      <c r="X50" s="63">
        <f t="shared" si="20"/>
        <v>4.2</v>
      </c>
      <c r="Y50" s="63">
        <f t="shared" si="21"/>
        <v>5.110188438198659</v>
      </c>
      <c r="Z50" s="63">
        <f t="shared" si="22"/>
        <v>4.140127388535032</v>
      </c>
    </row>
    <row r="51" spans="1:26" ht="12.75">
      <c r="A51" s="4">
        <v>4025</v>
      </c>
      <c r="B51" s="1" t="s">
        <v>75</v>
      </c>
      <c r="C51" s="1" t="s">
        <v>76</v>
      </c>
      <c r="D51" s="1" t="s">
        <v>72</v>
      </c>
      <c r="E51" s="5">
        <f>S!E27</f>
        <v>43.2</v>
      </c>
      <c r="F51" s="37">
        <f>S!F27</f>
        <v>0</v>
      </c>
      <c r="G51" s="5">
        <f t="shared" si="13"/>
        <v>43.2</v>
      </c>
      <c r="H51" s="5">
        <f t="shared" si="14"/>
        <v>76.8</v>
      </c>
      <c r="I51" s="5">
        <f>S!I27</f>
        <v>35.26</v>
      </c>
      <c r="J51" s="37">
        <f>S!J27</f>
        <v>0</v>
      </c>
      <c r="K51" s="5">
        <f t="shared" si="15"/>
        <v>35.26</v>
      </c>
      <c r="L51" s="5">
        <f t="shared" si="16"/>
        <v>64.74000000000001</v>
      </c>
      <c r="M51" s="5">
        <f t="shared" si="17"/>
        <v>141.54000000000002</v>
      </c>
      <c r="N51" s="39">
        <v>10</v>
      </c>
      <c r="O51" s="5">
        <v>44.01</v>
      </c>
      <c r="P51">
        <f t="shared" si="18"/>
        <v>1.009999999999998</v>
      </c>
      <c r="Q51">
        <v>0</v>
      </c>
      <c r="R51">
        <f t="shared" si="19"/>
        <v>1.009999999999998</v>
      </c>
      <c r="S51" s="10">
        <v>5</v>
      </c>
      <c r="X51" s="63">
        <f t="shared" si="20"/>
        <v>3.888888888888889</v>
      </c>
      <c r="Y51" s="63">
        <f t="shared" si="21"/>
        <v>4.53771979580261</v>
      </c>
      <c r="Z51" s="63">
        <f t="shared" si="22"/>
        <v>3.840036355373779</v>
      </c>
    </row>
    <row r="52" spans="1:26" ht="12.75">
      <c r="A52" s="4">
        <v>4006</v>
      </c>
      <c r="B52" s="1" t="s">
        <v>81</v>
      </c>
      <c r="C52" s="1" t="s">
        <v>48</v>
      </c>
      <c r="D52" s="1" t="s">
        <v>86</v>
      </c>
      <c r="E52" s="5">
        <f>S!E8</f>
        <v>39.96</v>
      </c>
      <c r="F52" s="37">
        <f>S!F8</f>
        <v>5</v>
      </c>
      <c r="G52" s="5">
        <f t="shared" si="13"/>
        <v>44.96</v>
      </c>
      <c r="H52" s="5">
        <f t="shared" si="14"/>
        <v>75.03999999999999</v>
      </c>
      <c r="I52" s="5">
        <f>S!I8</f>
        <v>32.07</v>
      </c>
      <c r="J52" s="37">
        <f>S!J8</f>
        <v>0</v>
      </c>
      <c r="K52" s="5">
        <f t="shared" si="15"/>
        <v>32.07</v>
      </c>
      <c r="L52" s="5">
        <f t="shared" si="16"/>
        <v>67.93</v>
      </c>
      <c r="M52" s="5">
        <f t="shared" si="17"/>
        <v>142.97</v>
      </c>
      <c r="N52" s="39">
        <v>8</v>
      </c>
      <c r="O52">
        <v>38.08</v>
      </c>
      <c r="P52">
        <f t="shared" si="18"/>
        <v>0</v>
      </c>
      <c r="Q52">
        <v>10</v>
      </c>
      <c r="R52">
        <f t="shared" si="19"/>
        <v>10</v>
      </c>
      <c r="S52">
        <v>6</v>
      </c>
      <c r="X52" s="63">
        <f t="shared" si="20"/>
        <v>4.2042042042042045</v>
      </c>
      <c r="Y52" s="63">
        <f t="shared" si="21"/>
        <v>4.989086373557842</v>
      </c>
      <c r="Z52" s="63">
        <f t="shared" si="22"/>
        <v>4.438025210084033</v>
      </c>
    </row>
    <row r="53" spans="1:26" ht="12.75">
      <c r="A53" s="4">
        <v>4001</v>
      </c>
      <c r="B53" s="1" t="s">
        <v>9</v>
      </c>
      <c r="C53" s="1" t="s">
        <v>107</v>
      </c>
      <c r="D53" s="1" t="s">
        <v>145</v>
      </c>
      <c r="E53" s="5">
        <f>S!E3</f>
        <v>37.34</v>
      </c>
      <c r="F53" s="37">
        <f>S!F3</f>
        <v>0</v>
      </c>
      <c r="G53" s="5">
        <f t="shared" si="13"/>
        <v>37.34</v>
      </c>
      <c r="H53" s="5">
        <f t="shared" si="14"/>
        <v>82.66</v>
      </c>
      <c r="I53" s="5">
        <f>S!I3</f>
        <v>31.39</v>
      </c>
      <c r="J53" s="37">
        <f>S!J3</f>
        <v>0</v>
      </c>
      <c r="K53" s="5">
        <f t="shared" si="15"/>
        <v>31.39</v>
      </c>
      <c r="L53" s="5">
        <f t="shared" si="16"/>
        <v>68.61</v>
      </c>
      <c r="M53" s="5">
        <f>SUM(H53,L53)</f>
        <v>151.26999999999998</v>
      </c>
      <c r="N53" s="39">
        <v>2</v>
      </c>
      <c r="O53">
        <v>40.51</v>
      </c>
      <c r="P53">
        <f t="shared" si="18"/>
        <v>0</v>
      </c>
      <c r="Q53">
        <v>10</v>
      </c>
      <c r="R53">
        <f t="shared" si="19"/>
        <v>10</v>
      </c>
      <c r="S53" s="10">
        <v>7</v>
      </c>
      <c r="X53" s="63">
        <f t="shared" si="20"/>
        <v>4.499196572040707</v>
      </c>
      <c r="Y53" s="63">
        <f t="shared" si="21"/>
        <v>5.097164702134438</v>
      </c>
      <c r="Z53" s="63">
        <f t="shared" si="22"/>
        <v>4.171809429770427</v>
      </c>
    </row>
    <row r="54" spans="1:26" ht="12.75">
      <c r="A54" s="4">
        <v>4020</v>
      </c>
      <c r="B54" s="1" t="s">
        <v>40</v>
      </c>
      <c r="C54" s="1" t="s">
        <v>41</v>
      </c>
      <c r="D54" s="1" t="s">
        <v>49</v>
      </c>
      <c r="E54" s="5">
        <f>S!E22</f>
        <v>35.76</v>
      </c>
      <c r="F54" s="37">
        <f>S!F22</f>
        <v>5</v>
      </c>
      <c r="G54" s="5">
        <f t="shared" si="13"/>
        <v>40.76</v>
      </c>
      <c r="H54" s="5">
        <f t="shared" si="14"/>
        <v>79.24000000000001</v>
      </c>
      <c r="I54" s="5">
        <f>S!I22</f>
        <v>31.35</v>
      </c>
      <c r="J54" s="37">
        <f>S!J22</f>
        <v>5</v>
      </c>
      <c r="K54" s="5">
        <f t="shared" si="15"/>
        <v>36.35</v>
      </c>
      <c r="L54" s="5">
        <f t="shared" si="16"/>
        <v>63.65</v>
      </c>
      <c r="M54" s="5">
        <f t="shared" si="17"/>
        <v>142.89000000000001</v>
      </c>
      <c r="N54" s="39">
        <v>9</v>
      </c>
      <c r="O54" s="5">
        <v>48.57</v>
      </c>
      <c r="P54">
        <f t="shared" si="18"/>
        <v>5.57</v>
      </c>
      <c r="Q54">
        <v>20</v>
      </c>
      <c r="R54">
        <f t="shared" si="19"/>
        <v>25.57</v>
      </c>
      <c r="S54">
        <v>8</v>
      </c>
      <c r="X54" s="63">
        <f t="shared" si="20"/>
        <v>4.697986577181208</v>
      </c>
      <c r="Y54" s="63">
        <f t="shared" si="21"/>
        <v>5.103668261562998</v>
      </c>
      <c r="Z54" s="63">
        <f t="shared" si="22"/>
        <v>3.479514103355981</v>
      </c>
    </row>
    <row r="55" spans="1:26" ht="12.75">
      <c r="A55" s="4">
        <v>4022</v>
      </c>
      <c r="B55" t="s">
        <v>113</v>
      </c>
      <c r="C55" t="s">
        <v>114</v>
      </c>
      <c r="D55" s="1" t="s">
        <v>15</v>
      </c>
      <c r="E55" s="5">
        <f>S!E24</f>
        <v>37.9</v>
      </c>
      <c r="F55" s="37">
        <f>S!F24</f>
        <v>5</v>
      </c>
      <c r="G55" s="5">
        <f aca="true" t="shared" si="23" ref="G55:G84">SUM(E55:F55)</f>
        <v>42.9</v>
      </c>
      <c r="H55" s="5">
        <f aca="true" t="shared" si="24" ref="H55:H84">120-G55</f>
        <v>77.1</v>
      </c>
      <c r="I55" s="5">
        <f>S!I24</f>
        <v>30.68</v>
      </c>
      <c r="J55" s="37">
        <f>S!J24</f>
        <v>0</v>
      </c>
      <c r="K55" s="5">
        <f aca="true" t="shared" si="25" ref="K55:K84">SUM(I55:J55)</f>
        <v>30.68</v>
      </c>
      <c r="L55" s="5">
        <f aca="true" t="shared" si="26" ref="L55:L84">100-K55</f>
        <v>69.32</v>
      </c>
      <c r="M55" s="5">
        <f t="shared" si="17"/>
        <v>146.42</v>
      </c>
      <c r="N55" s="39">
        <v>6</v>
      </c>
      <c r="O55" s="5">
        <v>0</v>
      </c>
      <c r="P55">
        <f t="shared" si="18"/>
        <v>120</v>
      </c>
      <c r="R55">
        <f>SUM(P55:Q55)</f>
        <v>120</v>
      </c>
      <c r="S55" s="10"/>
      <c r="X55" s="63">
        <f t="shared" si="20"/>
        <v>4.432717678100264</v>
      </c>
      <c r="Y55" s="63">
        <f t="shared" si="21"/>
        <v>5.215123859191656</v>
      </c>
      <c r="Z55" s="63" t="e">
        <f t="shared" si="22"/>
        <v>#DIV/0!</v>
      </c>
    </row>
    <row r="56" spans="1:26" ht="12.75">
      <c r="A56" s="4">
        <v>4013</v>
      </c>
      <c r="B56" s="1" t="s">
        <v>111</v>
      </c>
      <c r="C56" s="1" t="s">
        <v>112</v>
      </c>
      <c r="D56" s="1" t="s">
        <v>166</v>
      </c>
      <c r="E56" s="5">
        <f>S!E15</f>
        <v>35.46</v>
      </c>
      <c r="F56" s="37">
        <f>S!F15</f>
        <v>10</v>
      </c>
      <c r="G56" s="5">
        <f t="shared" si="23"/>
        <v>45.46</v>
      </c>
      <c r="H56" s="5">
        <f t="shared" si="24"/>
        <v>74.53999999999999</v>
      </c>
      <c r="I56" s="5">
        <f>S!I15</f>
        <v>30.24</v>
      </c>
      <c r="J56" s="37">
        <f>S!J15</f>
        <v>0</v>
      </c>
      <c r="K56" s="5">
        <f t="shared" si="25"/>
        <v>30.24</v>
      </c>
      <c r="L56" s="5">
        <f t="shared" si="26"/>
        <v>69.76</v>
      </c>
      <c r="M56" s="5">
        <f t="shared" si="17"/>
        <v>144.3</v>
      </c>
      <c r="N56" s="39">
        <v>7</v>
      </c>
      <c r="O56">
        <v>0</v>
      </c>
      <c r="P56">
        <f t="shared" si="18"/>
        <v>120</v>
      </c>
      <c r="R56">
        <f t="shared" si="19"/>
        <v>120</v>
      </c>
      <c r="S56" s="10"/>
      <c r="X56" s="63">
        <f t="shared" si="20"/>
        <v>4.737732656514383</v>
      </c>
      <c r="Y56" s="63">
        <f t="shared" si="21"/>
        <v>5.291005291005291</v>
      </c>
      <c r="Z56" s="63" t="e">
        <f t="shared" si="22"/>
        <v>#DIV/0!</v>
      </c>
    </row>
    <row r="57" spans="1:26" ht="12.75">
      <c r="A57" s="4">
        <v>4026</v>
      </c>
      <c r="B57" t="s">
        <v>183</v>
      </c>
      <c r="C57" t="s">
        <v>184</v>
      </c>
      <c r="D57" s="1" t="s">
        <v>72</v>
      </c>
      <c r="E57" s="5">
        <f>S!E28</f>
        <v>42.6</v>
      </c>
      <c r="F57" s="37">
        <f>S!F28</f>
        <v>5</v>
      </c>
      <c r="G57" s="5">
        <f t="shared" si="23"/>
        <v>47.6</v>
      </c>
      <c r="H57" s="5">
        <f t="shared" si="24"/>
        <v>72.4</v>
      </c>
      <c r="I57" s="5">
        <f>S!I28</f>
        <v>33.6</v>
      </c>
      <c r="J57" s="37">
        <f>S!J28</f>
        <v>0</v>
      </c>
      <c r="K57" s="5">
        <f t="shared" si="25"/>
        <v>33.6</v>
      </c>
      <c r="L57" s="5">
        <f t="shared" si="26"/>
        <v>66.4</v>
      </c>
      <c r="M57" s="5">
        <f t="shared" si="17"/>
        <v>138.8</v>
      </c>
      <c r="N57" s="37">
        <v>11</v>
      </c>
      <c r="P57">
        <f t="shared" si="18"/>
        <v>120</v>
      </c>
      <c r="R57">
        <f>SUM(P57:Q57)</f>
        <v>120</v>
      </c>
      <c r="X57" s="63">
        <f t="shared" si="20"/>
        <v>3.943661971830986</v>
      </c>
      <c r="Y57" s="63">
        <f t="shared" si="21"/>
        <v>4.761904761904762</v>
      </c>
      <c r="Z57" s="63" t="e">
        <f t="shared" si="22"/>
        <v>#DIV/0!</v>
      </c>
    </row>
    <row r="58" spans="1:26" ht="12.75">
      <c r="A58" s="4">
        <v>4005</v>
      </c>
      <c r="B58" s="1" t="s">
        <v>149</v>
      </c>
      <c r="C58" s="1" t="s">
        <v>175</v>
      </c>
      <c r="D58" s="1" t="s">
        <v>86</v>
      </c>
      <c r="E58" s="5">
        <f>S!E7</f>
        <v>40.29</v>
      </c>
      <c r="F58" s="37">
        <f>S!F7</f>
        <v>10</v>
      </c>
      <c r="G58" s="5">
        <f t="shared" si="23"/>
        <v>50.29</v>
      </c>
      <c r="H58" s="5">
        <f t="shared" si="24"/>
        <v>69.71000000000001</v>
      </c>
      <c r="I58" s="5">
        <f>S!I7</f>
        <v>32.21</v>
      </c>
      <c r="J58" s="37">
        <f>S!J7</f>
        <v>0</v>
      </c>
      <c r="K58" s="5">
        <f t="shared" si="25"/>
        <v>32.21</v>
      </c>
      <c r="L58" s="5">
        <f t="shared" si="26"/>
        <v>67.78999999999999</v>
      </c>
      <c r="M58" s="5">
        <f t="shared" si="17"/>
        <v>137.5</v>
      </c>
      <c r="N58" s="37">
        <v>12</v>
      </c>
      <c r="O58" s="5"/>
      <c r="P58">
        <f t="shared" si="18"/>
        <v>120</v>
      </c>
      <c r="R58">
        <f t="shared" si="19"/>
        <v>120</v>
      </c>
      <c r="S58" s="10"/>
      <c r="X58" s="63">
        <f t="shared" si="20"/>
        <v>4.169769173492182</v>
      </c>
      <c r="Y58" s="63">
        <f t="shared" si="21"/>
        <v>4.967401428127911</v>
      </c>
      <c r="Z58" s="63" t="e">
        <f t="shared" si="22"/>
        <v>#DIV/0!</v>
      </c>
    </row>
    <row r="59" spans="1:26" ht="12.75">
      <c r="A59" s="4">
        <v>4011</v>
      </c>
      <c r="B59" s="1" t="s">
        <v>37</v>
      </c>
      <c r="C59" s="1" t="s">
        <v>179</v>
      </c>
      <c r="D59" s="1" t="s">
        <v>140</v>
      </c>
      <c r="E59" s="5">
        <f>S!E13</f>
        <v>36.67</v>
      </c>
      <c r="F59" s="37">
        <f>S!F13</f>
        <v>10</v>
      </c>
      <c r="G59" s="5">
        <f t="shared" si="23"/>
        <v>46.67</v>
      </c>
      <c r="H59" s="5">
        <f t="shared" si="24"/>
        <v>73.33</v>
      </c>
      <c r="I59" s="5">
        <f>S!I13</f>
        <v>32.01</v>
      </c>
      <c r="J59" s="37">
        <f>S!J13</f>
        <v>5</v>
      </c>
      <c r="K59" s="5">
        <f t="shared" si="25"/>
        <v>37.01</v>
      </c>
      <c r="L59" s="5">
        <f t="shared" si="26"/>
        <v>62.99</v>
      </c>
      <c r="M59" s="5">
        <f t="shared" si="17"/>
        <v>136.32</v>
      </c>
      <c r="N59" s="37">
        <v>13</v>
      </c>
      <c r="O59" s="5"/>
      <c r="P59">
        <f t="shared" si="18"/>
        <v>120</v>
      </c>
      <c r="R59">
        <f t="shared" si="19"/>
        <v>120</v>
      </c>
      <c r="S59" s="10"/>
      <c r="X59" s="63">
        <f t="shared" si="20"/>
        <v>4.581401690755386</v>
      </c>
      <c r="Y59" s="63">
        <f t="shared" si="21"/>
        <v>4.99843798812871</v>
      </c>
      <c r="Z59" s="63" t="e">
        <f t="shared" si="22"/>
        <v>#DIV/0!</v>
      </c>
    </row>
    <row r="60" spans="1:26" ht="12.75">
      <c r="A60" s="4">
        <v>4018</v>
      </c>
      <c r="B60" t="s">
        <v>44</v>
      </c>
      <c r="C60" t="s">
        <v>117</v>
      </c>
      <c r="D60" s="1" t="s">
        <v>136</v>
      </c>
      <c r="E60" s="5">
        <f>S!E20</f>
        <v>35.82</v>
      </c>
      <c r="F60" s="37">
        <f>S!F20</f>
        <v>15</v>
      </c>
      <c r="G60" s="5">
        <f t="shared" si="23"/>
        <v>50.82</v>
      </c>
      <c r="H60" s="5">
        <f t="shared" si="24"/>
        <v>69.18</v>
      </c>
      <c r="I60" s="5">
        <f>S!I20</f>
        <v>36.71</v>
      </c>
      <c r="J60" s="37">
        <f>S!J20</f>
        <v>5</v>
      </c>
      <c r="K60" s="5">
        <f t="shared" si="25"/>
        <v>41.71</v>
      </c>
      <c r="L60" s="5">
        <f t="shared" si="26"/>
        <v>58.29</v>
      </c>
      <c r="M60" s="5">
        <f t="shared" si="17"/>
        <v>127.47</v>
      </c>
      <c r="N60" s="37">
        <v>14</v>
      </c>
      <c r="O60" s="5"/>
      <c r="P60">
        <f t="shared" si="18"/>
        <v>120</v>
      </c>
      <c r="R60">
        <f t="shared" si="19"/>
        <v>120</v>
      </c>
      <c r="S60" s="10"/>
      <c r="X60" s="63">
        <f t="shared" si="20"/>
        <v>4.690117252931323</v>
      </c>
      <c r="Y60" s="63">
        <f t="shared" si="21"/>
        <v>4.358485426314355</v>
      </c>
      <c r="Z60" s="63" t="e">
        <f t="shared" si="22"/>
        <v>#DIV/0!</v>
      </c>
    </row>
    <row r="61" spans="1:26" ht="12.75">
      <c r="A61" s="4">
        <v>4023</v>
      </c>
      <c r="B61" t="s">
        <v>89</v>
      </c>
      <c r="C61" t="s">
        <v>116</v>
      </c>
      <c r="D61" s="1" t="s">
        <v>62</v>
      </c>
      <c r="E61" s="5">
        <f>S!E25</f>
        <v>39.96</v>
      </c>
      <c r="F61" s="37">
        <f>S!F25</f>
        <v>15</v>
      </c>
      <c r="G61" s="5">
        <f t="shared" si="23"/>
        <v>54.96</v>
      </c>
      <c r="H61" s="5">
        <f t="shared" si="24"/>
        <v>65.03999999999999</v>
      </c>
      <c r="I61" s="5">
        <f>S!I25</f>
        <v>36.89</v>
      </c>
      <c r="J61" s="37">
        <f>S!J25</f>
        <v>5</v>
      </c>
      <c r="K61" s="5">
        <f t="shared" si="25"/>
        <v>41.89</v>
      </c>
      <c r="L61" s="5">
        <f t="shared" si="26"/>
        <v>58.11</v>
      </c>
      <c r="M61" s="5">
        <f t="shared" si="17"/>
        <v>123.14999999999999</v>
      </c>
      <c r="N61" s="37">
        <v>15</v>
      </c>
      <c r="O61" s="5"/>
      <c r="P61">
        <f t="shared" si="18"/>
        <v>120</v>
      </c>
      <c r="R61">
        <f t="shared" si="19"/>
        <v>120</v>
      </c>
      <c r="S61" s="10"/>
      <c r="X61" s="63">
        <f t="shared" si="20"/>
        <v>4.2042042042042045</v>
      </c>
      <c r="Y61" s="63">
        <f t="shared" si="21"/>
        <v>4.33721875847113</v>
      </c>
      <c r="Z61" s="63" t="e">
        <f t="shared" si="22"/>
        <v>#DIV/0!</v>
      </c>
    </row>
    <row r="62" spans="1:26" ht="12.75">
      <c r="A62" s="4">
        <v>4009</v>
      </c>
      <c r="B62" s="1" t="s">
        <v>75</v>
      </c>
      <c r="C62" s="1" t="s">
        <v>77</v>
      </c>
      <c r="D62" s="1" t="s">
        <v>72</v>
      </c>
      <c r="E62" s="5">
        <f>S!E11</f>
        <v>38.52</v>
      </c>
      <c r="F62" s="37">
        <f>S!F11</f>
        <v>5</v>
      </c>
      <c r="G62" s="5">
        <f t="shared" si="23"/>
        <v>43.52</v>
      </c>
      <c r="H62" s="5">
        <f t="shared" si="24"/>
        <v>76.47999999999999</v>
      </c>
      <c r="I62" s="5">
        <f>S!I11</f>
        <v>43.96</v>
      </c>
      <c r="J62" s="37">
        <f>S!J11</f>
        <v>15</v>
      </c>
      <c r="K62" s="5">
        <f t="shared" si="25"/>
        <v>58.96</v>
      </c>
      <c r="L62" s="5">
        <f t="shared" si="26"/>
        <v>41.04</v>
      </c>
      <c r="M62" s="5">
        <f t="shared" si="17"/>
        <v>117.51999999999998</v>
      </c>
      <c r="N62" s="37">
        <v>16</v>
      </c>
      <c r="P62">
        <f t="shared" si="18"/>
        <v>120</v>
      </c>
      <c r="R62">
        <f t="shared" si="19"/>
        <v>120</v>
      </c>
      <c r="X62" s="63">
        <f t="shared" si="20"/>
        <v>4.361370716510903</v>
      </c>
      <c r="Y62" s="63">
        <f t="shared" si="21"/>
        <v>3.6396724294813465</v>
      </c>
      <c r="Z62" s="63" t="e">
        <f t="shared" si="22"/>
        <v>#DIV/0!</v>
      </c>
    </row>
    <row r="63" spans="1:26" ht="12.75">
      <c r="A63" s="4">
        <v>4024</v>
      </c>
      <c r="B63" s="1" t="s">
        <v>18</v>
      </c>
      <c r="C63" s="1" t="s">
        <v>108</v>
      </c>
      <c r="D63" s="1" t="s">
        <v>140</v>
      </c>
      <c r="E63" s="5">
        <f>S!E26</f>
        <v>39.82</v>
      </c>
      <c r="F63" s="37">
        <f>S!F26</f>
        <v>10</v>
      </c>
      <c r="G63" s="5">
        <f t="shared" si="23"/>
        <v>49.82</v>
      </c>
      <c r="H63" s="5">
        <f t="shared" si="24"/>
        <v>70.18</v>
      </c>
      <c r="I63" s="5">
        <f>S!I26</f>
        <v>42.83</v>
      </c>
      <c r="J63" s="37">
        <f>S!J26</f>
        <v>10</v>
      </c>
      <c r="K63" s="5">
        <f t="shared" si="25"/>
        <v>52.83</v>
      </c>
      <c r="L63" s="5">
        <f t="shared" si="26"/>
        <v>47.17</v>
      </c>
      <c r="M63" s="5">
        <f t="shared" si="17"/>
        <v>117.35000000000001</v>
      </c>
      <c r="N63" s="37">
        <v>17</v>
      </c>
      <c r="O63" s="5"/>
      <c r="P63">
        <f t="shared" si="18"/>
        <v>120</v>
      </c>
      <c r="R63">
        <f t="shared" si="19"/>
        <v>120</v>
      </c>
      <c r="S63" s="10"/>
      <c r="X63" s="63">
        <f t="shared" si="20"/>
        <v>4.218985434455048</v>
      </c>
      <c r="Y63" s="63">
        <f t="shared" si="21"/>
        <v>3.7356992762082655</v>
      </c>
      <c r="Z63" s="63" t="e">
        <f t="shared" si="22"/>
        <v>#DIV/0!</v>
      </c>
    </row>
    <row r="64" spans="1:26" ht="12.75">
      <c r="A64" s="4">
        <v>4008</v>
      </c>
      <c r="B64" t="s">
        <v>113</v>
      </c>
      <c r="C64" t="s">
        <v>176</v>
      </c>
      <c r="D64" s="1" t="s">
        <v>62</v>
      </c>
      <c r="E64" s="5">
        <f>S!E10</f>
        <v>39.54</v>
      </c>
      <c r="F64" s="37">
        <f>S!F10</f>
        <v>5</v>
      </c>
      <c r="G64" s="5">
        <f t="shared" si="23"/>
        <v>44.54</v>
      </c>
      <c r="H64" s="5">
        <f t="shared" si="24"/>
        <v>75.46000000000001</v>
      </c>
      <c r="I64" s="5">
        <f>S!I10</f>
        <v>50.11</v>
      </c>
      <c r="J64" s="37">
        <f>S!J10</f>
        <v>15</v>
      </c>
      <c r="K64" s="5">
        <f t="shared" si="25"/>
        <v>65.11</v>
      </c>
      <c r="L64" s="5">
        <f t="shared" si="26"/>
        <v>34.89</v>
      </c>
      <c r="M64" s="5">
        <f t="shared" si="17"/>
        <v>110.35000000000001</v>
      </c>
      <c r="N64" s="37">
        <v>18</v>
      </c>
      <c r="O64" s="5"/>
      <c r="P64">
        <f t="shared" si="18"/>
        <v>120</v>
      </c>
      <c r="R64">
        <f t="shared" si="19"/>
        <v>120</v>
      </c>
      <c r="S64" s="8"/>
      <c r="X64" s="63">
        <f t="shared" si="20"/>
        <v>4.24886191198786</v>
      </c>
      <c r="Y64" s="63">
        <f t="shared" si="21"/>
        <v>3.192975454001197</v>
      </c>
      <c r="Z64" s="63" t="e">
        <f t="shared" si="22"/>
        <v>#DIV/0!</v>
      </c>
    </row>
    <row r="65" spans="1:26" ht="12.75">
      <c r="A65" s="4">
        <v>4014</v>
      </c>
      <c r="B65" t="s">
        <v>63</v>
      </c>
      <c r="C65" t="s">
        <v>115</v>
      </c>
      <c r="D65" s="1" t="s">
        <v>84</v>
      </c>
      <c r="E65" s="5">
        <f>S!E16</f>
        <v>34.85</v>
      </c>
      <c r="F65" s="37">
        <f>S!F16</f>
        <v>5</v>
      </c>
      <c r="G65" s="5">
        <f t="shared" si="23"/>
        <v>39.85</v>
      </c>
      <c r="H65" s="5">
        <f t="shared" si="24"/>
        <v>80.15</v>
      </c>
      <c r="I65" s="5">
        <f>S!I16</f>
        <v>0</v>
      </c>
      <c r="J65" s="37">
        <f>S!J16</f>
        <v>100</v>
      </c>
      <c r="K65" s="5">
        <f t="shared" si="25"/>
        <v>100</v>
      </c>
      <c r="L65" s="5">
        <f t="shared" si="26"/>
        <v>0</v>
      </c>
      <c r="M65" s="5">
        <f t="shared" si="17"/>
        <v>80.15</v>
      </c>
      <c r="N65" s="37">
        <v>19</v>
      </c>
      <c r="O65" s="5"/>
      <c r="P65">
        <f t="shared" si="18"/>
        <v>120</v>
      </c>
      <c r="R65">
        <f t="shared" si="19"/>
        <v>120</v>
      </c>
      <c r="S65" s="8"/>
      <c r="X65" s="63">
        <f t="shared" si="20"/>
        <v>4.820659971305595</v>
      </c>
      <c r="Y65" s="63" t="e">
        <f t="shared" si="21"/>
        <v>#DIV/0!</v>
      </c>
      <c r="Z65" s="63" t="e">
        <f t="shared" si="22"/>
        <v>#DIV/0!</v>
      </c>
    </row>
    <row r="66" spans="1:26" ht="12.75">
      <c r="A66" s="4">
        <v>4021</v>
      </c>
      <c r="B66" s="1" t="s">
        <v>46</v>
      </c>
      <c r="C66" s="1" t="s">
        <v>47</v>
      </c>
      <c r="D66" s="1" t="s">
        <v>72</v>
      </c>
      <c r="E66" s="5">
        <f>S!E23</f>
        <v>44.6</v>
      </c>
      <c r="F66" s="37">
        <f>S!F23</f>
        <v>5</v>
      </c>
      <c r="G66" s="5">
        <f t="shared" si="23"/>
        <v>49.6</v>
      </c>
      <c r="H66" s="5">
        <f t="shared" si="24"/>
        <v>70.4</v>
      </c>
      <c r="I66" s="5">
        <f>S!I23</f>
        <v>0</v>
      </c>
      <c r="J66" s="37">
        <f>S!J23</f>
        <v>100</v>
      </c>
      <c r="K66" s="5">
        <f t="shared" si="25"/>
        <v>100</v>
      </c>
      <c r="L66" s="5">
        <f t="shared" si="26"/>
        <v>0</v>
      </c>
      <c r="M66" s="5">
        <f t="shared" si="17"/>
        <v>70.4</v>
      </c>
      <c r="N66" s="37">
        <v>20</v>
      </c>
      <c r="O66" s="5"/>
      <c r="P66">
        <f t="shared" si="18"/>
        <v>120</v>
      </c>
      <c r="R66">
        <f t="shared" si="19"/>
        <v>120</v>
      </c>
      <c r="S66" s="10"/>
      <c r="X66" s="63">
        <f t="shared" si="20"/>
        <v>3.7668161434977576</v>
      </c>
      <c r="Y66" s="63" t="e">
        <f t="shared" si="21"/>
        <v>#DIV/0!</v>
      </c>
      <c r="Z66" s="63" t="e">
        <f t="shared" si="22"/>
        <v>#DIV/0!</v>
      </c>
    </row>
    <row r="67" spans="1:26" ht="12.75">
      <c r="A67" s="4">
        <v>4012</v>
      </c>
      <c r="B67" t="s">
        <v>163</v>
      </c>
      <c r="C67" t="s">
        <v>180</v>
      </c>
      <c r="D67" s="1" t="s">
        <v>134</v>
      </c>
      <c r="E67" s="5">
        <f>S!E14</f>
        <v>0</v>
      </c>
      <c r="F67" s="37">
        <f>S!F14</f>
        <v>120</v>
      </c>
      <c r="G67" s="5">
        <f t="shared" si="23"/>
        <v>120</v>
      </c>
      <c r="H67" s="5">
        <f t="shared" si="24"/>
        <v>0</v>
      </c>
      <c r="I67" s="5">
        <f>S!I14</f>
        <v>31.07</v>
      </c>
      <c r="J67" s="37">
        <f>S!J14</f>
        <v>0</v>
      </c>
      <c r="K67" s="5">
        <f t="shared" si="25"/>
        <v>31.07</v>
      </c>
      <c r="L67" s="5">
        <f t="shared" si="26"/>
        <v>68.93</v>
      </c>
      <c r="M67" s="5">
        <f t="shared" si="17"/>
        <v>68.93</v>
      </c>
      <c r="N67" s="37">
        <v>21</v>
      </c>
      <c r="O67" s="5"/>
      <c r="P67">
        <f t="shared" si="18"/>
        <v>120</v>
      </c>
      <c r="R67">
        <f t="shared" si="19"/>
        <v>120</v>
      </c>
      <c r="X67" s="63" t="e">
        <f t="shared" si="20"/>
        <v>#DIV/0!</v>
      </c>
      <c r="Y67" s="63">
        <f t="shared" si="21"/>
        <v>5.149662053427744</v>
      </c>
      <c r="Z67" s="63" t="e">
        <f t="shared" si="22"/>
        <v>#DIV/0!</v>
      </c>
    </row>
    <row r="68" spans="1:26" ht="12.75">
      <c r="A68" s="4">
        <v>4016</v>
      </c>
      <c r="B68" s="1" t="s">
        <v>110</v>
      </c>
      <c r="C68" s="1" t="s">
        <v>182</v>
      </c>
      <c r="D68" s="1" t="s">
        <v>39</v>
      </c>
      <c r="E68" s="5">
        <f>S!E18</f>
        <v>43.38</v>
      </c>
      <c r="F68" s="37">
        <f>S!F18</f>
        <v>10</v>
      </c>
      <c r="G68" s="5">
        <f t="shared" si="23"/>
        <v>53.38</v>
      </c>
      <c r="H68" s="5">
        <f t="shared" si="24"/>
        <v>66.62</v>
      </c>
      <c r="I68" s="5">
        <f>S!I18</f>
        <v>0</v>
      </c>
      <c r="J68" s="37">
        <f>S!J18</f>
        <v>100</v>
      </c>
      <c r="K68" s="5">
        <f t="shared" si="25"/>
        <v>100</v>
      </c>
      <c r="L68" s="5">
        <f t="shared" si="26"/>
        <v>0</v>
      </c>
      <c r="M68" s="5">
        <f t="shared" si="17"/>
        <v>66.62</v>
      </c>
      <c r="N68" s="37">
        <v>22</v>
      </c>
      <c r="O68" s="5"/>
      <c r="P68">
        <f t="shared" si="18"/>
        <v>120</v>
      </c>
      <c r="R68">
        <f t="shared" si="19"/>
        <v>120</v>
      </c>
      <c r="X68" s="63">
        <f t="shared" si="20"/>
        <v>3.8727524204702624</v>
      </c>
      <c r="Y68" s="63" t="e">
        <f t="shared" si="21"/>
        <v>#DIV/0!</v>
      </c>
      <c r="Z68" s="63" t="e">
        <f t="shared" si="22"/>
        <v>#DIV/0!</v>
      </c>
    </row>
    <row r="69" spans="1:26" ht="12.75">
      <c r="A69" s="4">
        <v>4017</v>
      </c>
      <c r="B69" s="1" t="s">
        <v>78</v>
      </c>
      <c r="C69" s="1" t="s">
        <v>79</v>
      </c>
      <c r="D69" s="1" t="s">
        <v>166</v>
      </c>
      <c r="E69" s="5">
        <f>S!E19</f>
        <v>0</v>
      </c>
      <c r="F69" s="37">
        <f>S!F19</f>
        <v>120</v>
      </c>
      <c r="G69" s="5">
        <f t="shared" si="23"/>
        <v>120</v>
      </c>
      <c r="H69" s="5">
        <f t="shared" si="24"/>
        <v>0</v>
      </c>
      <c r="I69" s="5">
        <f>S!I19</f>
        <v>38.96</v>
      </c>
      <c r="J69" s="37">
        <f>S!J19</f>
        <v>0</v>
      </c>
      <c r="K69" s="5">
        <f t="shared" si="25"/>
        <v>38.96</v>
      </c>
      <c r="L69" s="5">
        <f t="shared" si="26"/>
        <v>61.04</v>
      </c>
      <c r="M69" s="5">
        <f t="shared" si="17"/>
        <v>61.04</v>
      </c>
      <c r="N69" s="37">
        <v>23</v>
      </c>
      <c r="O69" s="5"/>
      <c r="P69">
        <f t="shared" si="18"/>
        <v>120</v>
      </c>
      <c r="R69">
        <f t="shared" si="19"/>
        <v>120</v>
      </c>
      <c r="X69" s="63" t="e">
        <f t="shared" si="20"/>
        <v>#DIV/0!</v>
      </c>
      <c r="Y69" s="63">
        <f t="shared" si="21"/>
        <v>4.1067761806981515</v>
      </c>
      <c r="Z69" s="63" t="e">
        <f t="shared" si="22"/>
        <v>#DIV/0!</v>
      </c>
    </row>
    <row r="70" spans="1:26" ht="12.75">
      <c r="A70" s="4">
        <v>4010</v>
      </c>
      <c r="B70" t="s">
        <v>177</v>
      </c>
      <c r="C70" t="s">
        <v>178</v>
      </c>
      <c r="D70" s="1" t="s">
        <v>72</v>
      </c>
      <c r="E70" s="5">
        <f>S!E12</f>
        <v>56.51</v>
      </c>
      <c r="F70" s="37">
        <f>S!F12</f>
        <v>10</v>
      </c>
      <c r="G70" s="5">
        <f t="shared" si="23"/>
        <v>66.50999999999999</v>
      </c>
      <c r="H70" s="5">
        <f t="shared" si="24"/>
        <v>53.49000000000001</v>
      </c>
      <c r="I70" s="5">
        <f>S!I12</f>
        <v>0</v>
      </c>
      <c r="J70" s="37">
        <f>S!J12</f>
        <v>100</v>
      </c>
      <c r="K70" s="5">
        <f t="shared" si="25"/>
        <v>100</v>
      </c>
      <c r="L70" s="5">
        <f t="shared" si="26"/>
        <v>0</v>
      </c>
      <c r="M70" s="5">
        <f t="shared" si="17"/>
        <v>53.49000000000001</v>
      </c>
      <c r="N70" s="37">
        <v>24</v>
      </c>
      <c r="O70" s="5"/>
      <c r="P70">
        <f t="shared" si="18"/>
        <v>120</v>
      </c>
      <c r="R70">
        <f t="shared" si="19"/>
        <v>120</v>
      </c>
      <c r="X70" s="63">
        <f t="shared" si="20"/>
        <v>2.97292514599186</v>
      </c>
      <c r="Y70" s="63" t="e">
        <f t="shared" si="21"/>
        <v>#DIV/0!</v>
      </c>
      <c r="Z70" s="63" t="e">
        <f t="shared" si="22"/>
        <v>#DIV/0!</v>
      </c>
    </row>
    <row r="71" spans="1:26" ht="12.75">
      <c r="A71" s="4">
        <v>4003</v>
      </c>
      <c r="B71" s="1" t="s">
        <v>60</v>
      </c>
      <c r="C71" s="1" t="s">
        <v>173</v>
      </c>
      <c r="D71" s="1" t="s">
        <v>17</v>
      </c>
      <c r="E71" s="5">
        <f>S!E5</f>
        <v>0</v>
      </c>
      <c r="F71" s="37">
        <f>S!F5</f>
        <v>120</v>
      </c>
      <c r="G71" s="5">
        <f t="shared" si="23"/>
        <v>120</v>
      </c>
      <c r="H71" s="5">
        <f t="shared" si="24"/>
        <v>0</v>
      </c>
      <c r="I71" s="5">
        <f>S!I5</f>
        <v>0</v>
      </c>
      <c r="J71" s="37">
        <f>S!J5</f>
        <v>100</v>
      </c>
      <c r="K71" s="5">
        <f t="shared" si="25"/>
        <v>100</v>
      </c>
      <c r="L71" s="5">
        <f t="shared" si="26"/>
        <v>0</v>
      </c>
      <c r="M71" s="5">
        <f t="shared" si="17"/>
        <v>0</v>
      </c>
      <c r="N71" s="37"/>
      <c r="O71" s="5"/>
      <c r="P71">
        <f t="shared" si="18"/>
        <v>120</v>
      </c>
      <c r="R71">
        <f t="shared" si="19"/>
        <v>120</v>
      </c>
      <c r="X71" s="63" t="e">
        <f t="shared" si="20"/>
        <v>#DIV/0!</v>
      </c>
      <c r="Y71" s="63" t="e">
        <f t="shared" si="21"/>
        <v>#DIV/0!</v>
      </c>
      <c r="Z71" s="63" t="e">
        <f t="shared" si="22"/>
        <v>#DIV/0!</v>
      </c>
    </row>
    <row r="72" spans="1:26" ht="12.75">
      <c r="A72" s="4">
        <v>4004</v>
      </c>
      <c r="B72" t="s">
        <v>94</v>
      </c>
      <c r="C72" t="s">
        <v>174</v>
      </c>
      <c r="D72" s="1" t="s">
        <v>72</v>
      </c>
      <c r="E72" s="5">
        <f>S!E6</f>
        <v>0</v>
      </c>
      <c r="F72" s="37">
        <f>S!F6</f>
        <v>120</v>
      </c>
      <c r="G72" s="5">
        <f t="shared" si="23"/>
        <v>120</v>
      </c>
      <c r="H72" s="5">
        <f t="shared" si="24"/>
        <v>0</v>
      </c>
      <c r="I72" s="5">
        <f>S!I6</f>
        <v>0</v>
      </c>
      <c r="J72" s="37">
        <f>S!J6</f>
        <v>100</v>
      </c>
      <c r="K72" s="5">
        <f t="shared" si="25"/>
        <v>100</v>
      </c>
      <c r="L72" s="5">
        <f t="shared" si="26"/>
        <v>0</v>
      </c>
      <c r="M72" s="5">
        <f t="shared" si="17"/>
        <v>0</v>
      </c>
      <c r="N72" s="37"/>
      <c r="O72" s="5"/>
      <c r="P72">
        <f t="shared" si="18"/>
        <v>120</v>
      </c>
      <c r="R72">
        <f t="shared" si="19"/>
        <v>120</v>
      </c>
      <c r="X72" s="63" t="e">
        <f t="shared" si="20"/>
        <v>#DIV/0!</v>
      </c>
      <c r="Y72" s="63" t="e">
        <f t="shared" si="21"/>
        <v>#DIV/0!</v>
      </c>
      <c r="Z72" s="63" t="e">
        <f t="shared" si="22"/>
        <v>#DIV/0!</v>
      </c>
    </row>
    <row r="73" spans="1:26" ht="12.75">
      <c r="A73" s="4">
        <v>4027</v>
      </c>
      <c r="E73" s="5"/>
      <c r="F73" s="37"/>
      <c r="G73" s="5">
        <f t="shared" si="23"/>
        <v>0</v>
      </c>
      <c r="H73" s="5">
        <f t="shared" si="24"/>
        <v>120</v>
      </c>
      <c r="I73" s="5"/>
      <c r="J73" s="37"/>
      <c r="K73" s="5">
        <f t="shared" si="25"/>
        <v>0</v>
      </c>
      <c r="L73" s="5">
        <f t="shared" si="26"/>
        <v>100</v>
      </c>
      <c r="M73" s="5">
        <f t="shared" si="17"/>
        <v>220</v>
      </c>
      <c r="O73" s="5"/>
      <c r="P73">
        <f t="shared" si="18"/>
        <v>120</v>
      </c>
      <c r="R73">
        <f t="shared" si="19"/>
        <v>120</v>
      </c>
      <c r="X73" s="63" t="e">
        <f t="shared" si="20"/>
        <v>#DIV/0!</v>
      </c>
      <c r="Y73" s="63" t="e">
        <f t="shared" si="21"/>
        <v>#DIV/0!</v>
      </c>
      <c r="Z73" s="63" t="e">
        <f t="shared" si="22"/>
        <v>#DIV/0!</v>
      </c>
    </row>
    <row r="74" spans="1:26" ht="12.75">
      <c r="A74" s="4">
        <v>4028</v>
      </c>
      <c r="E74" s="5"/>
      <c r="F74" s="37"/>
      <c r="G74" s="5">
        <f t="shared" si="23"/>
        <v>0</v>
      </c>
      <c r="H74" s="5">
        <f t="shared" si="24"/>
        <v>120</v>
      </c>
      <c r="I74" s="5"/>
      <c r="J74" s="37"/>
      <c r="K74" s="5">
        <f t="shared" si="25"/>
        <v>0</v>
      </c>
      <c r="L74" s="5">
        <f t="shared" si="26"/>
        <v>100</v>
      </c>
      <c r="M74" s="5">
        <f t="shared" si="17"/>
        <v>220</v>
      </c>
      <c r="O74" s="5"/>
      <c r="P74">
        <f t="shared" si="18"/>
        <v>120</v>
      </c>
      <c r="R74">
        <f t="shared" si="19"/>
        <v>120</v>
      </c>
      <c r="X74" s="63" t="e">
        <f t="shared" si="20"/>
        <v>#DIV/0!</v>
      </c>
      <c r="Y74" s="63" t="e">
        <f t="shared" si="21"/>
        <v>#DIV/0!</v>
      </c>
      <c r="Z74" s="63" t="e">
        <f t="shared" si="22"/>
        <v>#DIV/0!</v>
      </c>
    </row>
    <row r="75" spans="1:26" ht="12.75">
      <c r="A75" s="4">
        <v>4029</v>
      </c>
      <c r="B75" s="1"/>
      <c r="C75" s="1"/>
      <c r="E75" s="5"/>
      <c r="F75" s="37"/>
      <c r="G75" s="5">
        <f t="shared" si="23"/>
        <v>0</v>
      </c>
      <c r="H75" s="5">
        <f t="shared" si="24"/>
        <v>120</v>
      </c>
      <c r="I75" s="5"/>
      <c r="J75" s="37"/>
      <c r="K75" s="5">
        <f t="shared" si="25"/>
        <v>0</v>
      </c>
      <c r="L75" s="5">
        <f t="shared" si="26"/>
        <v>100</v>
      </c>
      <c r="M75" s="5">
        <f t="shared" si="17"/>
        <v>220</v>
      </c>
      <c r="O75" s="5"/>
      <c r="P75">
        <f t="shared" si="18"/>
        <v>120</v>
      </c>
      <c r="R75">
        <f t="shared" si="19"/>
        <v>120</v>
      </c>
      <c r="X75" s="63" t="e">
        <f t="shared" si="20"/>
        <v>#DIV/0!</v>
      </c>
      <c r="Y75" s="63" t="e">
        <f t="shared" si="21"/>
        <v>#DIV/0!</v>
      </c>
      <c r="Z75" s="63" t="e">
        <f t="shared" si="22"/>
        <v>#DIV/0!</v>
      </c>
    </row>
    <row r="76" spans="1:26" ht="12.75">
      <c r="A76" s="4">
        <v>4030</v>
      </c>
      <c r="B76" s="1"/>
      <c r="C76" s="1"/>
      <c r="E76" s="5"/>
      <c r="F76" s="37"/>
      <c r="G76" s="5">
        <f t="shared" si="23"/>
        <v>0</v>
      </c>
      <c r="H76" s="5">
        <f t="shared" si="24"/>
        <v>120</v>
      </c>
      <c r="I76" s="5"/>
      <c r="J76" s="37"/>
      <c r="K76" s="5">
        <f t="shared" si="25"/>
        <v>0</v>
      </c>
      <c r="L76" s="5">
        <f t="shared" si="26"/>
        <v>100</v>
      </c>
      <c r="M76" s="5">
        <f t="shared" si="17"/>
        <v>220</v>
      </c>
      <c r="O76" s="5"/>
      <c r="P76">
        <f t="shared" si="18"/>
        <v>120</v>
      </c>
      <c r="R76">
        <f t="shared" si="19"/>
        <v>120</v>
      </c>
      <c r="X76" s="63" t="e">
        <f t="shared" si="20"/>
        <v>#DIV/0!</v>
      </c>
      <c r="Y76" s="63" t="e">
        <f t="shared" si="21"/>
        <v>#DIV/0!</v>
      </c>
      <c r="Z76" s="63" t="e">
        <f t="shared" si="22"/>
        <v>#DIV/0!</v>
      </c>
    </row>
    <row r="77" spans="1:26" ht="12.75">
      <c r="A77" s="4">
        <v>4031</v>
      </c>
      <c r="E77" s="5"/>
      <c r="F77" s="37"/>
      <c r="G77" s="5">
        <f t="shared" si="23"/>
        <v>0</v>
      </c>
      <c r="H77" s="5">
        <f t="shared" si="24"/>
        <v>120</v>
      </c>
      <c r="I77" s="5"/>
      <c r="J77" s="37"/>
      <c r="K77" s="5">
        <f t="shared" si="25"/>
        <v>0</v>
      </c>
      <c r="L77" s="5">
        <f t="shared" si="26"/>
        <v>100</v>
      </c>
      <c r="M77" s="5">
        <f t="shared" si="17"/>
        <v>220</v>
      </c>
      <c r="O77" s="5"/>
      <c r="P77">
        <f t="shared" si="18"/>
        <v>120</v>
      </c>
      <c r="R77">
        <f t="shared" si="19"/>
        <v>120</v>
      </c>
      <c r="X77" s="63" t="e">
        <f t="shared" si="20"/>
        <v>#DIV/0!</v>
      </c>
      <c r="Y77" s="63" t="e">
        <f t="shared" si="21"/>
        <v>#DIV/0!</v>
      </c>
      <c r="Z77" s="63" t="e">
        <f t="shared" si="22"/>
        <v>#DIV/0!</v>
      </c>
    </row>
    <row r="78" spans="1:26" ht="12.75">
      <c r="A78" s="4">
        <v>4032</v>
      </c>
      <c r="E78" s="5"/>
      <c r="F78" s="37"/>
      <c r="G78" s="5">
        <f t="shared" si="23"/>
        <v>0</v>
      </c>
      <c r="H78" s="5">
        <f t="shared" si="24"/>
        <v>120</v>
      </c>
      <c r="I78" s="5"/>
      <c r="J78" s="37"/>
      <c r="K78" s="5">
        <f t="shared" si="25"/>
        <v>0</v>
      </c>
      <c r="L78" s="5">
        <f t="shared" si="26"/>
        <v>100</v>
      </c>
      <c r="M78" s="5">
        <f t="shared" si="17"/>
        <v>220</v>
      </c>
      <c r="O78" s="5"/>
      <c r="P78">
        <f t="shared" si="18"/>
        <v>120</v>
      </c>
      <c r="R78">
        <f t="shared" si="19"/>
        <v>120</v>
      </c>
      <c r="X78" s="63" t="e">
        <f t="shared" si="20"/>
        <v>#DIV/0!</v>
      </c>
      <c r="Y78" s="63" t="e">
        <f t="shared" si="21"/>
        <v>#DIV/0!</v>
      </c>
      <c r="Z78" s="63" t="e">
        <f t="shared" si="22"/>
        <v>#DIV/0!</v>
      </c>
    </row>
    <row r="79" spans="1:26" ht="12.75">
      <c r="A79" s="4">
        <v>4033</v>
      </c>
      <c r="B79" s="1"/>
      <c r="C79" s="1"/>
      <c r="E79" s="5"/>
      <c r="F79" s="37"/>
      <c r="G79" s="5">
        <f t="shared" si="23"/>
        <v>0</v>
      </c>
      <c r="H79" s="5">
        <f t="shared" si="24"/>
        <v>120</v>
      </c>
      <c r="I79" s="5"/>
      <c r="J79" s="37"/>
      <c r="K79" s="5">
        <f t="shared" si="25"/>
        <v>0</v>
      </c>
      <c r="L79" s="5">
        <f t="shared" si="26"/>
        <v>100</v>
      </c>
      <c r="M79" s="5">
        <f t="shared" si="17"/>
        <v>220</v>
      </c>
      <c r="O79" s="5"/>
      <c r="P79">
        <f t="shared" si="18"/>
        <v>120</v>
      </c>
      <c r="R79">
        <f t="shared" si="19"/>
        <v>120</v>
      </c>
      <c r="X79" s="63" t="e">
        <f t="shared" si="20"/>
        <v>#DIV/0!</v>
      </c>
      <c r="Y79" s="63" t="e">
        <f t="shared" si="21"/>
        <v>#DIV/0!</v>
      </c>
      <c r="Z79" s="63" t="e">
        <f t="shared" si="22"/>
        <v>#DIV/0!</v>
      </c>
    </row>
    <row r="80" spans="1:26" ht="12.75">
      <c r="A80" s="4">
        <v>4034</v>
      </c>
      <c r="B80" s="1"/>
      <c r="C80" s="1"/>
      <c r="E80" s="5"/>
      <c r="F80" s="37"/>
      <c r="G80" s="5">
        <f t="shared" si="23"/>
        <v>0</v>
      </c>
      <c r="H80" s="5">
        <f t="shared" si="24"/>
        <v>120</v>
      </c>
      <c r="I80" s="5"/>
      <c r="J80" s="37"/>
      <c r="K80" s="5">
        <f t="shared" si="25"/>
        <v>0</v>
      </c>
      <c r="L80" s="5">
        <f t="shared" si="26"/>
        <v>100</v>
      </c>
      <c r="M80" s="5">
        <f t="shared" si="17"/>
        <v>220</v>
      </c>
      <c r="O80" s="5"/>
      <c r="P80">
        <f t="shared" si="18"/>
        <v>120</v>
      </c>
      <c r="R80">
        <f t="shared" si="19"/>
        <v>120</v>
      </c>
      <c r="X80" s="63" t="e">
        <f t="shared" si="20"/>
        <v>#DIV/0!</v>
      </c>
      <c r="Y80" s="63" t="e">
        <f t="shared" si="21"/>
        <v>#DIV/0!</v>
      </c>
      <c r="Z80" s="63" t="e">
        <f t="shared" si="22"/>
        <v>#DIV/0!</v>
      </c>
    </row>
    <row r="81" spans="1:26" ht="12.75">
      <c r="A81" s="4">
        <v>4035</v>
      </c>
      <c r="B81" s="1"/>
      <c r="C81" s="1"/>
      <c r="E81" s="5"/>
      <c r="F81" s="37"/>
      <c r="G81" s="5">
        <f t="shared" si="23"/>
        <v>0</v>
      </c>
      <c r="H81" s="5">
        <f t="shared" si="24"/>
        <v>120</v>
      </c>
      <c r="I81" s="5"/>
      <c r="J81" s="37"/>
      <c r="K81" s="5">
        <f t="shared" si="25"/>
        <v>0</v>
      </c>
      <c r="L81" s="5">
        <f t="shared" si="26"/>
        <v>100</v>
      </c>
      <c r="M81" s="5">
        <f t="shared" si="17"/>
        <v>220</v>
      </c>
      <c r="O81" s="5"/>
      <c r="P81">
        <f t="shared" si="18"/>
        <v>120</v>
      </c>
      <c r="R81">
        <f t="shared" si="19"/>
        <v>120</v>
      </c>
      <c r="X81" s="63" t="e">
        <f t="shared" si="20"/>
        <v>#DIV/0!</v>
      </c>
      <c r="Y81" s="63" t="e">
        <f t="shared" si="21"/>
        <v>#DIV/0!</v>
      </c>
      <c r="Z81" s="63" t="e">
        <f t="shared" si="22"/>
        <v>#DIV/0!</v>
      </c>
    </row>
    <row r="82" spans="1:26" ht="12.75">
      <c r="A82" s="4">
        <v>4036</v>
      </c>
      <c r="E82" s="5"/>
      <c r="F82" s="37"/>
      <c r="G82" s="5">
        <f t="shared" si="23"/>
        <v>0</v>
      </c>
      <c r="H82" s="5">
        <f t="shared" si="24"/>
        <v>120</v>
      </c>
      <c r="I82" s="5"/>
      <c r="J82" s="37"/>
      <c r="K82" s="5">
        <f t="shared" si="25"/>
        <v>0</v>
      </c>
      <c r="L82" s="5">
        <f t="shared" si="26"/>
        <v>100</v>
      </c>
      <c r="M82" s="5">
        <f t="shared" si="17"/>
        <v>220</v>
      </c>
      <c r="O82" s="5"/>
      <c r="P82">
        <f t="shared" si="18"/>
        <v>120</v>
      </c>
      <c r="R82">
        <f t="shared" si="19"/>
        <v>120</v>
      </c>
      <c r="X82" s="63" t="e">
        <f t="shared" si="20"/>
        <v>#DIV/0!</v>
      </c>
      <c r="Y82" s="63" t="e">
        <f t="shared" si="21"/>
        <v>#DIV/0!</v>
      </c>
      <c r="Z82" s="63" t="e">
        <f t="shared" si="22"/>
        <v>#DIV/0!</v>
      </c>
    </row>
    <row r="83" spans="1:26" ht="12.75">
      <c r="A83" s="4">
        <v>4037</v>
      </c>
      <c r="E83" s="5"/>
      <c r="F83" s="37"/>
      <c r="G83" s="5">
        <f t="shared" si="23"/>
        <v>0</v>
      </c>
      <c r="H83" s="5">
        <f t="shared" si="24"/>
        <v>120</v>
      </c>
      <c r="I83" s="5"/>
      <c r="J83" s="37"/>
      <c r="K83" s="5">
        <f t="shared" si="25"/>
        <v>0</v>
      </c>
      <c r="L83" s="5">
        <f t="shared" si="26"/>
        <v>100</v>
      </c>
      <c r="M83" s="5">
        <f t="shared" si="17"/>
        <v>220</v>
      </c>
      <c r="O83" s="5"/>
      <c r="P83">
        <f t="shared" si="18"/>
        <v>120</v>
      </c>
      <c r="R83">
        <f t="shared" si="19"/>
        <v>120</v>
      </c>
      <c r="X83" s="63" t="e">
        <f t="shared" si="20"/>
        <v>#DIV/0!</v>
      </c>
      <c r="Y83" s="63" t="e">
        <f t="shared" si="21"/>
        <v>#DIV/0!</v>
      </c>
      <c r="Z83" s="63" t="e">
        <f t="shared" si="22"/>
        <v>#DIV/0!</v>
      </c>
    </row>
    <row r="84" spans="1:26" ht="12.75">
      <c r="A84" s="4">
        <v>4038</v>
      </c>
      <c r="E84" s="5"/>
      <c r="F84" s="37"/>
      <c r="G84" s="5">
        <f t="shared" si="23"/>
        <v>0</v>
      </c>
      <c r="H84" s="5">
        <f t="shared" si="24"/>
        <v>120</v>
      </c>
      <c r="I84" s="5"/>
      <c r="J84" s="37"/>
      <c r="K84" s="5">
        <f t="shared" si="25"/>
        <v>0</v>
      </c>
      <c r="L84" s="5">
        <f t="shared" si="26"/>
        <v>100</v>
      </c>
      <c r="M84" s="5">
        <f t="shared" si="17"/>
        <v>220</v>
      </c>
      <c r="O84" s="5"/>
      <c r="P84">
        <f t="shared" si="18"/>
        <v>120</v>
      </c>
      <c r="R84">
        <f t="shared" si="19"/>
        <v>120</v>
      </c>
      <c r="X84" s="63" t="e">
        <f t="shared" si="20"/>
        <v>#DIV/0!</v>
      </c>
      <c r="Y84" s="63" t="e">
        <f t="shared" si="21"/>
        <v>#DIV/0!</v>
      </c>
      <c r="Z84" s="63" t="e">
        <f t="shared" si="22"/>
        <v>#DIV/0!</v>
      </c>
    </row>
  </sheetData>
  <mergeCells count="10">
    <mergeCell ref="E1:H1"/>
    <mergeCell ref="I1:L1"/>
    <mergeCell ref="M1:P1"/>
    <mergeCell ref="Q1:T1"/>
    <mergeCell ref="E42:G42"/>
    <mergeCell ref="H42:J42"/>
    <mergeCell ref="M42:Q42"/>
    <mergeCell ref="O45:S45"/>
    <mergeCell ref="E45:H45"/>
    <mergeCell ref="I45:L45"/>
  </mergeCells>
  <printOptions/>
  <pageMargins left="0.75" right="0.75" top="1" bottom="1" header="0.5" footer="0.5"/>
  <pageSetup fitToHeight="1" fitToWidth="1" horizontalDpi="300" verticalDpi="3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N1">
      <selection activeCell="E37" sqref="E37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14.00390625" style="1" bestFit="1" customWidth="1"/>
    <col min="13" max="13" width="11.375" style="0" customWidth="1"/>
    <col min="21" max="21" width="12.25390625" style="0" customWidth="1"/>
    <col min="24" max="25" width="10.125" style="0" customWidth="1"/>
    <col min="26" max="26" width="10.875" style="0" customWidth="1"/>
  </cols>
  <sheetData>
    <row r="1" spans="5:20" ht="12.75">
      <c r="E1" s="64" t="s">
        <v>30</v>
      </c>
      <c r="F1" s="64"/>
      <c r="G1" s="64"/>
      <c r="H1" s="64"/>
      <c r="I1" s="64" t="s">
        <v>31</v>
      </c>
      <c r="J1" s="64"/>
      <c r="K1" s="64"/>
      <c r="L1" s="64"/>
      <c r="M1" s="64" t="s">
        <v>32</v>
      </c>
      <c r="N1" s="64"/>
      <c r="O1" s="64"/>
      <c r="P1" s="64"/>
      <c r="Q1" s="64" t="s">
        <v>33</v>
      </c>
      <c r="R1" s="64"/>
      <c r="S1" s="64"/>
      <c r="T1" s="64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19</v>
      </c>
      <c r="F2" s="3" t="s">
        <v>20</v>
      </c>
      <c r="G2" s="2" t="s">
        <v>21</v>
      </c>
      <c r="H2" s="2" t="s">
        <v>22</v>
      </c>
      <c r="I2" s="3" t="s">
        <v>19</v>
      </c>
      <c r="J2" s="3" t="s">
        <v>20</v>
      </c>
      <c r="K2" s="2" t="s">
        <v>21</v>
      </c>
      <c r="L2" s="2" t="s">
        <v>23</v>
      </c>
      <c r="M2" s="2" t="s">
        <v>19</v>
      </c>
      <c r="N2" s="2" t="s">
        <v>24</v>
      </c>
      <c r="O2" s="2" t="s">
        <v>25</v>
      </c>
      <c r="P2" s="2" t="s">
        <v>26</v>
      </c>
      <c r="Q2" s="2" t="s">
        <v>19</v>
      </c>
      <c r="R2" s="2" t="s">
        <v>24</v>
      </c>
      <c r="S2" s="2" t="s">
        <v>27</v>
      </c>
      <c r="T2" s="2" t="s">
        <v>26</v>
      </c>
      <c r="U2" s="2" t="s">
        <v>28</v>
      </c>
      <c r="V2" s="2" t="s">
        <v>29</v>
      </c>
    </row>
    <row r="3" spans="1:22" ht="12.75">
      <c r="A3" s="4">
        <v>3011</v>
      </c>
      <c r="B3" s="1" t="s">
        <v>99</v>
      </c>
      <c r="C3" s="1" t="s">
        <v>119</v>
      </c>
      <c r="D3" s="1" t="s">
        <v>72</v>
      </c>
      <c r="E3" s="5">
        <f>T!E13</f>
        <v>38.02</v>
      </c>
      <c r="F3" s="37">
        <f>T!F13</f>
        <v>0</v>
      </c>
      <c r="G3" s="5">
        <f aca="true" t="shared" si="0" ref="G3:G18">SUM(E3:F3)</f>
        <v>38.02</v>
      </c>
      <c r="H3" s="5">
        <f aca="true" t="shared" si="1" ref="H3:H18">120-G3</f>
        <v>81.97999999999999</v>
      </c>
      <c r="I3" s="5">
        <f>T!I13</f>
        <v>32.26</v>
      </c>
      <c r="J3" s="37">
        <f>T!J13</f>
        <v>0</v>
      </c>
      <c r="K3" s="5">
        <f aca="true" t="shared" si="2" ref="K3:K18">SUM(I3:J3)</f>
        <v>32.26</v>
      </c>
      <c r="L3" s="5">
        <f aca="true" t="shared" si="3" ref="L3:L18">100-K3</f>
        <v>67.74000000000001</v>
      </c>
      <c r="M3" s="5">
        <f>T!M13</f>
        <v>27.17</v>
      </c>
      <c r="N3" s="37">
        <f>T!N13</f>
        <v>19</v>
      </c>
      <c r="O3" s="37">
        <f>T!O13</f>
        <v>12</v>
      </c>
      <c r="P3" s="37">
        <f aca="true" t="shared" si="4" ref="P3:P18">SUM(N3,O3)</f>
        <v>31</v>
      </c>
      <c r="Q3" s="5">
        <f>T!Q13</f>
        <v>40.12</v>
      </c>
      <c r="R3" s="37">
        <f>T!R13</f>
        <v>17</v>
      </c>
      <c r="S3" s="37">
        <f>T!S13</f>
        <v>27</v>
      </c>
      <c r="T3" s="37">
        <f aca="true" t="shared" si="5" ref="T3:T18">SUM(R3:S3)</f>
        <v>44</v>
      </c>
      <c r="U3" s="5">
        <f aca="true" t="shared" si="6" ref="U3:U18">SUM(H3,L3,P3,T3)</f>
        <v>224.72</v>
      </c>
      <c r="V3" s="7">
        <v>1</v>
      </c>
    </row>
    <row r="4" spans="1:22" ht="12.75">
      <c r="A4" s="4">
        <v>3003</v>
      </c>
      <c r="B4" s="1" t="s">
        <v>37</v>
      </c>
      <c r="C4" s="1" t="s">
        <v>38</v>
      </c>
      <c r="D4" s="1" t="s">
        <v>13</v>
      </c>
      <c r="E4" s="5">
        <f>T!E5</f>
        <v>39.71</v>
      </c>
      <c r="F4" s="37">
        <f>T!F5</f>
        <v>5</v>
      </c>
      <c r="G4" s="5">
        <f t="shared" si="0"/>
        <v>44.71</v>
      </c>
      <c r="H4" s="5">
        <f t="shared" si="1"/>
        <v>75.28999999999999</v>
      </c>
      <c r="I4" s="5">
        <f>T!I5</f>
        <v>39.49</v>
      </c>
      <c r="J4" s="37">
        <f>T!J5</f>
        <v>5</v>
      </c>
      <c r="K4" s="5">
        <f t="shared" si="2"/>
        <v>44.49</v>
      </c>
      <c r="L4" s="5">
        <f t="shared" si="3"/>
        <v>55.51</v>
      </c>
      <c r="M4" s="5">
        <f>T!M5</f>
        <v>30.03</v>
      </c>
      <c r="N4" s="37">
        <f>T!N5</f>
        <v>21</v>
      </c>
      <c r="O4" s="37">
        <f>T!O5</f>
        <v>12</v>
      </c>
      <c r="P4" s="37">
        <f t="shared" si="4"/>
        <v>33</v>
      </c>
      <c r="Q4" s="5">
        <f>T!Q5</f>
        <v>45.24</v>
      </c>
      <c r="R4" s="37">
        <f>T!R5</f>
        <v>29</v>
      </c>
      <c r="S4" s="37">
        <f>T!S5</f>
        <v>20</v>
      </c>
      <c r="T4" s="37">
        <f t="shared" si="5"/>
        <v>49</v>
      </c>
      <c r="U4" s="5">
        <f t="shared" si="6"/>
        <v>212.79999999999998</v>
      </c>
      <c r="V4" s="7">
        <v>2</v>
      </c>
    </row>
    <row r="5" spans="1:22" ht="12.75">
      <c r="A5" s="4">
        <v>3007</v>
      </c>
      <c r="B5" s="1" t="s">
        <v>120</v>
      </c>
      <c r="C5" s="1" t="s">
        <v>121</v>
      </c>
      <c r="D5" s="1" t="s">
        <v>162</v>
      </c>
      <c r="E5" s="5">
        <f>T!E9</f>
        <v>41.73</v>
      </c>
      <c r="F5" s="37">
        <f>T!F9</f>
        <v>0</v>
      </c>
      <c r="G5" s="5">
        <f t="shared" si="0"/>
        <v>41.73</v>
      </c>
      <c r="H5" s="5">
        <f t="shared" si="1"/>
        <v>78.27000000000001</v>
      </c>
      <c r="I5" s="5">
        <f>T!I9</f>
        <v>34.38</v>
      </c>
      <c r="J5" s="37">
        <f>T!J9</f>
        <v>0</v>
      </c>
      <c r="K5" s="5">
        <f t="shared" si="2"/>
        <v>34.38</v>
      </c>
      <c r="L5" s="5">
        <f t="shared" si="3"/>
        <v>65.62</v>
      </c>
      <c r="M5" s="5">
        <f>T!M9</f>
        <v>29.85</v>
      </c>
      <c r="N5" s="37">
        <f>T!N9</f>
        <v>18</v>
      </c>
      <c r="O5" s="37">
        <f>T!O9</f>
        <v>6</v>
      </c>
      <c r="P5" s="37">
        <f t="shared" si="4"/>
        <v>24</v>
      </c>
      <c r="Q5" s="5">
        <f>T!Q9</f>
        <v>39.09</v>
      </c>
      <c r="R5" s="37">
        <f>T!R9</f>
        <v>23</v>
      </c>
      <c r="S5" s="37">
        <f>T!S9</f>
        <v>20</v>
      </c>
      <c r="T5" s="37">
        <f t="shared" si="5"/>
        <v>43</v>
      </c>
      <c r="U5" s="5">
        <f t="shared" si="6"/>
        <v>210.89000000000001</v>
      </c>
      <c r="V5" s="7">
        <v>3</v>
      </c>
    </row>
    <row r="6" spans="1:22" ht="12.75">
      <c r="A6" s="4">
        <v>3010</v>
      </c>
      <c r="B6" s="1" t="s">
        <v>67</v>
      </c>
      <c r="C6" s="1" t="s">
        <v>68</v>
      </c>
      <c r="D6" s="1" t="s">
        <v>162</v>
      </c>
      <c r="E6" s="5">
        <f>T!E12</f>
        <v>43.01</v>
      </c>
      <c r="F6" s="37">
        <f>T!F12</f>
        <v>0</v>
      </c>
      <c r="G6" s="5">
        <f t="shared" si="0"/>
        <v>43.01</v>
      </c>
      <c r="H6" s="5">
        <f t="shared" si="1"/>
        <v>76.99000000000001</v>
      </c>
      <c r="I6" s="5">
        <f>T!I12</f>
        <v>35.65</v>
      </c>
      <c r="J6" s="37">
        <f>T!J12</f>
        <v>0</v>
      </c>
      <c r="K6" s="5">
        <f t="shared" si="2"/>
        <v>35.65</v>
      </c>
      <c r="L6" s="5">
        <f t="shared" si="3"/>
        <v>64.35</v>
      </c>
      <c r="M6" s="5">
        <f>T!M12</f>
        <v>28.89</v>
      </c>
      <c r="N6" s="37">
        <f>T!N12</f>
        <v>17</v>
      </c>
      <c r="O6" s="37">
        <f>T!O12</f>
        <v>0</v>
      </c>
      <c r="P6" s="37">
        <f t="shared" si="4"/>
        <v>17</v>
      </c>
      <c r="Q6" s="5">
        <f>T!Q12</f>
        <v>41.99</v>
      </c>
      <c r="R6" s="37">
        <f>T!R12</f>
        <v>24</v>
      </c>
      <c r="S6" s="37">
        <f>T!S12</f>
        <v>27</v>
      </c>
      <c r="T6" s="37">
        <f t="shared" si="5"/>
        <v>51</v>
      </c>
      <c r="U6" s="5">
        <f t="shared" si="6"/>
        <v>209.34</v>
      </c>
      <c r="V6" s="9">
        <v>4</v>
      </c>
    </row>
    <row r="7" spans="1:22" ht="12.75">
      <c r="A7" s="4">
        <v>3001</v>
      </c>
      <c r="B7" s="1" t="s">
        <v>122</v>
      </c>
      <c r="C7" s="1" t="s">
        <v>123</v>
      </c>
      <c r="D7" s="1" t="s">
        <v>14</v>
      </c>
      <c r="E7" s="5">
        <f>T!E3</f>
        <v>47.63</v>
      </c>
      <c r="F7" s="37">
        <f>T!F3</f>
        <v>0</v>
      </c>
      <c r="G7" s="5">
        <f t="shared" si="0"/>
        <v>47.63</v>
      </c>
      <c r="H7" s="5">
        <f t="shared" si="1"/>
        <v>72.37</v>
      </c>
      <c r="I7" s="5">
        <f>T!I3</f>
        <v>39.12</v>
      </c>
      <c r="J7" s="37">
        <f>T!J3</f>
        <v>0</v>
      </c>
      <c r="K7" s="5">
        <f t="shared" si="2"/>
        <v>39.12</v>
      </c>
      <c r="L7" s="5">
        <f t="shared" si="3"/>
        <v>60.88</v>
      </c>
      <c r="M7" s="5">
        <f>T!M3</f>
        <v>30.83</v>
      </c>
      <c r="N7" s="37">
        <f>T!N3</f>
        <v>15</v>
      </c>
      <c r="O7" s="37">
        <f>T!O3</f>
        <v>12</v>
      </c>
      <c r="P7" s="37">
        <f>SUM(N7,O7)</f>
        <v>27</v>
      </c>
      <c r="Q7" s="5">
        <f>T!Q3</f>
        <v>47.88</v>
      </c>
      <c r="R7" s="37">
        <f>T!R3</f>
        <v>25</v>
      </c>
      <c r="S7" s="37">
        <f>T!S3</f>
        <v>20</v>
      </c>
      <c r="T7" s="37">
        <f t="shared" si="5"/>
        <v>45</v>
      </c>
      <c r="U7" s="5">
        <f t="shared" si="6"/>
        <v>205.25</v>
      </c>
      <c r="V7" s="9">
        <v>5</v>
      </c>
    </row>
    <row r="8" spans="1:22" ht="12.75">
      <c r="A8" s="4">
        <v>3005</v>
      </c>
      <c r="B8" s="1" t="s">
        <v>44</v>
      </c>
      <c r="C8" s="1" t="s">
        <v>52</v>
      </c>
      <c r="D8" s="1" t="s">
        <v>143</v>
      </c>
      <c r="E8" s="5">
        <f>T!E7</f>
        <v>42.64</v>
      </c>
      <c r="F8" s="37">
        <f>T!F7</f>
        <v>0</v>
      </c>
      <c r="G8" s="5">
        <f t="shared" si="0"/>
        <v>42.64</v>
      </c>
      <c r="H8" s="5">
        <f t="shared" si="1"/>
        <v>77.36</v>
      </c>
      <c r="I8" s="5">
        <f>T!I7</f>
        <v>39</v>
      </c>
      <c r="J8" s="37">
        <f>T!J7</f>
        <v>5</v>
      </c>
      <c r="K8" s="5">
        <f t="shared" si="2"/>
        <v>44</v>
      </c>
      <c r="L8" s="5">
        <f t="shared" si="3"/>
        <v>56</v>
      </c>
      <c r="M8" s="5">
        <f>T!M7</f>
        <v>28.79</v>
      </c>
      <c r="N8" s="37">
        <f>T!N7</f>
        <v>16</v>
      </c>
      <c r="O8" s="37">
        <f>T!O7</f>
        <v>6</v>
      </c>
      <c r="P8" s="37">
        <f t="shared" si="4"/>
        <v>22</v>
      </c>
      <c r="Q8" s="5">
        <f>T!Q7</f>
        <v>42.89</v>
      </c>
      <c r="R8" s="37">
        <f>T!R7</f>
        <v>23</v>
      </c>
      <c r="S8" s="37">
        <f>T!S7</f>
        <v>20</v>
      </c>
      <c r="T8" s="37">
        <f t="shared" si="5"/>
        <v>43</v>
      </c>
      <c r="U8" s="5">
        <f t="shared" si="6"/>
        <v>198.36</v>
      </c>
      <c r="V8" s="9">
        <v>6</v>
      </c>
    </row>
    <row r="9" spans="1:22" ht="12.75">
      <c r="A9" s="4">
        <v>3013</v>
      </c>
      <c r="B9" s="1" t="s">
        <v>157</v>
      </c>
      <c r="C9" s="1" t="s">
        <v>192</v>
      </c>
      <c r="D9" s="1" t="s">
        <v>80</v>
      </c>
      <c r="E9" s="5">
        <f>T!E15</f>
        <v>50.84</v>
      </c>
      <c r="F9" s="37">
        <f>T!F15</f>
        <v>0</v>
      </c>
      <c r="G9" s="5">
        <f t="shared" si="0"/>
        <v>50.84</v>
      </c>
      <c r="H9" s="5">
        <f t="shared" si="1"/>
        <v>69.16</v>
      </c>
      <c r="I9" s="5">
        <f>T!I15</f>
        <v>43.98</v>
      </c>
      <c r="J9" s="37">
        <f>T!J15</f>
        <v>0</v>
      </c>
      <c r="K9" s="5">
        <f t="shared" si="2"/>
        <v>43.98</v>
      </c>
      <c r="L9" s="5">
        <f t="shared" si="3"/>
        <v>56.02</v>
      </c>
      <c r="M9" s="5">
        <f>T!M15</f>
        <v>31.05</v>
      </c>
      <c r="N9" s="37">
        <f>T!N15</f>
        <v>17</v>
      </c>
      <c r="O9" s="37">
        <f>T!O15</f>
        <v>6</v>
      </c>
      <c r="P9" s="37">
        <f t="shared" si="4"/>
        <v>23</v>
      </c>
      <c r="Q9" s="5">
        <f>T!Q15</f>
        <v>44.77</v>
      </c>
      <c r="R9" s="37">
        <f>T!R15</f>
        <v>20</v>
      </c>
      <c r="S9" s="37">
        <f>T!S15</f>
        <v>20</v>
      </c>
      <c r="T9" s="37">
        <f t="shared" si="5"/>
        <v>40</v>
      </c>
      <c r="U9" s="5">
        <f t="shared" si="6"/>
        <v>188.18</v>
      </c>
      <c r="V9" s="9">
        <v>7</v>
      </c>
    </row>
    <row r="10" spans="1:22" ht="12.75">
      <c r="A10" s="4">
        <v>3012</v>
      </c>
      <c r="B10" s="1" t="s">
        <v>190</v>
      </c>
      <c r="C10" s="1" t="s">
        <v>191</v>
      </c>
      <c r="D10" s="1" t="s">
        <v>143</v>
      </c>
      <c r="E10" s="5">
        <f>T!E14</f>
        <v>43.46</v>
      </c>
      <c r="F10" s="37">
        <f>T!F14</f>
        <v>5</v>
      </c>
      <c r="G10" s="5">
        <f t="shared" si="0"/>
        <v>48.46</v>
      </c>
      <c r="H10" s="5">
        <f t="shared" si="1"/>
        <v>71.53999999999999</v>
      </c>
      <c r="I10" s="5">
        <f>T!I14</f>
        <v>38.54</v>
      </c>
      <c r="J10" s="37">
        <f>T!J14</f>
        <v>5</v>
      </c>
      <c r="K10" s="5">
        <f t="shared" si="2"/>
        <v>43.54</v>
      </c>
      <c r="L10" s="5">
        <f t="shared" si="3"/>
        <v>56.46</v>
      </c>
      <c r="M10" s="5">
        <f>T!M14</f>
        <v>30.89</v>
      </c>
      <c r="N10" s="37">
        <f>T!N14</f>
        <v>13</v>
      </c>
      <c r="O10" s="37">
        <f>T!O14</f>
        <v>6</v>
      </c>
      <c r="P10" s="37">
        <f t="shared" si="4"/>
        <v>19</v>
      </c>
      <c r="Q10" s="5">
        <f>T!Q14</f>
        <v>35.36</v>
      </c>
      <c r="R10" s="37">
        <f>T!R14</f>
        <v>20</v>
      </c>
      <c r="S10" s="37">
        <f>T!S14</f>
        <v>20</v>
      </c>
      <c r="T10" s="37">
        <f t="shared" si="5"/>
        <v>40</v>
      </c>
      <c r="U10" s="5">
        <f t="shared" si="6"/>
        <v>187</v>
      </c>
      <c r="V10" s="9">
        <v>8</v>
      </c>
    </row>
    <row r="11" spans="1:22" ht="12.75">
      <c r="A11" s="4">
        <v>3014</v>
      </c>
      <c r="B11" s="1" t="s">
        <v>60</v>
      </c>
      <c r="C11" s="1" t="s">
        <v>193</v>
      </c>
      <c r="D11" s="1" t="s">
        <v>14</v>
      </c>
      <c r="E11" s="5">
        <f>T!E16</f>
        <v>38.89</v>
      </c>
      <c r="F11" s="37">
        <f>T!F16</f>
        <v>5</v>
      </c>
      <c r="G11" s="5">
        <f t="shared" si="0"/>
        <v>43.89</v>
      </c>
      <c r="H11" s="5">
        <f t="shared" si="1"/>
        <v>76.11</v>
      </c>
      <c r="I11" s="5">
        <f>T!I16</f>
        <v>34.37</v>
      </c>
      <c r="J11" s="37">
        <f>T!J16</f>
        <v>0</v>
      </c>
      <c r="K11" s="5">
        <f t="shared" si="2"/>
        <v>34.37</v>
      </c>
      <c r="L11" s="5">
        <f t="shared" si="3"/>
        <v>65.63</v>
      </c>
      <c r="M11" s="5">
        <f>T!M16</f>
        <v>26.86</v>
      </c>
      <c r="N11" s="37">
        <f>T!N16</f>
        <v>13</v>
      </c>
      <c r="O11" s="37">
        <f>T!O16</f>
        <v>12</v>
      </c>
      <c r="P11" s="37">
        <f t="shared" si="4"/>
        <v>25</v>
      </c>
      <c r="Q11" s="5">
        <f>T!Q16</f>
        <v>82.89</v>
      </c>
      <c r="R11" s="37">
        <f>T!R16</f>
        <v>8</v>
      </c>
      <c r="S11" s="37">
        <f>T!S16</f>
        <v>0</v>
      </c>
      <c r="T11" s="37">
        <f t="shared" si="5"/>
        <v>8</v>
      </c>
      <c r="U11" s="5">
        <f t="shared" si="6"/>
        <v>174.74</v>
      </c>
      <c r="V11" s="9">
        <v>9</v>
      </c>
    </row>
    <row r="12" spans="1:22" ht="12.75">
      <c r="A12" s="4">
        <v>3009</v>
      </c>
      <c r="B12" s="1" t="s">
        <v>188</v>
      </c>
      <c r="C12" s="1" t="s">
        <v>189</v>
      </c>
      <c r="D12" s="1" t="s">
        <v>132</v>
      </c>
      <c r="E12" s="5">
        <f>T!E11</f>
        <v>48.64</v>
      </c>
      <c r="F12" s="37">
        <f>T!F11</f>
        <v>5</v>
      </c>
      <c r="G12" s="5">
        <f t="shared" si="0"/>
        <v>53.64</v>
      </c>
      <c r="H12" s="5">
        <f t="shared" si="1"/>
        <v>66.36</v>
      </c>
      <c r="I12" s="5">
        <f>T!I11</f>
        <v>47.31</v>
      </c>
      <c r="J12" s="37">
        <f>T!J11</f>
        <v>10</v>
      </c>
      <c r="K12" s="5">
        <f t="shared" si="2"/>
        <v>57.31</v>
      </c>
      <c r="L12" s="5">
        <f t="shared" si="3"/>
        <v>42.69</v>
      </c>
      <c r="M12" s="5">
        <f>T!M11</f>
        <v>30.24</v>
      </c>
      <c r="N12" s="37">
        <f>T!N11</f>
        <v>14</v>
      </c>
      <c r="O12" s="37">
        <f>T!O11</f>
        <v>6</v>
      </c>
      <c r="P12" s="37">
        <f t="shared" si="4"/>
        <v>20</v>
      </c>
      <c r="Q12" s="5">
        <f>T!Q11</f>
        <v>47.86</v>
      </c>
      <c r="R12" s="37">
        <f>T!R11</f>
        <v>13</v>
      </c>
      <c r="S12" s="37">
        <f>T!S11</f>
        <v>20</v>
      </c>
      <c r="T12" s="37">
        <f t="shared" si="5"/>
        <v>33</v>
      </c>
      <c r="U12" s="5">
        <f t="shared" si="6"/>
        <v>162.05</v>
      </c>
      <c r="V12" s="9">
        <v>10</v>
      </c>
    </row>
    <row r="13" spans="1:22" ht="12.75">
      <c r="A13" s="4">
        <v>3008</v>
      </c>
      <c r="B13" s="1" t="s">
        <v>122</v>
      </c>
      <c r="C13" s="1" t="s">
        <v>124</v>
      </c>
      <c r="D13" s="1" t="s">
        <v>80</v>
      </c>
      <c r="E13" s="5">
        <f>T!E10</f>
        <v>48.34</v>
      </c>
      <c r="F13" s="37">
        <f>T!F10</f>
        <v>10</v>
      </c>
      <c r="G13" s="5">
        <f t="shared" si="0"/>
        <v>58.34</v>
      </c>
      <c r="H13" s="5">
        <f t="shared" si="1"/>
        <v>61.66</v>
      </c>
      <c r="I13" s="5">
        <f>T!I10</f>
        <v>0</v>
      </c>
      <c r="J13" s="37">
        <f>T!J10</f>
        <v>100</v>
      </c>
      <c r="K13" s="5">
        <f t="shared" si="2"/>
        <v>100</v>
      </c>
      <c r="L13" s="5">
        <f t="shared" si="3"/>
        <v>0</v>
      </c>
      <c r="M13" s="5">
        <f>T!M10</f>
        <v>21.21</v>
      </c>
      <c r="N13" s="37">
        <f>T!N10</f>
        <v>15</v>
      </c>
      <c r="O13" s="37">
        <f>T!O10</f>
        <v>12</v>
      </c>
      <c r="P13" s="37">
        <f t="shared" si="4"/>
        <v>27</v>
      </c>
      <c r="Q13" s="5">
        <f>T!Q10</f>
        <v>40.09</v>
      </c>
      <c r="R13" s="37">
        <f>T!R10</f>
        <v>21</v>
      </c>
      <c r="S13" s="37">
        <f>T!S10</f>
        <v>27</v>
      </c>
      <c r="T13" s="37">
        <f t="shared" si="5"/>
        <v>48</v>
      </c>
      <c r="U13" s="5">
        <f t="shared" si="6"/>
        <v>136.66</v>
      </c>
      <c r="V13" s="9">
        <v>11</v>
      </c>
    </row>
    <row r="14" spans="1:27" ht="12.75">
      <c r="A14" s="4">
        <v>3004</v>
      </c>
      <c r="B14" s="1" t="s">
        <v>101</v>
      </c>
      <c r="C14" s="1" t="s">
        <v>118</v>
      </c>
      <c r="D14" s="1" t="s">
        <v>72</v>
      </c>
      <c r="E14" s="5">
        <f>T!E6</f>
        <v>0</v>
      </c>
      <c r="F14" s="37">
        <f>T!F6</f>
        <v>120</v>
      </c>
      <c r="G14" s="5">
        <f t="shared" si="0"/>
        <v>120</v>
      </c>
      <c r="H14" s="5">
        <f t="shared" si="1"/>
        <v>0</v>
      </c>
      <c r="I14" s="5">
        <f>T!I6</f>
        <v>32.76</v>
      </c>
      <c r="J14" s="37">
        <f>T!J6</f>
        <v>0</v>
      </c>
      <c r="K14" s="5">
        <f t="shared" si="2"/>
        <v>32.76</v>
      </c>
      <c r="L14" s="5">
        <f t="shared" si="3"/>
        <v>67.24000000000001</v>
      </c>
      <c r="M14" s="5">
        <f>T!M6</f>
        <v>30.08</v>
      </c>
      <c r="N14" s="37">
        <f>T!N6</f>
        <v>17</v>
      </c>
      <c r="O14" s="37">
        <f>T!O6</f>
        <v>0</v>
      </c>
      <c r="P14" s="37">
        <f t="shared" si="4"/>
        <v>17</v>
      </c>
      <c r="Q14" s="5">
        <f>T!Q6</f>
        <v>36.77</v>
      </c>
      <c r="R14" s="37">
        <f>T!R6</f>
        <v>24</v>
      </c>
      <c r="S14" s="37">
        <f>T!S6</f>
        <v>27</v>
      </c>
      <c r="T14" s="37">
        <f t="shared" si="5"/>
        <v>51</v>
      </c>
      <c r="U14" s="5">
        <f t="shared" si="6"/>
        <v>135.24</v>
      </c>
      <c r="V14" s="9">
        <v>12</v>
      </c>
      <c r="AA14" s="8"/>
    </row>
    <row r="15" spans="1:22" ht="12.75">
      <c r="A15" s="4">
        <v>3002</v>
      </c>
      <c r="B15" s="1" t="s">
        <v>67</v>
      </c>
      <c r="C15" s="1" t="s">
        <v>185</v>
      </c>
      <c r="D15" s="1" t="s">
        <v>72</v>
      </c>
      <c r="E15" s="5">
        <f>T!E4</f>
        <v>47.58</v>
      </c>
      <c r="F15" s="37">
        <f>T!F4</f>
        <v>10</v>
      </c>
      <c r="G15" s="5">
        <f t="shared" si="0"/>
        <v>57.58</v>
      </c>
      <c r="H15" s="5">
        <f t="shared" si="1"/>
        <v>62.42</v>
      </c>
      <c r="I15" s="5">
        <f>T!I4</f>
        <v>0</v>
      </c>
      <c r="J15" s="37">
        <f>T!J4</f>
        <v>100</v>
      </c>
      <c r="K15" s="5">
        <f t="shared" si="2"/>
        <v>100</v>
      </c>
      <c r="L15" s="5">
        <f t="shared" si="3"/>
        <v>0</v>
      </c>
      <c r="M15" s="5">
        <f>T!M4</f>
        <v>32.45</v>
      </c>
      <c r="N15" s="37">
        <f>T!N4</f>
        <v>5</v>
      </c>
      <c r="O15" s="37">
        <f>T!O4</f>
        <v>6</v>
      </c>
      <c r="P15" s="37">
        <f t="shared" si="4"/>
        <v>11</v>
      </c>
      <c r="Q15" s="5">
        <f>T!Q4</f>
        <v>40.74</v>
      </c>
      <c r="R15" s="37">
        <f>T!R4</f>
        <v>24</v>
      </c>
      <c r="S15" s="37">
        <f>T!S4</f>
        <v>14</v>
      </c>
      <c r="T15" s="37">
        <f t="shared" si="5"/>
        <v>38</v>
      </c>
      <c r="U15" s="5">
        <f t="shared" si="6"/>
        <v>111.42</v>
      </c>
      <c r="V15" s="9">
        <v>13</v>
      </c>
    </row>
    <row r="16" spans="1:22" ht="12.75">
      <c r="A16" s="4">
        <v>3006</v>
      </c>
      <c r="B16" s="1" t="s">
        <v>186</v>
      </c>
      <c r="C16" s="1" t="s">
        <v>187</v>
      </c>
      <c r="D16" s="1" t="s">
        <v>72</v>
      </c>
      <c r="E16" s="5">
        <f>T!E8</f>
        <v>48.81</v>
      </c>
      <c r="F16" s="37">
        <f>T!F8</f>
        <v>15</v>
      </c>
      <c r="G16" s="5">
        <f t="shared" si="0"/>
        <v>63.81</v>
      </c>
      <c r="H16" s="5">
        <f t="shared" si="1"/>
        <v>56.19</v>
      </c>
      <c r="I16" s="5">
        <f>T!I8</f>
        <v>0</v>
      </c>
      <c r="J16" s="37">
        <f>T!J8</f>
        <v>100</v>
      </c>
      <c r="K16" s="5">
        <f t="shared" si="2"/>
        <v>100</v>
      </c>
      <c r="L16" s="5">
        <f t="shared" si="3"/>
        <v>0</v>
      </c>
      <c r="M16" s="5">
        <f>T!M8</f>
        <v>31.58</v>
      </c>
      <c r="N16" s="37">
        <f>T!N8</f>
        <v>11</v>
      </c>
      <c r="O16" s="37">
        <f>T!O8</f>
        <v>6</v>
      </c>
      <c r="P16" s="37">
        <f t="shared" si="4"/>
        <v>17</v>
      </c>
      <c r="Q16" s="5">
        <f>T!Q8</f>
        <v>48.31</v>
      </c>
      <c r="R16" s="37">
        <f>T!R8</f>
        <v>17</v>
      </c>
      <c r="S16" s="37">
        <f>T!S8</f>
        <v>2</v>
      </c>
      <c r="T16" s="37">
        <f t="shared" si="5"/>
        <v>19</v>
      </c>
      <c r="U16" s="5">
        <f t="shared" si="6"/>
        <v>92.19</v>
      </c>
      <c r="V16" s="9">
        <v>14</v>
      </c>
    </row>
    <row r="17" spans="1:22" ht="12.75">
      <c r="A17" s="4">
        <v>3015</v>
      </c>
      <c r="B17" s="1"/>
      <c r="C17" s="1"/>
      <c r="E17" s="5"/>
      <c r="F17" s="37"/>
      <c r="G17" s="5">
        <f t="shared" si="0"/>
        <v>0</v>
      </c>
      <c r="H17" s="5">
        <f t="shared" si="1"/>
        <v>120</v>
      </c>
      <c r="I17" s="5"/>
      <c r="J17" s="37"/>
      <c r="K17" s="5">
        <f t="shared" si="2"/>
        <v>0</v>
      </c>
      <c r="L17" s="5">
        <f t="shared" si="3"/>
        <v>100</v>
      </c>
      <c r="M17" s="5"/>
      <c r="N17" s="37"/>
      <c r="O17" s="37"/>
      <c r="P17" s="37">
        <f t="shared" si="4"/>
        <v>0</v>
      </c>
      <c r="Q17" s="5"/>
      <c r="R17" s="37"/>
      <c r="S17" s="37"/>
      <c r="T17" s="37">
        <f t="shared" si="5"/>
        <v>0</v>
      </c>
      <c r="U17" s="5">
        <f t="shared" si="6"/>
        <v>220</v>
      </c>
      <c r="V17" s="7"/>
    </row>
    <row r="18" spans="1:22" ht="12.75">
      <c r="A18" s="4">
        <v>3016</v>
      </c>
      <c r="B18" s="1"/>
      <c r="C18" s="1"/>
      <c r="E18" s="5"/>
      <c r="F18" s="37"/>
      <c r="G18" s="5">
        <f t="shared" si="0"/>
        <v>0</v>
      </c>
      <c r="H18" s="5">
        <f t="shared" si="1"/>
        <v>120</v>
      </c>
      <c r="I18" s="5"/>
      <c r="J18" s="37"/>
      <c r="K18" s="5">
        <f t="shared" si="2"/>
        <v>0</v>
      </c>
      <c r="L18" s="5">
        <f t="shared" si="3"/>
        <v>100</v>
      </c>
      <c r="M18" s="5"/>
      <c r="N18" s="37"/>
      <c r="O18" s="37"/>
      <c r="P18" s="37">
        <f t="shared" si="4"/>
        <v>0</v>
      </c>
      <c r="Q18" s="5"/>
      <c r="R18" s="37"/>
      <c r="S18" s="37"/>
      <c r="T18" s="37">
        <f t="shared" si="5"/>
        <v>0</v>
      </c>
      <c r="U18" s="5">
        <f t="shared" si="6"/>
        <v>220</v>
      </c>
      <c r="V18" s="6"/>
    </row>
    <row r="19" spans="1:22" ht="12.75">
      <c r="A19" s="4"/>
      <c r="B19" s="1"/>
      <c r="C19" s="1"/>
      <c r="E19" s="5"/>
      <c r="F19" s="37"/>
      <c r="G19" s="5"/>
      <c r="H19" s="5"/>
      <c r="I19" s="5"/>
      <c r="J19" s="37"/>
      <c r="K19" s="5"/>
      <c r="L19" s="5"/>
      <c r="M19" s="5"/>
      <c r="N19" s="37"/>
      <c r="O19" s="37"/>
      <c r="P19" s="37"/>
      <c r="Q19" s="5"/>
      <c r="R19" s="37"/>
      <c r="S19" s="37"/>
      <c r="T19" s="37"/>
      <c r="U19" s="5"/>
      <c r="V19" s="6"/>
    </row>
    <row r="20" spans="1:22" ht="12.75">
      <c r="A20" s="4"/>
      <c r="B20" s="1"/>
      <c r="C20" s="1"/>
      <c r="E20" s="5"/>
      <c r="F20" s="37"/>
      <c r="G20" s="5"/>
      <c r="H20" s="5"/>
      <c r="I20" s="5"/>
      <c r="J20" s="37"/>
      <c r="K20" s="5"/>
      <c r="L20" s="5"/>
      <c r="M20" s="5"/>
      <c r="N20" s="37"/>
      <c r="O20" s="37"/>
      <c r="P20" s="37"/>
      <c r="Q20" s="5"/>
      <c r="R20" s="37"/>
      <c r="S20" s="37"/>
      <c r="T20" s="37"/>
      <c r="U20" s="5"/>
      <c r="V20" s="6"/>
    </row>
    <row r="21" spans="1:22" ht="12.75">
      <c r="A21" s="4"/>
      <c r="B21" s="1"/>
      <c r="C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</row>
    <row r="22" spans="1:26" ht="12.75">
      <c r="A22" s="4"/>
      <c r="B22" s="1"/>
      <c r="C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6" t="s">
        <v>212</v>
      </c>
      <c r="Q22" s="59">
        <v>43</v>
      </c>
      <c r="R22" s="61" t="s">
        <v>213</v>
      </c>
      <c r="S22" s="59">
        <v>64</v>
      </c>
      <c r="W22" s="8" t="s">
        <v>214</v>
      </c>
      <c r="X22">
        <v>168</v>
      </c>
      <c r="Y22">
        <v>160</v>
      </c>
      <c r="Z22">
        <v>169</v>
      </c>
    </row>
    <row r="23" spans="5:22" ht="12.75">
      <c r="E23" s="64" t="s">
        <v>30</v>
      </c>
      <c r="F23" s="64"/>
      <c r="G23" s="64"/>
      <c r="H23" s="64"/>
      <c r="I23" s="64" t="s">
        <v>31</v>
      </c>
      <c r="J23" s="64"/>
      <c r="K23" s="64"/>
      <c r="L23" s="64"/>
      <c r="M23" s="5"/>
      <c r="N23" s="5"/>
      <c r="O23" s="64" t="s">
        <v>35</v>
      </c>
      <c r="P23" s="64"/>
      <c r="Q23" s="64"/>
      <c r="R23" s="64"/>
      <c r="S23" s="64"/>
      <c r="T23" s="5"/>
      <c r="U23" s="5"/>
      <c r="V23" s="6"/>
    </row>
    <row r="24" spans="1:26" ht="38.25">
      <c r="A24" s="2" t="s">
        <v>0</v>
      </c>
      <c r="B24" s="2" t="s">
        <v>1</v>
      </c>
      <c r="C24" s="2" t="s">
        <v>2</v>
      </c>
      <c r="D24" s="3" t="s">
        <v>4</v>
      </c>
      <c r="E24" s="3" t="s">
        <v>19</v>
      </c>
      <c r="F24" s="3" t="s">
        <v>20</v>
      </c>
      <c r="G24" s="2" t="s">
        <v>21</v>
      </c>
      <c r="H24" s="2" t="s">
        <v>22</v>
      </c>
      <c r="I24" s="3" t="s">
        <v>19</v>
      </c>
      <c r="J24" s="3" t="s">
        <v>20</v>
      </c>
      <c r="K24" s="2" t="s">
        <v>21</v>
      </c>
      <c r="L24" s="2" t="s">
        <v>23</v>
      </c>
      <c r="M24" s="2" t="s">
        <v>73</v>
      </c>
      <c r="N24" s="2" t="s">
        <v>29</v>
      </c>
      <c r="O24" s="2" t="s">
        <v>19</v>
      </c>
      <c r="P24" s="2" t="s">
        <v>34</v>
      </c>
      <c r="Q24" s="2" t="s">
        <v>20</v>
      </c>
      <c r="R24" s="2" t="s">
        <v>21</v>
      </c>
      <c r="S24" s="2" t="s">
        <v>29</v>
      </c>
      <c r="T24" s="5"/>
      <c r="U24" s="5"/>
      <c r="V24" s="6"/>
      <c r="X24" s="62" t="s">
        <v>215</v>
      </c>
      <c r="Y24" s="62" t="s">
        <v>216</v>
      </c>
      <c r="Z24" s="62" t="s">
        <v>217</v>
      </c>
    </row>
    <row r="25" spans="1:26" ht="12.75">
      <c r="A25" s="4">
        <v>3007</v>
      </c>
      <c r="B25" s="1" t="s">
        <v>120</v>
      </c>
      <c r="C25" s="1" t="s">
        <v>121</v>
      </c>
      <c r="D25" s="1" t="s">
        <v>162</v>
      </c>
      <c r="E25" s="5">
        <f>T!E9</f>
        <v>41.73</v>
      </c>
      <c r="F25" s="37">
        <f>T!F9</f>
        <v>0</v>
      </c>
      <c r="G25" s="5">
        <f aca="true" t="shared" si="7" ref="G25:G40">SUM(E25:F25)</f>
        <v>41.73</v>
      </c>
      <c r="H25" s="5">
        <f aca="true" t="shared" si="8" ref="H25:H40">120-G25</f>
        <v>78.27000000000001</v>
      </c>
      <c r="I25" s="5">
        <f>T!I9</f>
        <v>34.38</v>
      </c>
      <c r="J25" s="37">
        <f>T!J9</f>
        <v>0</v>
      </c>
      <c r="K25" s="5">
        <f aca="true" t="shared" si="9" ref="K25:K40">SUM(I25:J25)</f>
        <v>34.38</v>
      </c>
      <c r="L25" s="5">
        <f aca="true" t="shared" si="10" ref="L25:L40">100-K25</f>
        <v>65.62</v>
      </c>
      <c r="M25" s="5">
        <f aca="true" t="shared" si="11" ref="M25:M40">SUM(H25,L25)</f>
        <v>143.89000000000001</v>
      </c>
      <c r="N25" s="39">
        <v>2</v>
      </c>
      <c r="O25">
        <v>43.77</v>
      </c>
      <c r="P25">
        <f aca="true" t="shared" si="12" ref="P25:P40">IF(O25=0,120,IF(O25&gt;64,120,IF(O25&lt;43,0,IF(64&gt;O25&gt;43,O25-43))))</f>
        <v>0.7700000000000031</v>
      </c>
      <c r="Q25">
        <v>0</v>
      </c>
      <c r="R25">
        <f aca="true" t="shared" si="13" ref="R25:R40">SUM(P25:Q25)</f>
        <v>0.7700000000000031</v>
      </c>
      <c r="S25" s="8">
        <v>1</v>
      </c>
      <c r="T25" s="5"/>
      <c r="U25" s="5"/>
      <c r="V25" s="6"/>
      <c r="X25" s="63">
        <f>$X$22/E25</f>
        <v>4.02588066139468</v>
      </c>
      <c r="Y25" s="63">
        <f>$Y$22/I25</f>
        <v>4.653868528214078</v>
      </c>
      <c r="Z25" s="63">
        <f>$Z$22/O25</f>
        <v>3.8610920721955675</v>
      </c>
    </row>
    <row r="26" spans="1:26" ht="12.75">
      <c r="A26" s="4">
        <v>3001</v>
      </c>
      <c r="B26" s="1" t="s">
        <v>122</v>
      </c>
      <c r="C26" s="1" t="s">
        <v>123</v>
      </c>
      <c r="D26" s="1" t="s">
        <v>14</v>
      </c>
      <c r="E26" s="5">
        <f>T!E3</f>
        <v>47.63</v>
      </c>
      <c r="F26" s="37">
        <f>T!F3</f>
        <v>0</v>
      </c>
      <c r="G26" s="5">
        <f t="shared" si="7"/>
        <v>47.63</v>
      </c>
      <c r="H26" s="5">
        <f t="shared" si="8"/>
        <v>72.37</v>
      </c>
      <c r="I26" s="5">
        <f>T!I3</f>
        <v>39.12</v>
      </c>
      <c r="J26" s="37">
        <f>T!J3</f>
        <v>0</v>
      </c>
      <c r="K26" s="5">
        <f t="shared" si="9"/>
        <v>39.12</v>
      </c>
      <c r="L26" s="5">
        <f t="shared" si="10"/>
        <v>60.88</v>
      </c>
      <c r="M26" s="5">
        <f>SUM(H26,L26)</f>
        <v>133.25</v>
      </c>
      <c r="N26" s="39">
        <v>6</v>
      </c>
      <c r="O26">
        <v>45.92</v>
      </c>
      <c r="P26">
        <f t="shared" si="12"/>
        <v>2.9200000000000017</v>
      </c>
      <c r="Q26">
        <v>0</v>
      </c>
      <c r="R26">
        <f t="shared" si="13"/>
        <v>2.9200000000000017</v>
      </c>
      <c r="S26" s="8">
        <v>2</v>
      </c>
      <c r="T26" s="5"/>
      <c r="U26" s="5"/>
      <c r="V26" s="6"/>
      <c r="X26" s="63">
        <f aca="true" t="shared" si="14" ref="X26:X40">$X$22/E26</f>
        <v>3.5271887465882843</v>
      </c>
      <c r="Y26" s="63">
        <f aca="true" t="shared" si="15" ref="Y26:Y40">$Y$22/I26</f>
        <v>4.08997955010225</v>
      </c>
      <c r="Z26" s="63">
        <f aca="true" t="shared" si="16" ref="Z26:Z40">$Z$22/O26</f>
        <v>3.680313588850174</v>
      </c>
    </row>
    <row r="27" spans="1:26" ht="12.75">
      <c r="A27" s="4">
        <v>3010</v>
      </c>
      <c r="B27" s="1" t="s">
        <v>67</v>
      </c>
      <c r="C27" s="1" t="s">
        <v>68</v>
      </c>
      <c r="D27" s="1" t="s">
        <v>162</v>
      </c>
      <c r="E27" s="5">
        <f>T!E12</f>
        <v>43.01</v>
      </c>
      <c r="F27" s="37">
        <f>T!F12</f>
        <v>0</v>
      </c>
      <c r="G27" s="5">
        <f t="shared" si="7"/>
        <v>43.01</v>
      </c>
      <c r="H27" s="5">
        <f t="shared" si="8"/>
        <v>76.99000000000001</v>
      </c>
      <c r="I27" s="5">
        <f>T!I12</f>
        <v>35.65</v>
      </c>
      <c r="J27" s="37">
        <f>T!J12</f>
        <v>0</v>
      </c>
      <c r="K27" s="5">
        <f t="shared" si="9"/>
        <v>35.65</v>
      </c>
      <c r="L27" s="5">
        <f t="shared" si="10"/>
        <v>64.35</v>
      </c>
      <c r="M27" s="5">
        <f t="shared" si="11"/>
        <v>141.34</v>
      </c>
      <c r="N27" s="39">
        <v>4</v>
      </c>
      <c r="O27">
        <v>47.22</v>
      </c>
      <c r="P27">
        <f t="shared" si="12"/>
        <v>4.219999999999999</v>
      </c>
      <c r="Q27">
        <v>0</v>
      </c>
      <c r="R27">
        <f t="shared" si="13"/>
        <v>4.219999999999999</v>
      </c>
      <c r="S27" s="8">
        <v>3</v>
      </c>
      <c r="T27" s="5"/>
      <c r="U27" s="5"/>
      <c r="V27" s="6"/>
      <c r="X27" s="63">
        <f t="shared" si="14"/>
        <v>3.9060683561962337</v>
      </c>
      <c r="Y27" s="63">
        <f t="shared" si="15"/>
        <v>4.488078541374474</v>
      </c>
      <c r="Z27" s="63">
        <f t="shared" si="16"/>
        <v>3.5789919525624736</v>
      </c>
    </row>
    <row r="28" spans="1:26" ht="12.75">
      <c r="A28" s="4">
        <v>3005</v>
      </c>
      <c r="B28" s="1" t="s">
        <v>44</v>
      </c>
      <c r="C28" s="1" t="s">
        <v>52</v>
      </c>
      <c r="D28" s="1" t="s">
        <v>143</v>
      </c>
      <c r="E28" s="5">
        <f>T!E7</f>
        <v>42.64</v>
      </c>
      <c r="F28" s="37">
        <f>T!F7</f>
        <v>0</v>
      </c>
      <c r="G28" s="5">
        <f t="shared" si="7"/>
        <v>42.64</v>
      </c>
      <c r="H28" s="5">
        <f t="shared" si="8"/>
        <v>77.36</v>
      </c>
      <c r="I28" s="5">
        <f>T!I7</f>
        <v>39</v>
      </c>
      <c r="J28" s="37">
        <f>T!J7</f>
        <v>5</v>
      </c>
      <c r="K28" s="5">
        <f t="shared" si="9"/>
        <v>44</v>
      </c>
      <c r="L28" s="5">
        <f t="shared" si="10"/>
        <v>56</v>
      </c>
      <c r="M28" s="5">
        <f t="shared" si="11"/>
        <v>133.36</v>
      </c>
      <c r="N28" s="39">
        <v>5</v>
      </c>
      <c r="O28">
        <v>46.48</v>
      </c>
      <c r="P28">
        <f t="shared" si="12"/>
        <v>3.479999999999997</v>
      </c>
      <c r="Q28">
        <v>5</v>
      </c>
      <c r="R28">
        <f t="shared" si="13"/>
        <v>8.479999999999997</v>
      </c>
      <c r="S28" s="10">
        <v>4</v>
      </c>
      <c r="T28" s="5"/>
      <c r="U28" s="5"/>
      <c r="V28" s="5"/>
      <c r="X28" s="63">
        <f t="shared" si="14"/>
        <v>3.9399624765478425</v>
      </c>
      <c r="Y28" s="63">
        <f t="shared" si="15"/>
        <v>4.102564102564102</v>
      </c>
      <c r="Z28" s="63">
        <f t="shared" si="16"/>
        <v>3.635972461273666</v>
      </c>
    </row>
    <row r="29" spans="1:26" ht="12.75">
      <c r="A29" s="4">
        <v>3011</v>
      </c>
      <c r="B29" s="1" t="s">
        <v>99</v>
      </c>
      <c r="C29" s="1" t="s">
        <v>119</v>
      </c>
      <c r="D29" s="1" t="s">
        <v>72</v>
      </c>
      <c r="E29" s="5">
        <f>T!E13</f>
        <v>38.02</v>
      </c>
      <c r="F29" s="37">
        <f>T!F13</f>
        <v>0</v>
      </c>
      <c r="G29" s="5">
        <f t="shared" si="7"/>
        <v>38.02</v>
      </c>
      <c r="H29" s="5">
        <f t="shared" si="8"/>
        <v>81.97999999999999</v>
      </c>
      <c r="I29" s="5">
        <f>T!I13</f>
        <v>32.26</v>
      </c>
      <c r="J29" s="37">
        <f>T!J13</f>
        <v>0</v>
      </c>
      <c r="K29" s="5">
        <f t="shared" si="9"/>
        <v>32.26</v>
      </c>
      <c r="L29" s="5">
        <f t="shared" si="10"/>
        <v>67.74000000000001</v>
      </c>
      <c r="M29" s="5">
        <f t="shared" si="11"/>
        <v>149.72</v>
      </c>
      <c r="N29" s="39">
        <v>1</v>
      </c>
      <c r="O29">
        <v>43.15</v>
      </c>
      <c r="P29">
        <f>IF(O29=0,120,IF(O29&gt;64,120,IF(O29&lt;43,0,IF(64&gt;O29&gt;43,O29-43))))</f>
        <v>0.14999999999999858</v>
      </c>
      <c r="Q29">
        <v>15</v>
      </c>
      <c r="R29">
        <f t="shared" si="13"/>
        <v>15.149999999999999</v>
      </c>
      <c r="S29" s="10">
        <v>5</v>
      </c>
      <c r="T29" s="5"/>
      <c r="U29" s="5"/>
      <c r="V29" s="5"/>
      <c r="X29" s="63">
        <f t="shared" si="14"/>
        <v>4.4187269857969484</v>
      </c>
      <c r="Y29" s="63">
        <f t="shared" si="15"/>
        <v>4.959702417854929</v>
      </c>
      <c r="Z29" s="63">
        <f t="shared" si="16"/>
        <v>3.91657010428737</v>
      </c>
    </row>
    <row r="30" spans="1:26" ht="12.75">
      <c r="A30" s="4">
        <v>3014</v>
      </c>
      <c r="B30" s="1" t="s">
        <v>60</v>
      </c>
      <c r="C30" s="1" t="s">
        <v>193</v>
      </c>
      <c r="D30" s="1" t="s">
        <v>14</v>
      </c>
      <c r="E30" s="5">
        <f>T!E16</f>
        <v>38.89</v>
      </c>
      <c r="F30" s="37">
        <f>T!F16</f>
        <v>5</v>
      </c>
      <c r="G30" s="5">
        <f t="shared" si="7"/>
        <v>43.89</v>
      </c>
      <c r="H30" s="5">
        <f t="shared" si="8"/>
        <v>76.11</v>
      </c>
      <c r="I30" s="5">
        <f>T!I16</f>
        <v>34.37</v>
      </c>
      <c r="J30" s="37">
        <f>T!J16</f>
        <v>0</v>
      </c>
      <c r="K30" s="5">
        <f t="shared" si="9"/>
        <v>34.37</v>
      </c>
      <c r="L30" s="5">
        <f t="shared" si="10"/>
        <v>65.63</v>
      </c>
      <c r="M30" s="5">
        <f t="shared" si="11"/>
        <v>141.74</v>
      </c>
      <c r="N30" s="39">
        <v>3</v>
      </c>
      <c r="O30">
        <v>0</v>
      </c>
      <c r="P30">
        <f t="shared" si="12"/>
        <v>120</v>
      </c>
      <c r="R30">
        <f t="shared" si="13"/>
        <v>120</v>
      </c>
      <c r="S30" s="10"/>
      <c r="T30" s="5"/>
      <c r="U30" s="5"/>
      <c r="V30" s="6"/>
      <c r="X30" s="63">
        <f t="shared" si="14"/>
        <v>4.319876574955002</v>
      </c>
      <c r="Y30" s="63">
        <f t="shared" si="15"/>
        <v>4.655222577829503</v>
      </c>
      <c r="Z30" s="63" t="e">
        <f t="shared" si="16"/>
        <v>#DIV/0!</v>
      </c>
    </row>
    <row r="31" spans="1:26" ht="12.75">
      <c r="A31" s="4">
        <v>3003</v>
      </c>
      <c r="B31" s="1" t="s">
        <v>37</v>
      </c>
      <c r="C31" s="1" t="s">
        <v>38</v>
      </c>
      <c r="D31" s="1" t="s">
        <v>13</v>
      </c>
      <c r="E31" s="5">
        <f>T!E5</f>
        <v>39.71</v>
      </c>
      <c r="F31" s="37">
        <f>T!F5</f>
        <v>5</v>
      </c>
      <c r="G31" s="5">
        <f t="shared" si="7"/>
        <v>44.71</v>
      </c>
      <c r="H31" s="5">
        <f t="shared" si="8"/>
        <v>75.28999999999999</v>
      </c>
      <c r="I31" s="5">
        <f>T!I5</f>
        <v>39.49</v>
      </c>
      <c r="J31" s="37">
        <f>T!J5</f>
        <v>5</v>
      </c>
      <c r="K31" s="5">
        <f t="shared" si="9"/>
        <v>44.49</v>
      </c>
      <c r="L31" s="5">
        <f t="shared" si="10"/>
        <v>55.51</v>
      </c>
      <c r="M31" s="5">
        <f t="shared" si="11"/>
        <v>130.79999999999998</v>
      </c>
      <c r="N31" s="37">
        <v>7</v>
      </c>
      <c r="P31">
        <f t="shared" si="12"/>
        <v>120</v>
      </c>
      <c r="R31">
        <f t="shared" si="13"/>
        <v>120</v>
      </c>
      <c r="S31" s="8"/>
      <c r="T31" s="5"/>
      <c r="U31" s="5"/>
      <c r="V31" s="6"/>
      <c r="X31" s="63">
        <f t="shared" si="14"/>
        <v>4.230672374716696</v>
      </c>
      <c r="Y31" s="63">
        <f t="shared" si="15"/>
        <v>4.051658647758926</v>
      </c>
      <c r="Z31" s="63" t="e">
        <f t="shared" si="16"/>
        <v>#DIV/0!</v>
      </c>
    </row>
    <row r="32" spans="1:26" ht="12.75">
      <c r="A32" s="4">
        <v>3012</v>
      </c>
      <c r="B32" s="1" t="s">
        <v>190</v>
      </c>
      <c r="C32" s="1" t="s">
        <v>191</v>
      </c>
      <c r="D32" s="1" t="s">
        <v>143</v>
      </c>
      <c r="E32" s="5">
        <f>T!E14</f>
        <v>43.46</v>
      </c>
      <c r="F32" s="37">
        <f>T!F14</f>
        <v>5</v>
      </c>
      <c r="G32" s="5">
        <f t="shared" si="7"/>
        <v>48.46</v>
      </c>
      <c r="H32" s="5">
        <f t="shared" si="8"/>
        <v>71.53999999999999</v>
      </c>
      <c r="I32" s="5">
        <f>T!I14</f>
        <v>38.54</v>
      </c>
      <c r="J32" s="37">
        <f>T!J14</f>
        <v>5</v>
      </c>
      <c r="K32" s="5">
        <f t="shared" si="9"/>
        <v>43.54</v>
      </c>
      <c r="L32" s="5">
        <f t="shared" si="10"/>
        <v>56.46</v>
      </c>
      <c r="M32" s="5">
        <f t="shared" si="11"/>
        <v>128</v>
      </c>
      <c r="N32" s="37">
        <v>8</v>
      </c>
      <c r="P32">
        <f t="shared" si="12"/>
        <v>120</v>
      </c>
      <c r="R32">
        <f t="shared" si="13"/>
        <v>120</v>
      </c>
      <c r="S32" s="10"/>
      <c r="T32" s="5"/>
      <c r="U32" s="5"/>
      <c r="V32" s="6"/>
      <c r="X32" s="63">
        <f t="shared" si="14"/>
        <v>3.865623561895996</v>
      </c>
      <c r="Y32" s="63">
        <f t="shared" si="15"/>
        <v>4.151530877010898</v>
      </c>
      <c r="Z32" s="63" t="e">
        <f t="shared" si="16"/>
        <v>#DIV/0!</v>
      </c>
    </row>
    <row r="33" spans="1:26" ht="12.75">
      <c r="A33" s="4">
        <v>3013</v>
      </c>
      <c r="B33" s="1" t="s">
        <v>157</v>
      </c>
      <c r="C33" s="1" t="s">
        <v>192</v>
      </c>
      <c r="D33" s="1" t="s">
        <v>80</v>
      </c>
      <c r="E33" s="5">
        <f>T!E15</f>
        <v>50.84</v>
      </c>
      <c r="F33" s="37">
        <f>T!F15</f>
        <v>0</v>
      </c>
      <c r="G33" s="5">
        <f t="shared" si="7"/>
        <v>50.84</v>
      </c>
      <c r="H33" s="5">
        <f t="shared" si="8"/>
        <v>69.16</v>
      </c>
      <c r="I33" s="5">
        <f>T!I15</f>
        <v>43.98</v>
      </c>
      <c r="J33" s="37">
        <f>T!J15</f>
        <v>0</v>
      </c>
      <c r="K33" s="5">
        <f t="shared" si="9"/>
        <v>43.98</v>
      </c>
      <c r="L33" s="5">
        <f t="shared" si="10"/>
        <v>56.02</v>
      </c>
      <c r="M33" s="5">
        <f t="shared" si="11"/>
        <v>125.18</v>
      </c>
      <c r="N33" s="37">
        <v>9</v>
      </c>
      <c r="P33">
        <f t="shared" si="12"/>
        <v>120</v>
      </c>
      <c r="R33">
        <f t="shared" si="13"/>
        <v>120</v>
      </c>
      <c r="S33" s="8"/>
      <c r="T33" s="5"/>
      <c r="U33" s="5"/>
      <c r="V33" s="6"/>
      <c r="X33" s="63">
        <f t="shared" si="14"/>
        <v>3.304484657749803</v>
      </c>
      <c r="Y33" s="63">
        <f t="shared" si="15"/>
        <v>3.638017280582083</v>
      </c>
      <c r="Z33" s="63" t="e">
        <f t="shared" si="16"/>
        <v>#DIV/0!</v>
      </c>
    </row>
    <row r="34" spans="1:26" ht="12.75">
      <c r="A34" s="4">
        <v>3009</v>
      </c>
      <c r="B34" s="1" t="s">
        <v>188</v>
      </c>
      <c r="C34" s="1" t="s">
        <v>189</v>
      </c>
      <c r="D34" s="1" t="s">
        <v>132</v>
      </c>
      <c r="E34" s="5">
        <f>T!E11</f>
        <v>48.64</v>
      </c>
      <c r="F34" s="37">
        <f>T!F11</f>
        <v>5</v>
      </c>
      <c r="G34" s="5">
        <f t="shared" si="7"/>
        <v>53.64</v>
      </c>
      <c r="H34" s="5">
        <f t="shared" si="8"/>
        <v>66.36</v>
      </c>
      <c r="I34" s="5">
        <f>T!I11</f>
        <v>47.31</v>
      </c>
      <c r="J34" s="37">
        <f>T!J11</f>
        <v>10</v>
      </c>
      <c r="K34" s="5">
        <f t="shared" si="9"/>
        <v>57.31</v>
      </c>
      <c r="L34" s="5">
        <f t="shared" si="10"/>
        <v>42.69</v>
      </c>
      <c r="M34" s="5">
        <f t="shared" si="11"/>
        <v>109.05</v>
      </c>
      <c r="N34" s="37">
        <v>10</v>
      </c>
      <c r="P34">
        <f t="shared" si="12"/>
        <v>120</v>
      </c>
      <c r="R34">
        <f t="shared" si="13"/>
        <v>120</v>
      </c>
      <c r="S34" s="10"/>
      <c r="T34" s="5"/>
      <c r="U34" s="5"/>
      <c r="V34" s="5"/>
      <c r="X34" s="63">
        <f t="shared" si="14"/>
        <v>3.4539473684210527</v>
      </c>
      <c r="Y34" s="63">
        <f t="shared" si="15"/>
        <v>3.3819488480236735</v>
      </c>
      <c r="Z34" s="63" t="e">
        <f t="shared" si="16"/>
        <v>#DIV/0!</v>
      </c>
    </row>
    <row r="35" spans="1:26" ht="12.75">
      <c r="A35" s="4">
        <v>3004</v>
      </c>
      <c r="B35" s="1" t="s">
        <v>101</v>
      </c>
      <c r="C35" s="1" t="s">
        <v>118</v>
      </c>
      <c r="D35" s="1" t="s">
        <v>72</v>
      </c>
      <c r="E35" s="5">
        <f>T!E6</f>
        <v>0</v>
      </c>
      <c r="F35" s="37">
        <f>T!F6</f>
        <v>120</v>
      </c>
      <c r="G35" s="5">
        <f t="shared" si="7"/>
        <v>120</v>
      </c>
      <c r="H35" s="5">
        <f t="shared" si="8"/>
        <v>0</v>
      </c>
      <c r="I35" s="5">
        <f>T!I6</f>
        <v>32.76</v>
      </c>
      <c r="J35" s="37">
        <f>T!J6</f>
        <v>0</v>
      </c>
      <c r="K35" s="5">
        <f t="shared" si="9"/>
        <v>32.76</v>
      </c>
      <c r="L35" s="5">
        <f t="shared" si="10"/>
        <v>67.24000000000001</v>
      </c>
      <c r="M35" s="5">
        <f t="shared" si="11"/>
        <v>67.24000000000001</v>
      </c>
      <c r="N35" s="37">
        <v>11</v>
      </c>
      <c r="P35">
        <f t="shared" si="12"/>
        <v>120</v>
      </c>
      <c r="R35">
        <f t="shared" si="13"/>
        <v>120</v>
      </c>
      <c r="S35" s="5"/>
      <c r="T35" s="5"/>
      <c r="U35" s="5"/>
      <c r="V35" s="5"/>
      <c r="X35" s="63" t="e">
        <f t="shared" si="14"/>
        <v>#DIV/0!</v>
      </c>
      <c r="Y35" s="63">
        <f t="shared" si="15"/>
        <v>4.884004884004884</v>
      </c>
      <c r="Z35" s="63" t="e">
        <f t="shared" si="16"/>
        <v>#DIV/0!</v>
      </c>
    </row>
    <row r="36" spans="1:26" ht="12.75">
      <c r="A36" s="4">
        <v>3002</v>
      </c>
      <c r="B36" s="1" t="s">
        <v>67</v>
      </c>
      <c r="C36" s="1" t="s">
        <v>185</v>
      </c>
      <c r="D36" s="1" t="s">
        <v>72</v>
      </c>
      <c r="E36" s="5">
        <f>T!E4</f>
        <v>47.58</v>
      </c>
      <c r="F36" s="37">
        <f>T!F4</f>
        <v>10</v>
      </c>
      <c r="G36" s="5">
        <f t="shared" si="7"/>
        <v>57.58</v>
      </c>
      <c r="H36" s="5">
        <f t="shared" si="8"/>
        <v>62.42</v>
      </c>
      <c r="I36" s="5">
        <f>T!I4</f>
        <v>0</v>
      </c>
      <c r="J36" s="37">
        <f>T!J4</f>
        <v>100</v>
      </c>
      <c r="K36" s="5">
        <f t="shared" si="9"/>
        <v>100</v>
      </c>
      <c r="L36" s="5">
        <f t="shared" si="10"/>
        <v>0</v>
      </c>
      <c r="M36" s="5">
        <f t="shared" si="11"/>
        <v>62.42</v>
      </c>
      <c r="N36" s="37">
        <v>12</v>
      </c>
      <c r="P36">
        <f t="shared" si="12"/>
        <v>120</v>
      </c>
      <c r="R36">
        <f t="shared" si="13"/>
        <v>120</v>
      </c>
      <c r="X36" s="63">
        <f t="shared" si="14"/>
        <v>3.530895334174023</v>
      </c>
      <c r="Y36" s="63" t="e">
        <f t="shared" si="15"/>
        <v>#DIV/0!</v>
      </c>
      <c r="Z36" s="63" t="e">
        <f t="shared" si="16"/>
        <v>#DIV/0!</v>
      </c>
    </row>
    <row r="37" spans="1:26" ht="12.75">
      <c r="A37" s="4">
        <v>3008</v>
      </c>
      <c r="B37" s="1" t="s">
        <v>122</v>
      </c>
      <c r="C37" s="1" t="s">
        <v>124</v>
      </c>
      <c r="D37" s="1" t="s">
        <v>80</v>
      </c>
      <c r="E37" s="5">
        <f>T!E10</f>
        <v>48.34</v>
      </c>
      <c r="F37" s="37">
        <f>T!F10</f>
        <v>10</v>
      </c>
      <c r="G37" s="5">
        <f t="shared" si="7"/>
        <v>58.34</v>
      </c>
      <c r="H37" s="5">
        <f t="shared" si="8"/>
        <v>61.66</v>
      </c>
      <c r="I37" s="5">
        <f>T!I10</f>
        <v>0</v>
      </c>
      <c r="J37" s="37">
        <f>T!J10</f>
        <v>100</v>
      </c>
      <c r="K37" s="5">
        <f t="shared" si="9"/>
        <v>100</v>
      </c>
      <c r="L37" s="5">
        <f t="shared" si="10"/>
        <v>0</v>
      </c>
      <c r="M37" s="5">
        <f t="shared" si="11"/>
        <v>61.66</v>
      </c>
      <c r="N37" s="37">
        <v>13</v>
      </c>
      <c r="P37">
        <f t="shared" si="12"/>
        <v>120</v>
      </c>
      <c r="R37">
        <f t="shared" si="13"/>
        <v>120</v>
      </c>
      <c r="X37" s="63">
        <f t="shared" si="14"/>
        <v>3.475382705833678</v>
      </c>
      <c r="Y37" s="63" t="e">
        <f t="shared" si="15"/>
        <v>#DIV/0!</v>
      </c>
      <c r="Z37" s="63" t="e">
        <f t="shared" si="16"/>
        <v>#DIV/0!</v>
      </c>
    </row>
    <row r="38" spans="1:26" ht="12.75">
      <c r="A38" s="4">
        <v>3006</v>
      </c>
      <c r="B38" s="1" t="s">
        <v>186</v>
      </c>
      <c r="C38" s="1" t="s">
        <v>187</v>
      </c>
      <c r="D38" s="1" t="s">
        <v>72</v>
      </c>
      <c r="E38" s="5">
        <f>T!E8</f>
        <v>48.81</v>
      </c>
      <c r="F38" s="37">
        <f>T!F8</f>
        <v>15</v>
      </c>
      <c r="G38" s="5">
        <f t="shared" si="7"/>
        <v>63.81</v>
      </c>
      <c r="H38" s="5">
        <f t="shared" si="8"/>
        <v>56.19</v>
      </c>
      <c r="I38" s="5">
        <f>T!I8</f>
        <v>0</v>
      </c>
      <c r="J38" s="37">
        <f>T!J8</f>
        <v>100</v>
      </c>
      <c r="K38" s="5">
        <f t="shared" si="9"/>
        <v>100</v>
      </c>
      <c r="L38" s="5">
        <f t="shared" si="10"/>
        <v>0</v>
      </c>
      <c r="M38" s="5">
        <f t="shared" si="11"/>
        <v>56.19</v>
      </c>
      <c r="N38" s="37">
        <v>14</v>
      </c>
      <c r="P38">
        <f t="shared" si="12"/>
        <v>120</v>
      </c>
      <c r="R38">
        <f t="shared" si="13"/>
        <v>120</v>
      </c>
      <c r="X38" s="63">
        <f t="shared" si="14"/>
        <v>3.441917639827904</v>
      </c>
      <c r="Y38" s="63" t="e">
        <f t="shared" si="15"/>
        <v>#DIV/0!</v>
      </c>
      <c r="Z38" s="63" t="e">
        <f t="shared" si="16"/>
        <v>#DIV/0!</v>
      </c>
    </row>
    <row r="39" spans="1:26" ht="12.75">
      <c r="A39" s="4">
        <v>3015</v>
      </c>
      <c r="B39" s="1"/>
      <c r="C39" s="1"/>
      <c r="E39" s="5"/>
      <c r="F39" s="37"/>
      <c r="G39" s="5">
        <f t="shared" si="7"/>
        <v>0</v>
      </c>
      <c r="H39" s="5">
        <f t="shared" si="8"/>
        <v>120</v>
      </c>
      <c r="I39" s="5"/>
      <c r="J39" s="37"/>
      <c r="K39" s="5">
        <f t="shared" si="9"/>
        <v>0</v>
      </c>
      <c r="L39" s="5">
        <f t="shared" si="10"/>
        <v>100</v>
      </c>
      <c r="M39" s="5">
        <f t="shared" si="11"/>
        <v>220</v>
      </c>
      <c r="P39">
        <f t="shared" si="12"/>
        <v>120</v>
      </c>
      <c r="R39">
        <f t="shared" si="13"/>
        <v>120</v>
      </c>
      <c r="X39" s="63" t="e">
        <f t="shared" si="14"/>
        <v>#DIV/0!</v>
      </c>
      <c r="Y39" s="63" t="e">
        <f t="shared" si="15"/>
        <v>#DIV/0!</v>
      </c>
      <c r="Z39" s="63" t="e">
        <f t="shared" si="16"/>
        <v>#DIV/0!</v>
      </c>
    </row>
    <row r="40" spans="1:26" ht="12.75">
      <c r="A40" s="4">
        <v>3016</v>
      </c>
      <c r="B40" s="1"/>
      <c r="C40" s="1"/>
      <c r="E40" s="5"/>
      <c r="F40" s="37"/>
      <c r="G40" s="5">
        <f t="shared" si="7"/>
        <v>0</v>
      </c>
      <c r="H40" s="5">
        <f t="shared" si="8"/>
        <v>120</v>
      </c>
      <c r="I40" s="5"/>
      <c r="J40" s="37"/>
      <c r="K40" s="5">
        <f t="shared" si="9"/>
        <v>0</v>
      </c>
      <c r="L40" s="5">
        <f t="shared" si="10"/>
        <v>100</v>
      </c>
      <c r="M40" s="5">
        <f t="shared" si="11"/>
        <v>220</v>
      </c>
      <c r="P40">
        <f t="shared" si="12"/>
        <v>120</v>
      </c>
      <c r="R40">
        <f t="shared" si="13"/>
        <v>120</v>
      </c>
      <c r="X40" s="63" t="e">
        <f t="shared" si="14"/>
        <v>#DIV/0!</v>
      </c>
      <c r="Y40" s="63" t="e">
        <f t="shared" si="15"/>
        <v>#DIV/0!</v>
      </c>
      <c r="Z40" s="63" t="e">
        <f t="shared" si="16"/>
        <v>#DIV/0!</v>
      </c>
    </row>
  </sheetData>
  <mergeCells count="7">
    <mergeCell ref="O23:S23"/>
    <mergeCell ref="E1:H1"/>
    <mergeCell ref="I1:L1"/>
    <mergeCell ref="M1:P1"/>
    <mergeCell ref="Q1:T1"/>
    <mergeCell ref="E23:H23"/>
    <mergeCell ref="I23:L23"/>
  </mergeCells>
  <printOptions/>
  <pageMargins left="0.75" right="0.75" top="1" bottom="1" header="0.5" footer="0.5"/>
  <pageSetup fitToHeight="1" fitToWidth="1"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F102"/>
  <sheetViews>
    <sheetView tabSelected="1" workbookViewId="0" topLeftCell="A1">
      <pane xSplit="2" ySplit="2" topLeftCell="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7" sqref="A27:IV27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0.375" style="0" customWidth="1"/>
    <col min="6" max="6" width="11.625" style="0" customWidth="1"/>
    <col min="8" max="8" width="12.125" style="0" customWidth="1"/>
    <col min="10" max="10" width="12.125" style="0" customWidth="1"/>
    <col min="12" max="12" width="12.125" style="0" customWidth="1"/>
    <col min="13" max="13" width="19.00390625" style="0" customWidth="1"/>
    <col min="18" max="18" width="18.125" style="0" customWidth="1"/>
  </cols>
  <sheetData>
    <row r="1" spans="5:19" ht="12.75">
      <c r="E1" s="64" t="s">
        <v>30</v>
      </c>
      <c r="F1" s="64"/>
      <c r="G1" s="64" t="s">
        <v>31</v>
      </c>
      <c r="H1" s="64"/>
      <c r="I1" s="64" t="s">
        <v>32</v>
      </c>
      <c r="J1" s="64"/>
      <c r="K1" s="64" t="s">
        <v>33</v>
      </c>
      <c r="L1" s="64"/>
      <c r="O1" s="64" t="s">
        <v>35</v>
      </c>
      <c r="P1" s="64"/>
      <c r="Q1" s="64"/>
      <c r="R1" s="64"/>
      <c r="S1" s="66"/>
    </row>
    <row r="2" spans="1:19" ht="24.75" customHeight="1">
      <c r="A2" s="3" t="s">
        <v>4</v>
      </c>
      <c r="B2" s="2" t="s">
        <v>0</v>
      </c>
      <c r="C2" s="2" t="s">
        <v>1</v>
      </c>
      <c r="D2" s="2" t="s">
        <v>2</v>
      </c>
      <c r="E2" s="2" t="s">
        <v>56</v>
      </c>
      <c r="F2" s="2" t="s">
        <v>57</v>
      </c>
      <c r="G2" s="2" t="s">
        <v>56</v>
      </c>
      <c r="H2" s="2" t="s">
        <v>57</v>
      </c>
      <c r="I2" s="2" t="s">
        <v>56</v>
      </c>
      <c r="J2" s="2" t="s">
        <v>57</v>
      </c>
      <c r="K2" s="2" t="s">
        <v>56</v>
      </c>
      <c r="L2" s="2" t="s">
        <v>57</v>
      </c>
      <c r="M2" s="2" t="s">
        <v>58</v>
      </c>
      <c r="N2" s="2" t="s">
        <v>29</v>
      </c>
      <c r="O2" s="2" t="s">
        <v>59</v>
      </c>
      <c r="P2" s="2" t="s">
        <v>20</v>
      </c>
      <c r="Q2" s="2" t="s">
        <v>21</v>
      </c>
      <c r="R2" s="2" t="s">
        <v>58</v>
      </c>
      <c r="S2" s="2" t="s">
        <v>29</v>
      </c>
    </row>
    <row r="3" spans="1:19" ht="12.75">
      <c r="A3" s="45" t="s">
        <v>196</v>
      </c>
      <c r="B3" s="25"/>
      <c r="C3" s="24"/>
      <c r="D3" s="24"/>
      <c r="E3" s="24"/>
      <c r="F3" s="24">
        <f>SUM(E4:E6)</f>
        <v>240.76</v>
      </c>
      <c r="G3" s="24"/>
      <c r="H3" s="24">
        <f>SUM(G4:G6)</f>
        <v>191.54</v>
      </c>
      <c r="I3" s="24"/>
      <c r="J3" s="24">
        <f>SUM(I4:I6)</f>
        <v>91</v>
      </c>
      <c r="K3" s="24"/>
      <c r="L3" s="24">
        <f>SUM(K4:K6)</f>
        <v>131</v>
      </c>
      <c r="M3" s="31">
        <f>SUM(F3,H3,J3,L3)</f>
        <v>654.3</v>
      </c>
      <c r="N3" s="30">
        <v>2</v>
      </c>
      <c r="O3" s="31">
        <v>67.5</v>
      </c>
      <c r="P3" s="31"/>
      <c r="Q3" s="31">
        <f>SUM(O3,P4,P5,P6)</f>
        <v>72.5</v>
      </c>
      <c r="R3" s="31">
        <v>941.8</v>
      </c>
      <c r="S3" s="24">
        <v>1</v>
      </c>
    </row>
    <row r="4" spans="1:32" s="15" customFormat="1" ht="12.75" outlineLevel="1">
      <c r="A4" s="12"/>
      <c r="B4" s="17">
        <v>6512</v>
      </c>
      <c r="C4" s="26" t="s">
        <v>60</v>
      </c>
      <c r="D4" s="26" t="s">
        <v>11</v>
      </c>
      <c r="E4" s="35">
        <f>L!H14</f>
        <v>80.41</v>
      </c>
      <c r="F4" s="13"/>
      <c r="G4" s="35">
        <f>L!L14</f>
        <v>67.21000000000001</v>
      </c>
      <c r="H4" s="13"/>
      <c r="I4" s="55">
        <f>L!P14</f>
        <v>29</v>
      </c>
      <c r="J4" s="13"/>
      <c r="K4" s="55">
        <f>L!T14</f>
        <v>25</v>
      </c>
      <c r="L4" s="13"/>
      <c r="M4" s="35"/>
      <c r="N4" s="46"/>
      <c r="O4" s="35"/>
      <c r="P4" s="35">
        <v>5</v>
      </c>
      <c r="Q4" s="35"/>
      <c r="R4" s="13"/>
      <c r="S4" s="1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s="15" customFormat="1" ht="12.75" outlineLevel="1">
      <c r="A5" s="12"/>
      <c r="B5" s="17">
        <v>6525</v>
      </c>
      <c r="C5" s="13" t="s">
        <v>149</v>
      </c>
      <c r="D5" s="13" t="s">
        <v>3</v>
      </c>
      <c r="E5" s="35">
        <f>L!H27</f>
        <v>85.06</v>
      </c>
      <c r="F5" s="13"/>
      <c r="G5" s="35">
        <f>L!L27</f>
        <v>68.82</v>
      </c>
      <c r="H5" s="13"/>
      <c r="I5" s="55">
        <f>L!P27</f>
        <v>29</v>
      </c>
      <c r="J5" s="13"/>
      <c r="K5" s="55">
        <f>L!T27</f>
        <v>57</v>
      </c>
      <c r="L5" s="13"/>
      <c r="M5" s="35"/>
      <c r="N5" s="46"/>
      <c r="O5" s="35"/>
      <c r="P5" s="35"/>
      <c r="Q5" s="35"/>
      <c r="R5" s="13"/>
      <c r="S5" s="1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s="23" customFormat="1" ht="12.75" outlineLevel="1">
      <c r="A6" s="21"/>
      <c r="B6" s="22">
        <v>3003</v>
      </c>
      <c r="C6" s="29" t="s">
        <v>37</v>
      </c>
      <c r="D6" s="29" t="s">
        <v>38</v>
      </c>
      <c r="E6" s="34">
        <f>T!H5</f>
        <v>75.28999999999999</v>
      </c>
      <c r="G6" s="34">
        <f>T!L5</f>
        <v>55.51</v>
      </c>
      <c r="I6" s="58">
        <f>T!P5</f>
        <v>33</v>
      </c>
      <c r="K6" s="58">
        <f>T!T5</f>
        <v>49</v>
      </c>
      <c r="M6" s="34"/>
      <c r="N6" s="47"/>
      <c r="O6" s="34"/>
      <c r="P6" s="34"/>
      <c r="Q6" s="3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19" s="24" customFormat="1" ht="12.75">
      <c r="A7" s="30" t="s">
        <v>195</v>
      </c>
      <c r="B7" s="25"/>
      <c r="F7">
        <f>SUM(E8:E10)</f>
        <v>237.76</v>
      </c>
      <c r="H7">
        <f>SUM(G8:G10)</f>
        <v>194.06</v>
      </c>
      <c r="J7">
        <f>SUM(I8:I10)</f>
        <v>62</v>
      </c>
      <c r="L7">
        <f>SUM(K8:K10)</f>
        <v>148</v>
      </c>
      <c r="M7" s="5">
        <f>SUM(F7,H7,J7,L7)</f>
        <v>641.8199999999999</v>
      </c>
      <c r="N7" s="30">
        <v>3</v>
      </c>
      <c r="O7" s="31">
        <v>69.19</v>
      </c>
      <c r="P7" s="31"/>
      <c r="Q7" s="5">
        <f>SUM(O7,P8,P9,P10)</f>
        <v>74.19</v>
      </c>
      <c r="R7" s="31">
        <v>927.63</v>
      </c>
      <c r="S7" s="67">
        <v>2</v>
      </c>
    </row>
    <row r="8" spans="1:32" s="13" customFormat="1" ht="12.75" outlineLevel="1" collapsed="1">
      <c r="A8" s="14"/>
      <c r="B8" s="16">
        <v>5508</v>
      </c>
      <c r="C8" s="27" t="s">
        <v>12</v>
      </c>
      <c r="D8" s="27" t="s">
        <v>106</v>
      </c>
      <c r="E8" s="32">
        <f>M!H10</f>
        <v>72.8</v>
      </c>
      <c r="F8" s="15"/>
      <c r="G8" s="32">
        <f>M!L10</f>
        <v>54.35</v>
      </c>
      <c r="H8" s="15"/>
      <c r="I8" s="56">
        <f>M!P10</f>
        <v>10</v>
      </c>
      <c r="J8" s="15"/>
      <c r="K8" s="56">
        <f>M!T10</f>
        <v>41</v>
      </c>
      <c r="L8" s="15"/>
      <c r="M8" s="32"/>
      <c r="N8" s="49"/>
      <c r="O8" s="32"/>
      <c r="P8" s="32">
        <v>5</v>
      </c>
      <c r="Q8" s="32"/>
      <c r="R8" s="15"/>
      <c r="S8" s="1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s="20" customFormat="1" ht="12.75" outlineLevel="1">
      <c r="A9" s="14"/>
      <c r="B9" s="16">
        <v>5513</v>
      </c>
      <c r="C9" s="15" t="s">
        <v>82</v>
      </c>
      <c r="D9" s="15" t="s">
        <v>127</v>
      </c>
      <c r="E9" s="32">
        <f>M!H15</f>
        <v>82.97</v>
      </c>
      <c r="F9" s="15"/>
      <c r="G9" s="32">
        <f>M!L15</f>
        <v>70.4</v>
      </c>
      <c r="H9" s="15"/>
      <c r="I9" s="56">
        <f>M!P15</f>
        <v>33</v>
      </c>
      <c r="J9" s="15"/>
      <c r="K9" s="56">
        <f>M!T15</f>
        <v>55</v>
      </c>
      <c r="L9" s="15"/>
      <c r="M9" s="32"/>
      <c r="N9" s="49"/>
      <c r="O9" s="32"/>
      <c r="P9" s="32"/>
      <c r="Q9" s="32"/>
      <c r="R9" s="15"/>
      <c r="S9" s="1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20" customFormat="1" ht="12.75" outlineLevel="1">
      <c r="A10" s="18"/>
      <c r="B10" s="19">
        <v>4015</v>
      </c>
      <c r="C10" s="20" t="s">
        <v>149</v>
      </c>
      <c r="D10" s="20" t="s">
        <v>206</v>
      </c>
      <c r="E10" s="33">
        <f>S!H17</f>
        <v>81.99000000000001</v>
      </c>
      <c r="G10" s="33">
        <f>S!L17</f>
        <v>69.31</v>
      </c>
      <c r="I10" s="57">
        <f>S!P17</f>
        <v>19</v>
      </c>
      <c r="K10" s="57">
        <f>S!T17</f>
        <v>52</v>
      </c>
      <c r="M10" s="33"/>
      <c r="N10" s="48"/>
      <c r="O10" s="33"/>
      <c r="P10" s="33"/>
      <c r="Q10" s="33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20" customFormat="1" ht="12.75">
      <c r="A11" s="45" t="s">
        <v>126</v>
      </c>
      <c r="B11"/>
      <c r="C11"/>
      <c r="D11"/>
      <c r="E11"/>
      <c r="F11">
        <f>SUM(E12:E14)</f>
        <v>226.03</v>
      </c>
      <c r="G11"/>
      <c r="H11">
        <f>SUM(G12:G14)</f>
        <v>194.87</v>
      </c>
      <c r="I11"/>
      <c r="J11">
        <f>SUM(I12:I14)</f>
        <v>70</v>
      </c>
      <c r="K11"/>
      <c r="L11">
        <f>SUM(K12:K14)</f>
        <v>124</v>
      </c>
      <c r="M11" s="5">
        <f>SUM(F11,H11,J11,L11)</f>
        <v>614.9</v>
      </c>
      <c r="N11" s="8">
        <v>4</v>
      </c>
      <c r="O11">
        <v>71.61</v>
      </c>
      <c r="P11"/>
      <c r="Q11" s="5">
        <f>SUM(O11,P12,P13,P14)</f>
        <v>76.61</v>
      </c>
      <c r="R11" s="31">
        <v>898.29</v>
      </c>
      <c r="S11">
        <v>3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19" s="24" customFormat="1" ht="12.75" outlineLevel="1">
      <c r="A12" s="13"/>
      <c r="B12" s="17">
        <v>6513</v>
      </c>
      <c r="C12" s="26" t="s">
        <v>9</v>
      </c>
      <c r="D12" s="26" t="s">
        <v>10</v>
      </c>
      <c r="E12" s="35">
        <f>L!H15</f>
        <v>81.28</v>
      </c>
      <c r="F12" s="13"/>
      <c r="G12" s="35">
        <f>L!L15</f>
        <v>59.15</v>
      </c>
      <c r="H12" s="13"/>
      <c r="I12" s="55">
        <f>L!P15</f>
        <v>16</v>
      </c>
      <c r="J12" s="13"/>
      <c r="K12" s="55">
        <f>L!T15</f>
        <v>48</v>
      </c>
      <c r="L12" s="13"/>
      <c r="M12" s="35"/>
      <c r="N12" s="13"/>
      <c r="O12" s="13"/>
      <c r="P12" s="13"/>
      <c r="Q12" s="35"/>
      <c r="R12" s="13"/>
      <c r="S12" s="13"/>
    </row>
    <row r="13" spans="2:32" s="20" customFormat="1" ht="12.75" outlineLevel="1" collapsed="1">
      <c r="B13" s="19">
        <v>4005</v>
      </c>
      <c r="C13" s="20" t="s">
        <v>149</v>
      </c>
      <c r="D13" s="20" t="s">
        <v>175</v>
      </c>
      <c r="E13" s="33">
        <f>S!H7</f>
        <v>69.71000000000001</v>
      </c>
      <c r="G13" s="33">
        <f>S!L7</f>
        <v>67.78999999999999</v>
      </c>
      <c r="I13" s="57">
        <f>S!P7</f>
        <v>32</v>
      </c>
      <c r="K13" s="57">
        <f>S!T7</f>
        <v>53</v>
      </c>
      <c r="M13" s="33"/>
      <c r="P13" s="20">
        <v>5</v>
      </c>
      <c r="Q13" s="3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2:32" s="20" customFormat="1" ht="12.75" outlineLevel="1">
      <c r="B14" s="19">
        <v>4006</v>
      </c>
      <c r="C14" s="28" t="s">
        <v>81</v>
      </c>
      <c r="D14" s="28" t="s">
        <v>48</v>
      </c>
      <c r="E14" s="33">
        <f>S!H8</f>
        <v>75.03999999999999</v>
      </c>
      <c r="G14" s="33">
        <f>S!L8</f>
        <v>67.93</v>
      </c>
      <c r="I14" s="57">
        <f>S!P8</f>
        <v>22</v>
      </c>
      <c r="K14" s="57">
        <f>S!T8</f>
        <v>23</v>
      </c>
      <c r="M14" s="33"/>
      <c r="Q14" s="3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19" s="24" customFormat="1" ht="12.75">
      <c r="A15" s="45" t="s">
        <v>199</v>
      </c>
      <c r="B15" s="4"/>
      <c r="C15"/>
      <c r="D15"/>
      <c r="E15"/>
      <c r="F15">
        <f>SUM(E16:E18)</f>
        <v>221.01999999999998</v>
      </c>
      <c r="G15"/>
      <c r="H15">
        <f>SUM(G16:G18)</f>
        <v>166.51</v>
      </c>
      <c r="I15"/>
      <c r="J15">
        <f>SUM(I16:I18)</f>
        <v>63</v>
      </c>
      <c r="K15"/>
      <c r="L15">
        <f>SUM(K16:K18)</f>
        <v>145</v>
      </c>
      <c r="M15" s="5">
        <f>SUM(F15,H15,J15,L15)</f>
        <v>595.53</v>
      </c>
      <c r="N15" s="8">
        <v>6</v>
      </c>
      <c r="O15">
        <v>76.11</v>
      </c>
      <c r="P15"/>
      <c r="Q15" s="5">
        <f>SUM(O15,P16,P17,P18)</f>
        <v>86.11</v>
      </c>
      <c r="R15" s="31">
        <v>869.42</v>
      </c>
      <c r="S15">
        <v>4</v>
      </c>
    </row>
    <row r="16" spans="1:32" s="15" customFormat="1" ht="12.75" outlineLevel="1">
      <c r="A16" s="13"/>
      <c r="B16" s="17">
        <v>6517</v>
      </c>
      <c r="C16" s="13" t="s">
        <v>81</v>
      </c>
      <c r="D16" s="13" t="s">
        <v>139</v>
      </c>
      <c r="E16" s="35">
        <f>L!H19</f>
        <v>77.50999999999999</v>
      </c>
      <c r="F16" s="13"/>
      <c r="G16" s="35">
        <f>L!L19</f>
        <v>56.35</v>
      </c>
      <c r="H16" s="13"/>
      <c r="I16" s="55">
        <f>L!P19</f>
        <v>19</v>
      </c>
      <c r="J16" s="13"/>
      <c r="K16" s="55">
        <f>L!T19</f>
        <v>43</v>
      </c>
      <c r="L16" s="13"/>
      <c r="M16" s="35"/>
      <c r="N16" s="13"/>
      <c r="O16" s="13"/>
      <c r="P16" s="13"/>
      <c r="Q16" s="35"/>
      <c r="R16" s="13"/>
      <c r="S16" s="1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2:32" s="20" customFormat="1" ht="12.75" outlineLevel="1">
      <c r="B17" s="19">
        <v>4011</v>
      </c>
      <c r="C17" s="20" t="s">
        <v>37</v>
      </c>
      <c r="D17" s="20" t="s">
        <v>179</v>
      </c>
      <c r="E17" s="33">
        <f>S!H13</f>
        <v>73.33</v>
      </c>
      <c r="G17" s="33">
        <f>S!L13</f>
        <v>62.99</v>
      </c>
      <c r="I17" s="57">
        <f>S!P13</f>
        <v>16</v>
      </c>
      <c r="K17" s="57">
        <f>S!T13</f>
        <v>49</v>
      </c>
      <c r="M17" s="33"/>
      <c r="P17" s="20">
        <v>5</v>
      </c>
      <c r="Q17" s="3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32" s="20" customFormat="1" ht="12.75" outlineLevel="1" collapsed="1">
      <c r="B18" s="19">
        <v>4024</v>
      </c>
      <c r="C18" s="20" t="s">
        <v>18</v>
      </c>
      <c r="D18" s="20" t="s">
        <v>108</v>
      </c>
      <c r="E18" s="33">
        <f>S!H26</f>
        <v>70.18</v>
      </c>
      <c r="G18" s="33">
        <f>S!L26</f>
        <v>47.17</v>
      </c>
      <c r="I18" s="57">
        <f>S!P26</f>
        <v>28</v>
      </c>
      <c r="K18" s="57">
        <f>S!T26</f>
        <v>53</v>
      </c>
      <c r="M18" s="33"/>
      <c r="P18" s="20">
        <v>5</v>
      </c>
      <c r="Q18" s="33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2.75">
      <c r="A19" s="8" t="s">
        <v>208</v>
      </c>
      <c r="B19" s="4"/>
      <c r="F19">
        <f>SUM(E20:E22)</f>
        <v>225.31</v>
      </c>
      <c r="H19">
        <f>SUM(G20:G22)</f>
        <v>182.19</v>
      </c>
      <c r="J19">
        <f>SUM(I20:I22)</f>
        <v>59</v>
      </c>
      <c r="L19">
        <f>SUM(K20:K22)</f>
        <v>131</v>
      </c>
      <c r="M19" s="5">
        <f>SUM(F19,H19,J19,L19)</f>
        <v>597.5</v>
      </c>
      <c r="N19" s="8">
        <v>5</v>
      </c>
      <c r="O19" s="24">
        <v>80.27</v>
      </c>
      <c r="P19" s="24"/>
      <c r="Q19" s="5">
        <f>SUM(O19,P20,P21,P22)</f>
        <v>90.27</v>
      </c>
      <c r="R19" s="31">
        <v>867.23</v>
      </c>
      <c r="S19" s="24">
        <v>5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2:32" s="15" customFormat="1" ht="12.75" outlineLevel="1">
      <c r="B20" s="16">
        <v>5506</v>
      </c>
      <c r="C20" s="15" t="s">
        <v>50</v>
      </c>
      <c r="D20" s="15" t="s">
        <v>51</v>
      </c>
      <c r="E20" s="32">
        <f>M!H8</f>
        <v>70.05</v>
      </c>
      <c r="G20" s="32">
        <f>M!L8</f>
        <v>52.22</v>
      </c>
      <c r="I20" s="56">
        <f>M!P8</f>
        <v>18</v>
      </c>
      <c r="K20" s="56">
        <f>M!T8</f>
        <v>37</v>
      </c>
      <c r="M20" s="32"/>
      <c r="P20" s="15">
        <v>10</v>
      </c>
      <c r="Q20" s="32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s="20" customFormat="1" ht="12.75" outlineLevel="1">
      <c r="A21" s="23"/>
      <c r="B21" s="22">
        <v>3007</v>
      </c>
      <c r="C21" s="23" t="s">
        <v>120</v>
      </c>
      <c r="D21" s="23" t="s">
        <v>130</v>
      </c>
      <c r="E21" s="34">
        <f>T!H9</f>
        <v>78.27000000000001</v>
      </c>
      <c r="F21" s="23"/>
      <c r="G21" s="34">
        <f>T!L9</f>
        <v>65.62</v>
      </c>
      <c r="H21" s="23"/>
      <c r="I21" s="58">
        <f>T!P9</f>
        <v>24</v>
      </c>
      <c r="J21" s="23"/>
      <c r="K21" s="58">
        <f>T!T9</f>
        <v>43</v>
      </c>
      <c r="L21" s="23"/>
      <c r="M21" s="34"/>
      <c r="N21" s="23"/>
      <c r="O21" s="23"/>
      <c r="P21" s="23"/>
      <c r="Q21" s="34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20" customFormat="1" ht="12.75" outlineLevel="1">
      <c r="A22" s="23"/>
      <c r="B22" s="22">
        <v>3010</v>
      </c>
      <c r="C22" s="23" t="s">
        <v>67</v>
      </c>
      <c r="D22" s="23" t="s">
        <v>68</v>
      </c>
      <c r="E22" s="34">
        <f>T!H12</f>
        <v>76.99000000000001</v>
      </c>
      <c r="F22" s="23"/>
      <c r="G22" s="34">
        <f>T!L12</f>
        <v>64.35</v>
      </c>
      <c r="H22" s="23"/>
      <c r="I22" s="58">
        <f>T!P12</f>
        <v>17</v>
      </c>
      <c r="J22" s="23"/>
      <c r="K22" s="58">
        <f>T!T12</f>
        <v>51</v>
      </c>
      <c r="L22" s="23"/>
      <c r="M22" s="34"/>
      <c r="N22" s="23"/>
      <c r="O22" s="23"/>
      <c r="P22" s="23"/>
      <c r="Q22" s="34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19" s="24" customFormat="1" ht="12.75">
      <c r="A23" s="8" t="s">
        <v>211</v>
      </c>
      <c r="B23" s="4"/>
      <c r="C23"/>
      <c r="D23"/>
      <c r="E23"/>
      <c r="F23">
        <f>SUM(E24:E26)</f>
        <v>222.30999999999997</v>
      </c>
      <c r="G23"/>
      <c r="H23">
        <f>SUM(G24:G26)</f>
        <v>169.66</v>
      </c>
      <c r="I23"/>
      <c r="J23">
        <f>SUM(I24:I26)</f>
        <v>67</v>
      </c>
      <c r="K23"/>
      <c r="L23">
        <f>SUM(K24:K26)</f>
        <v>119</v>
      </c>
      <c r="M23" s="5">
        <f>SUM(F23,H23,J23,L23)</f>
        <v>577.97</v>
      </c>
      <c r="N23" s="8">
        <v>7</v>
      </c>
      <c r="O23">
        <v>79.31</v>
      </c>
      <c r="P23"/>
      <c r="Q23" s="5">
        <f>SUM(O23,P24,P25,P26)</f>
        <v>89.31</v>
      </c>
      <c r="R23" s="31">
        <v>848.66</v>
      </c>
      <c r="S23">
        <v>6</v>
      </c>
    </row>
    <row r="24" spans="2:32" s="13" customFormat="1" ht="12.75" outlineLevel="1" collapsed="1">
      <c r="B24" s="17">
        <v>6518</v>
      </c>
      <c r="C24" s="13" t="s">
        <v>141</v>
      </c>
      <c r="D24" s="13" t="s">
        <v>142</v>
      </c>
      <c r="E24" s="35">
        <f>L!H20</f>
        <v>73.41</v>
      </c>
      <c r="G24" s="35">
        <f>L!L20</f>
        <v>57.2</v>
      </c>
      <c r="I24" s="55">
        <f>L!P20</f>
        <v>26</v>
      </c>
      <c r="K24" s="55">
        <f>L!T20</f>
        <v>36</v>
      </c>
      <c r="M24" s="35"/>
      <c r="P24" s="13">
        <v>10</v>
      </c>
      <c r="Q24" s="3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2:32" s="23" customFormat="1" ht="12.75" outlineLevel="1">
      <c r="B25" s="22">
        <v>3005</v>
      </c>
      <c r="C25" s="29" t="s">
        <v>44</v>
      </c>
      <c r="D25" s="29" t="s">
        <v>52</v>
      </c>
      <c r="E25" s="34">
        <f>T!H7</f>
        <v>77.36</v>
      </c>
      <c r="G25" s="34">
        <f>T!L7</f>
        <v>56</v>
      </c>
      <c r="I25" s="58">
        <f>T!P7</f>
        <v>22</v>
      </c>
      <c r="K25" s="58">
        <f>T!T7</f>
        <v>43</v>
      </c>
      <c r="M25" s="34"/>
      <c r="Q25" s="3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2:32" s="23" customFormat="1" ht="12.75" outlineLevel="1">
      <c r="B26" s="22">
        <v>3012</v>
      </c>
      <c r="C26" s="23" t="s">
        <v>190</v>
      </c>
      <c r="D26" s="23" t="s">
        <v>191</v>
      </c>
      <c r="E26" s="34">
        <f>T!H14</f>
        <v>71.53999999999999</v>
      </c>
      <c r="G26" s="34">
        <f>T!L14</f>
        <v>56.46</v>
      </c>
      <c r="I26" s="58">
        <f>T!P14</f>
        <v>19</v>
      </c>
      <c r="K26" s="58">
        <f>T!T14</f>
        <v>40</v>
      </c>
      <c r="M26" s="34"/>
      <c r="Q26" s="3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19" s="24" customFormat="1" ht="12.75">
      <c r="A27" s="45" t="s">
        <v>198</v>
      </c>
      <c r="B27" s="25"/>
      <c r="F27" s="24">
        <f>SUM(E28:E30)</f>
        <v>215.46</v>
      </c>
      <c r="H27" s="24">
        <f>SUM(G28:G30)</f>
        <v>168.36</v>
      </c>
      <c r="J27" s="24">
        <f>SUM(I28:I30)</f>
        <v>71</v>
      </c>
      <c r="L27" s="24">
        <f>SUM(K28:K30)</f>
        <v>108</v>
      </c>
      <c r="M27" s="31">
        <f>SUM(F27,H27,J27,L27)</f>
        <v>562.82</v>
      </c>
      <c r="N27" s="30">
        <v>8</v>
      </c>
      <c r="O27" s="24">
        <v>75.24</v>
      </c>
      <c r="Q27" s="5">
        <f>SUM(O27,P28,P29,P30)</f>
        <v>80.24</v>
      </c>
      <c r="R27" s="31">
        <v>842.58</v>
      </c>
      <c r="S27" s="24">
        <v>7</v>
      </c>
    </row>
    <row r="28" spans="1:32" s="13" customFormat="1" ht="12.75" outlineLevel="1">
      <c r="A28" s="12"/>
      <c r="B28" s="17">
        <v>6509</v>
      </c>
      <c r="C28" s="13" t="s">
        <v>18</v>
      </c>
      <c r="D28" s="13" t="s">
        <v>61</v>
      </c>
      <c r="E28" s="35">
        <f>L!H11</f>
        <v>56.64</v>
      </c>
      <c r="G28" s="35">
        <f>L!L11</f>
        <v>49.26</v>
      </c>
      <c r="I28" s="55">
        <f>L!P11</f>
        <v>32</v>
      </c>
      <c r="K28" s="55">
        <f>L!T11</f>
        <v>24</v>
      </c>
      <c r="M28" s="35"/>
      <c r="P28" s="13">
        <v>5</v>
      </c>
      <c r="Q28" s="3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3" customFormat="1" ht="12.75" outlineLevel="1">
      <c r="A29" s="12"/>
      <c r="B29" s="17">
        <v>6527</v>
      </c>
      <c r="C29" s="13" t="s">
        <v>150</v>
      </c>
      <c r="D29" s="13" t="s">
        <v>151</v>
      </c>
      <c r="E29" s="35">
        <f>L!H29</f>
        <v>76.72999999999999</v>
      </c>
      <c r="G29" s="35">
        <f>L!L29</f>
        <v>54.04</v>
      </c>
      <c r="I29" s="55">
        <f>L!P29</f>
        <v>13</v>
      </c>
      <c r="K29" s="55">
        <f>L!T29</f>
        <v>43</v>
      </c>
      <c r="M29" s="35"/>
      <c r="Q29" s="3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23" customFormat="1" ht="12.75" outlineLevel="1" collapsed="1">
      <c r="A30" s="18"/>
      <c r="B30" s="19">
        <v>4007</v>
      </c>
      <c r="C30" s="20" t="s">
        <v>82</v>
      </c>
      <c r="D30" s="20" t="s">
        <v>109</v>
      </c>
      <c r="E30" s="33">
        <f>S!H9</f>
        <v>82.09</v>
      </c>
      <c r="F30" s="20"/>
      <c r="G30" s="33">
        <f>S!L9</f>
        <v>65.06</v>
      </c>
      <c r="H30" s="20"/>
      <c r="I30" s="57">
        <f>S!P9</f>
        <v>26</v>
      </c>
      <c r="J30" s="20"/>
      <c r="K30" s="57">
        <f>S!T9</f>
        <v>41</v>
      </c>
      <c r="L30" s="20"/>
      <c r="M30" s="33"/>
      <c r="N30" s="20"/>
      <c r="O30" s="20"/>
      <c r="P30" s="20"/>
      <c r="Q30" s="33"/>
      <c r="R30" s="20"/>
      <c r="S30" s="20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19" s="24" customFormat="1" ht="12.75">
      <c r="A31" s="11" t="s">
        <v>197</v>
      </c>
      <c r="B31"/>
      <c r="C31"/>
      <c r="D31"/>
      <c r="E31"/>
      <c r="F31">
        <f>SUM(E32:E34)</f>
        <v>244.71</v>
      </c>
      <c r="G31"/>
      <c r="H31">
        <f>SUM(G32:G34)</f>
        <v>195.56</v>
      </c>
      <c r="I31"/>
      <c r="J31">
        <f>SUM(I32:I34)</f>
        <v>80</v>
      </c>
      <c r="K31"/>
      <c r="L31">
        <f>SUM(K32:K34)</f>
        <v>160</v>
      </c>
      <c r="M31" s="5">
        <f>SUM(F31,H31,J31,L31)</f>
        <v>680.27</v>
      </c>
      <c r="N31" s="30">
        <v>1</v>
      </c>
      <c r="O31" s="31">
        <v>58.06</v>
      </c>
      <c r="P31" s="31"/>
      <c r="Q31" s="5">
        <f>SUM(O31,P32,P33,P34)</f>
        <v>178.06</v>
      </c>
      <c r="R31" s="31">
        <v>826.21</v>
      </c>
      <c r="S31" s="24">
        <v>8</v>
      </c>
    </row>
    <row r="32" spans="1:32" s="13" customFormat="1" ht="12.75" outlineLevel="1">
      <c r="A32" s="14"/>
      <c r="B32" s="16">
        <v>5509</v>
      </c>
      <c r="C32" s="15" t="s">
        <v>163</v>
      </c>
      <c r="D32" s="15" t="s">
        <v>207</v>
      </c>
      <c r="E32" s="32">
        <f>M!H11</f>
        <v>79.55</v>
      </c>
      <c r="F32" s="15"/>
      <c r="G32" s="32">
        <f>M!L11</f>
        <v>59.91</v>
      </c>
      <c r="H32" s="15"/>
      <c r="I32" s="56">
        <f>M!P11</f>
        <v>29</v>
      </c>
      <c r="J32" s="15"/>
      <c r="K32" s="56">
        <f>M!T11</f>
        <v>56</v>
      </c>
      <c r="L32" s="15"/>
      <c r="M32" s="32"/>
      <c r="N32" s="49"/>
      <c r="O32" s="32"/>
      <c r="P32" s="32"/>
      <c r="Q32" s="32"/>
      <c r="R32" s="15"/>
      <c r="S32" s="1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3" customFormat="1" ht="12.75" outlineLevel="1">
      <c r="A33" s="14"/>
      <c r="B33" s="16">
        <v>5515</v>
      </c>
      <c r="C33" s="15" t="s">
        <v>149</v>
      </c>
      <c r="D33" s="15" t="s">
        <v>169</v>
      </c>
      <c r="E33" s="32">
        <f>M!H17</f>
        <v>85.92</v>
      </c>
      <c r="F33" s="15"/>
      <c r="G33" s="32">
        <f>M!L17</f>
        <v>72</v>
      </c>
      <c r="H33" s="15"/>
      <c r="I33" s="56">
        <f>M!P17</f>
        <v>30</v>
      </c>
      <c r="J33" s="15"/>
      <c r="K33" s="56">
        <f>M!T17</f>
        <v>57</v>
      </c>
      <c r="L33" s="15"/>
      <c r="M33" s="32"/>
      <c r="N33" s="49"/>
      <c r="O33" s="32"/>
      <c r="P33" s="32"/>
      <c r="Q33" s="32"/>
      <c r="R33" s="15"/>
      <c r="S33" s="1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23" customFormat="1" ht="12.75" outlineLevel="1">
      <c r="A34" s="20"/>
      <c r="B34" s="19">
        <v>4020</v>
      </c>
      <c r="C34" s="28" t="s">
        <v>40</v>
      </c>
      <c r="D34" s="28" t="s">
        <v>41</v>
      </c>
      <c r="E34" s="33">
        <f>S!H22</f>
        <v>79.24000000000001</v>
      </c>
      <c r="F34" s="20"/>
      <c r="G34" s="33">
        <f>S!L22</f>
        <v>63.65</v>
      </c>
      <c r="H34" s="20"/>
      <c r="I34" s="57">
        <f>S!P22</f>
        <v>21</v>
      </c>
      <c r="J34" s="20"/>
      <c r="K34" s="57">
        <f>S!T22</f>
        <v>47</v>
      </c>
      <c r="L34" s="20"/>
      <c r="M34" s="33"/>
      <c r="N34" s="48"/>
      <c r="O34" s="33"/>
      <c r="P34" s="33">
        <v>120</v>
      </c>
      <c r="Q34" s="33"/>
      <c r="R34" s="20"/>
      <c r="S34" s="20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2.75">
      <c r="A35" s="11" t="s">
        <v>71</v>
      </c>
      <c r="B35" s="4"/>
      <c r="F35">
        <f>SUM(E36:E38)</f>
        <v>221.37</v>
      </c>
      <c r="H35">
        <f>SUM(G36:G38)</f>
        <v>154.89999999999998</v>
      </c>
      <c r="J35">
        <f>SUM(I36:I38)</f>
        <v>71</v>
      </c>
      <c r="L35">
        <f>SUM(K36:K38)</f>
        <v>111</v>
      </c>
      <c r="M35" s="5">
        <f>SUM(F35,H35,J35,L35)</f>
        <v>558.27</v>
      </c>
      <c r="N35" s="30">
        <v>9</v>
      </c>
      <c r="O35" s="24">
        <v>80.77</v>
      </c>
      <c r="P35" s="31"/>
      <c r="Q35" s="5">
        <f>SUM(O35,P36,P37,P38)</f>
        <v>95.77</v>
      </c>
      <c r="R35" s="31">
        <v>822.5</v>
      </c>
      <c r="S35" s="67">
        <v>9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2.75" outlineLevel="1">
      <c r="A36" s="14"/>
      <c r="B36" s="16">
        <v>5512</v>
      </c>
      <c r="C36" s="15" t="s">
        <v>92</v>
      </c>
      <c r="D36" s="15" t="s">
        <v>168</v>
      </c>
      <c r="E36" s="32">
        <f>M!H14</f>
        <v>80.87</v>
      </c>
      <c r="G36" s="32">
        <f>M!L14</f>
        <v>61.9</v>
      </c>
      <c r="I36" s="56">
        <f>M!P14</f>
        <v>22</v>
      </c>
      <c r="K36" s="56">
        <f>M!T14</f>
        <v>48</v>
      </c>
      <c r="M36" s="32"/>
      <c r="N36" s="49"/>
      <c r="P36" s="32">
        <v>5</v>
      </c>
      <c r="Q36" s="32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2.75" outlineLevel="1">
      <c r="A37" s="18"/>
      <c r="B37" s="19">
        <v>4008</v>
      </c>
      <c r="C37" s="20" t="s">
        <v>113</v>
      </c>
      <c r="D37" s="20" t="s">
        <v>176</v>
      </c>
      <c r="E37" s="33">
        <f>S!H10</f>
        <v>75.46000000000001</v>
      </c>
      <c r="F37" s="20"/>
      <c r="G37" s="33">
        <f>S!L10</f>
        <v>34.89</v>
      </c>
      <c r="H37" s="20"/>
      <c r="I37" s="57">
        <f>S!P10</f>
        <v>26</v>
      </c>
      <c r="J37" s="20"/>
      <c r="K37" s="57">
        <f>S!T10</f>
        <v>28</v>
      </c>
      <c r="L37" s="20"/>
      <c r="M37" s="33"/>
      <c r="N37" s="48"/>
      <c r="O37" s="20"/>
      <c r="P37" s="33">
        <v>10</v>
      </c>
      <c r="Q37" s="33"/>
      <c r="R37" s="20"/>
      <c r="S37" s="20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20" customFormat="1" ht="12.75" outlineLevel="1">
      <c r="A38" s="18"/>
      <c r="B38" s="19">
        <v>4023</v>
      </c>
      <c r="C38" s="20" t="s">
        <v>89</v>
      </c>
      <c r="D38" s="20" t="s">
        <v>116</v>
      </c>
      <c r="E38" s="33">
        <f>S!H25</f>
        <v>65.03999999999999</v>
      </c>
      <c r="G38" s="33">
        <f>S!L25</f>
        <v>58.11</v>
      </c>
      <c r="I38" s="57">
        <f>S!P25</f>
        <v>23</v>
      </c>
      <c r="K38" s="57">
        <f>S!T25</f>
        <v>35</v>
      </c>
      <c r="M38" s="33"/>
      <c r="N38" s="48"/>
      <c r="P38" s="33"/>
      <c r="Q38" s="3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2.75">
      <c r="A39" s="45" t="s">
        <v>200</v>
      </c>
      <c r="B39" s="4"/>
      <c r="F39">
        <f>SUM(E40:E42)</f>
        <v>162.66</v>
      </c>
      <c r="H39">
        <f>SUM(G40:G42)</f>
        <v>199.86</v>
      </c>
      <c r="J39">
        <f>SUM(I40:I42)</f>
        <v>62</v>
      </c>
      <c r="L39">
        <f>SUM(K40:K42)</f>
        <v>125</v>
      </c>
      <c r="M39" s="5">
        <f>SUM(F39,H39,J39,L39)</f>
        <v>549.52</v>
      </c>
      <c r="N39">
        <v>10</v>
      </c>
      <c r="O39" s="24"/>
      <c r="P39" s="24"/>
      <c r="Q39" s="5">
        <f>SUM(O39,P40,P41,P42)</f>
        <v>0</v>
      </c>
      <c r="R39" s="31">
        <f>SUM(M39,Q39)</f>
        <v>549.52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2.75" outlineLevel="1">
      <c r="A40" s="13"/>
      <c r="B40" s="17">
        <v>6522</v>
      </c>
      <c r="C40" s="13" t="s">
        <v>60</v>
      </c>
      <c r="D40" s="13" t="s">
        <v>144</v>
      </c>
      <c r="E40" s="35">
        <f>L!H24</f>
        <v>0</v>
      </c>
      <c r="F40" s="13"/>
      <c r="G40" s="35">
        <f>L!L24</f>
        <v>62.56</v>
      </c>
      <c r="H40" s="13"/>
      <c r="I40" s="55">
        <f>L!P24</f>
        <v>16</v>
      </c>
      <c r="J40" s="13"/>
      <c r="K40" s="55">
        <f>L!T24</f>
        <v>33</v>
      </c>
      <c r="L40" s="13"/>
      <c r="M40" s="35"/>
      <c r="N40" s="13"/>
      <c r="O40" s="13"/>
      <c r="P40" s="13"/>
      <c r="Q40" s="35"/>
      <c r="R40" s="13"/>
      <c r="S40" s="1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3" customFormat="1" ht="12.75" outlineLevel="1">
      <c r="A41" s="20"/>
      <c r="B41" s="19">
        <v>4001</v>
      </c>
      <c r="C41" s="28" t="s">
        <v>9</v>
      </c>
      <c r="D41" s="28" t="s">
        <v>107</v>
      </c>
      <c r="E41" s="33">
        <f>S!H3</f>
        <v>82.66</v>
      </c>
      <c r="F41" s="20"/>
      <c r="G41" s="33">
        <f>S!L3</f>
        <v>68.61</v>
      </c>
      <c r="H41" s="20"/>
      <c r="I41" s="57">
        <f>S!P3</f>
        <v>19</v>
      </c>
      <c r="J41" s="20"/>
      <c r="K41" s="57">
        <f>S!T3</f>
        <v>46</v>
      </c>
      <c r="L41" s="20"/>
      <c r="M41" s="33"/>
      <c r="N41" s="20"/>
      <c r="O41" s="20"/>
      <c r="P41" s="20"/>
      <c r="Q41" s="33"/>
      <c r="R41" s="20"/>
      <c r="S41" s="20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23" customFormat="1" ht="12.75" outlineLevel="1">
      <c r="A42" s="20"/>
      <c r="B42" s="19">
        <v>4019</v>
      </c>
      <c r="C42" s="28" t="s">
        <v>42</v>
      </c>
      <c r="D42" s="28" t="s">
        <v>43</v>
      </c>
      <c r="E42" s="33">
        <f>S!H21</f>
        <v>80</v>
      </c>
      <c r="F42" s="20"/>
      <c r="G42" s="33">
        <f>S!L21</f>
        <v>68.69</v>
      </c>
      <c r="H42" s="20"/>
      <c r="I42" s="57">
        <f>S!P21</f>
        <v>27</v>
      </c>
      <c r="J42" s="20"/>
      <c r="K42" s="57">
        <f>S!T21</f>
        <v>46</v>
      </c>
      <c r="L42" s="20"/>
      <c r="M42" s="33"/>
      <c r="N42" s="20"/>
      <c r="O42" s="20"/>
      <c r="P42" s="20"/>
      <c r="Q42" s="33"/>
      <c r="R42" s="20"/>
      <c r="S42" s="20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2.75">
      <c r="A43" s="11" t="s">
        <v>209</v>
      </c>
      <c r="B43" s="4"/>
      <c r="F43">
        <f>SUM(E44:E46)</f>
        <v>208.19</v>
      </c>
      <c r="H43">
        <f>SUM(G44:G46)</f>
        <v>183.74</v>
      </c>
      <c r="J43">
        <f>SUM(I44:I46)</f>
        <v>63</v>
      </c>
      <c r="L43">
        <f>SUM(K44:K46)</f>
        <v>93</v>
      </c>
      <c r="M43" s="5">
        <f>SUM(F43,H43,J43,L43)</f>
        <v>547.9300000000001</v>
      </c>
      <c r="N43" s="52">
        <v>11</v>
      </c>
      <c r="O43" s="31"/>
      <c r="P43" s="31"/>
      <c r="Q43" s="31">
        <f>SUM(O43,P44,P45,P46)</f>
        <v>0</v>
      </c>
      <c r="R43" s="31">
        <f>SUM(M43,Q43)</f>
        <v>547.9300000000001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3" customFormat="1" ht="12.75" outlineLevel="1">
      <c r="A44" s="12"/>
      <c r="B44" s="17">
        <v>6510</v>
      </c>
      <c r="C44" s="13" t="s">
        <v>94</v>
      </c>
      <c r="D44" s="13" t="s">
        <v>135</v>
      </c>
      <c r="E44" s="35">
        <f>L!H12</f>
        <v>64.75</v>
      </c>
      <c r="G44" s="35">
        <f>L!L12</f>
        <v>63.07</v>
      </c>
      <c r="I44" s="55">
        <f>L!P12</f>
        <v>22</v>
      </c>
      <c r="K44" s="55">
        <f>L!T12</f>
        <v>44</v>
      </c>
      <c r="M44" s="35"/>
      <c r="N44" s="46"/>
      <c r="O44" s="35"/>
      <c r="P44" s="35"/>
      <c r="Q44" s="3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s="20" customFormat="1" ht="12.75" outlineLevel="1">
      <c r="A45" s="12"/>
      <c r="B45" s="17">
        <v>6511</v>
      </c>
      <c r="C45" s="50" t="s">
        <v>89</v>
      </c>
      <c r="D45" s="50" t="s">
        <v>90</v>
      </c>
      <c r="E45" s="35">
        <f>L!H13</f>
        <v>74.25999999999999</v>
      </c>
      <c r="F45" s="13"/>
      <c r="G45" s="35">
        <f>L!L13</f>
        <v>62.38</v>
      </c>
      <c r="H45" s="13"/>
      <c r="I45" s="55">
        <f>L!P13</f>
        <v>25</v>
      </c>
      <c r="J45" s="13"/>
      <c r="K45" s="55">
        <f>L!T13</f>
        <v>35</v>
      </c>
      <c r="L45" s="13"/>
      <c r="M45" s="35"/>
      <c r="N45" s="46"/>
      <c r="O45" s="35"/>
      <c r="P45" s="35"/>
      <c r="Q45" s="35"/>
      <c r="R45" s="13"/>
      <c r="S45" s="1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s="20" customFormat="1" ht="12.75" outlineLevel="1">
      <c r="A46" s="18"/>
      <c r="B46" s="19">
        <v>4018</v>
      </c>
      <c r="C46" s="20" t="s">
        <v>44</v>
      </c>
      <c r="D46" s="20" t="s">
        <v>117</v>
      </c>
      <c r="E46" s="33">
        <f>S!H20</f>
        <v>69.18</v>
      </c>
      <c r="G46" s="33">
        <f>S!L20</f>
        <v>58.29</v>
      </c>
      <c r="I46" s="57">
        <f>S!P20</f>
        <v>16</v>
      </c>
      <c r="K46" s="57">
        <f>S!T20</f>
        <v>14</v>
      </c>
      <c r="M46" s="33"/>
      <c r="N46" s="48"/>
      <c r="O46" s="33"/>
      <c r="P46" s="33"/>
      <c r="Q46" s="3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2.75">
      <c r="A47" s="45" t="s">
        <v>70</v>
      </c>
      <c r="B47" s="25"/>
      <c r="C47" s="24"/>
      <c r="D47" s="24"/>
      <c r="E47" s="24"/>
      <c r="F47" s="24">
        <f>SUM(E48:E50)</f>
        <v>225.15</v>
      </c>
      <c r="G47" s="24"/>
      <c r="H47" s="24">
        <f>SUM(G48:G50)</f>
        <v>127.58</v>
      </c>
      <c r="I47" s="24"/>
      <c r="J47" s="24">
        <f>SUM(I48:I50)</f>
        <v>63</v>
      </c>
      <c r="K47" s="24"/>
      <c r="L47" s="24">
        <f>SUM(K48:K50)</f>
        <v>106</v>
      </c>
      <c r="M47" s="31">
        <f>SUM(F47,H47,J47,L47)</f>
        <v>521.73</v>
      </c>
      <c r="N47" s="24">
        <v>12</v>
      </c>
      <c r="O47" s="24"/>
      <c r="P47" s="24"/>
      <c r="Q47" s="5">
        <f>SUM(O47,P48,P49,P50)</f>
        <v>0</v>
      </c>
      <c r="R47" s="31">
        <f>SUM(M47,Q47)</f>
        <v>521.73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s="50" customFormat="1" ht="12.75" outlineLevel="1">
      <c r="A48" s="14"/>
      <c r="B48" s="16">
        <v>5501</v>
      </c>
      <c r="C48" s="15" t="s">
        <v>153</v>
      </c>
      <c r="D48" s="15" t="s">
        <v>154</v>
      </c>
      <c r="E48" s="32">
        <f>M!H3</f>
        <v>77.17</v>
      </c>
      <c r="F48" s="15"/>
      <c r="G48" s="32">
        <f>M!L3</f>
        <v>63.69</v>
      </c>
      <c r="H48" s="15"/>
      <c r="I48" s="56">
        <f>M!P3</f>
        <v>34</v>
      </c>
      <c r="J48" s="15"/>
      <c r="K48" s="56">
        <f>M!T3</f>
        <v>42</v>
      </c>
      <c r="L48" s="15"/>
      <c r="M48" s="32"/>
      <c r="N48" s="15"/>
      <c r="O48" s="15"/>
      <c r="P48" s="15"/>
      <c r="Q48" s="32"/>
      <c r="R48" s="15"/>
      <c r="S48" s="15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1:32" s="13" customFormat="1" ht="12.75" outlineLevel="1">
      <c r="A49" s="14"/>
      <c r="B49" s="16">
        <v>5504</v>
      </c>
      <c r="C49" s="15" t="s">
        <v>159</v>
      </c>
      <c r="D49" s="15" t="s">
        <v>160</v>
      </c>
      <c r="E49" s="32">
        <f>M!H6</f>
        <v>81.36</v>
      </c>
      <c r="F49" s="15"/>
      <c r="G49" s="32">
        <f>M!L6</f>
        <v>63.89</v>
      </c>
      <c r="H49" s="15"/>
      <c r="I49" s="56">
        <f>M!P6</f>
        <v>12</v>
      </c>
      <c r="J49" s="15"/>
      <c r="K49" s="56">
        <f>M!T6</f>
        <v>21</v>
      </c>
      <c r="L49" s="15"/>
      <c r="M49" s="32"/>
      <c r="N49" s="15"/>
      <c r="O49" s="15"/>
      <c r="P49" s="15"/>
      <c r="Q49" s="32"/>
      <c r="R49" s="15"/>
      <c r="S49" s="15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s="15" customFormat="1" ht="12.75" outlineLevel="1">
      <c r="A50" s="18"/>
      <c r="B50" s="19">
        <v>4016</v>
      </c>
      <c r="C50" s="20" t="s">
        <v>110</v>
      </c>
      <c r="D50" s="20" t="s">
        <v>182</v>
      </c>
      <c r="E50" s="33">
        <f>S!H18</f>
        <v>66.62</v>
      </c>
      <c r="F50" s="20"/>
      <c r="G50" s="33">
        <f>S!L18</f>
        <v>0</v>
      </c>
      <c r="H50" s="20"/>
      <c r="I50" s="57">
        <f>S!P18</f>
        <v>17</v>
      </c>
      <c r="J50" s="20"/>
      <c r="K50" s="57">
        <f>S!T18</f>
        <v>43</v>
      </c>
      <c r="L50" s="20"/>
      <c r="M50" s="33"/>
      <c r="N50" s="20"/>
      <c r="O50" s="20"/>
      <c r="P50" s="20"/>
      <c r="Q50" s="33"/>
      <c r="R50" s="20"/>
      <c r="S50" s="20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2.75">
      <c r="A51" s="11" t="s">
        <v>54</v>
      </c>
      <c r="B51" s="4"/>
      <c r="C51" s="24"/>
      <c r="D51" s="24"/>
      <c r="F51">
        <f>SUM(E52:E54)</f>
        <v>222.29000000000002</v>
      </c>
      <c r="H51">
        <f>SUM(G52:G54)</f>
        <v>126.50999999999999</v>
      </c>
      <c r="J51">
        <f>SUM(I52:I54)</f>
        <v>70</v>
      </c>
      <c r="L51">
        <f>SUM(K52:K54)</f>
        <v>100</v>
      </c>
      <c r="M51" s="5">
        <f>SUM(F51,H51,J51,L51)</f>
        <v>518.8</v>
      </c>
      <c r="N51" s="24">
        <v>13</v>
      </c>
      <c r="O51" s="24"/>
      <c r="P51" s="24"/>
      <c r="Q51" s="5">
        <f>SUM(O51,P52,P53,P54)</f>
        <v>0</v>
      </c>
      <c r="R51" s="31">
        <f>SUM(M51,Q51)</f>
        <v>518.8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s="15" customFormat="1" ht="12.75" outlineLevel="1">
      <c r="A52" s="12"/>
      <c r="B52" s="17">
        <v>6520</v>
      </c>
      <c r="C52" s="26" t="s">
        <v>9</v>
      </c>
      <c r="D52" s="26" t="s">
        <v>16</v>
      </c>
      <c r="E52" s="35">
        <f>L!H22</f>
        <v>73.81</v>
      </c>
      <c r="F52" s="13"/>
      <c r="G52" s="35">
        <f>L!L22</f>
        <v>0</v>
      </c>
      <c r="H52" s="13"/>
      <c r="I52" s="55">
        <f>L!P22</f>
        <v>18</v>
      </c>
      <c r="J52" s="13"/>
      <c r="K52" s="55">
        <f>L!T22</f>
        <v>47</v>
      </c>
      <c r="L52" s="13"/>
      <c r="M52" s="35"/>
      <c r="N52" s="13"/>
      <c r="O52" s="13"/>
      <c r="P52" s="13"/>
      <c r="Q52" s="35"/>
      <c r="R52" s="13"/>
      <c r="S52" s="1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s="23" customFormat="1" ht="12.75" outlineLevel="1">
      <c r="A53" s="21"/>
      <c r="B53" s="22">
        <v>3001</v>
      </c>
      <c r="C53" s="23" t="s">
        <v>122</v>
      </c>
      <c r="D53" s="23" t="s">
        <v>123</v>
      </c>
      <c r="E53" s="34">
        <f>T!H3</f>
        <v>72.37</v>
      </c>
      <c r="G53" s="34">
        <f>T!L3</f>
        <v>60.88</v>
      </c>
      <c r="I53" s="58">
        <f>T!P3</f>
        <v>27</v>
      </c>
      <c r="K53" s="58">
        <f>T!T3</f>
        <v>45</v>
      </c>
      <c r="M53" s="34"/>
      <c r="Q53" s="3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s="23" customFormat="1" ht="12.75" outlineLevel="1">
      <c r="A54" s="21"/>
      <c r="B54" s="22">
        <v>3014</v>
      </c>
      <c r="C54" s="23" t="s">
        <v>128</v>
      </c>
      <c r="D54" s="23" t="s">
        <v>193</v>
      </c>
      <c r="E54" s="34">
        <f>T!H16</f>
        <v>76.11</v>
      </c>
      <c r="G54" s="34">
        <f>T!L16</f>
        <v>65.63</v>
      </c>
      <c r="I54" s="58">
        <f>T!P16</f>
        <v>25</v>
      </c>
      <c r="K54" s="58">
        <f>T!T16</f>
        <v>8</v>
      </c>
      <c r="M54" s="34"/>
      <c r="Q54" s="3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2.75">
      <c r="A55" s="45" t="s">
        <v>202</v>
      </c>
      <c r="B55" s="4"/>
      <c r="F55">
        <f>SUM(E56:E58)</f>
        <v>137.2</v>
      </c>
      <c r="H55">
        <f>SUM(G56:G58)</f>
        <v>177.97</v>
      </c>
      <c r="J55">
        <f>SUM(I56:I58)</f>
        <v>51</v>
      </c>
      <c r="L55">
        <f>SUM(K56:K58)</f>
        <v>144</v>
      </c>
      <c r="M55" s="5">
        <f>SUM(F55,H55,J55,L55)</f>
        <v>510.16999999999996</v>
      </c>
      <c r="N55">
        <v>14</v>
      </c>
      <c r="O55" s="24"/>
      <c r="P55" s="24"/>
      <c r="Q55" s="5">
        <f>SUM(O55,P56,P57,P58)</f>
        <v>0</v>
      </c>
      <c r="R55" s="31">
        <f>SUM(M55,Q55)</f>
        <v>510.16999999999996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s="13" customFormat="1" ht="12.75" outlineLevel="1">
      <c r="A56" s="15"/>
      <c r="B56" s="16">
        <v>5510</v>
      </c>
      <c r="C56" s="15" t="s">
        <v>63</v>
      </c>
      <c r="D56" s="15" t="s">
        <v>203</v>
      </c>
      <c r="E56" s="32">
        <f>M!H12</f>
        <v>62.66</v>
      </c>
      <c r="F56" s="15"/>
      <c r="G56" s="32">
        <f>M!L12</f>
        <v>47.17</v>
      </c>
      <c r="H56" s="15"/>
      <c r="I56" s="56">
        <f>M!P12</f>
        <v>13</v>
      </c>
      <c r="J56" s="15"/>
      <c r="K56" s="56">
        <f>M!T12</f>
        <v>46</v>
      </c>
      <c r="L56" s="15"/>
      <c r="M56" s="32"/>
      <c r="N56" s="15"/>
      <c r="O56" s="15"/>
      <c r="P56" s="15"/>
      <c r="Q56" s="32"/>
      <c r="R56" s="15"/>
      <c r="S56" s="1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s="13" customFormat="1" ht="12.75" outlineLevel="1">
      <c r="A57" s="20"/>
      <c r="B57" s="19">
        <v>4013</v>
      </c>
      <c r="C57" s="20" t="s">
        <v>111</v>
      </c>
      <c r="D57" s="20" t="s">
        <v>112</v>
      </c>
      <c r="E57" s="33">
        <f>S!H15</f>
        <v>74.53999999999999</v>
      </c>
      <c r="F57" s="20"/>
      <c r="G57" s="33">
        <f>S!L15</f>
        <v>69.76</v>
      </c>
      <c r="H57" s="20"/>
      <c r="I57" s="57">
        <f>S!P15</f>
        <v>17</v>
      </c>
      <c r="J57" s="20"/>
      <c r="K57" s="57">
        <f>S!T15</f>
        <v>52</v>
      </c>
      <c r="L57" s="20"/>
      <c r="M57" s="33"/>
      <c r="N57" s="20"/>
      <c r="O57" s="20"/>
      <c r="P57" s="20"/>
      <c r="Q57" s="33"/>
      <c r="R57" s="20"/>
      <c r="S57" s="20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s="23" customFormat="1" ht="12.75" outlineLevel="1">
      <c r="A58" s="20"/>
      <c r="B58" s="19">
        <v>4017</v>
      </c>
      <c r="C58" s="20" t="s">
        <v>78</v>
      </c>
      <c r="D58" s="20" t="s">
        <v>79</v>
      </c>
      <c r="E58" s="33">
        <f>S!H19</f>
        <v>0</v>
      </c>
      <c r="F58" s="20"/>
      <c r="G58" s="33">
        <f>S!L19</f>
        <v>61.04</v>
      </c>
      <c r="H58" s="20"/>
      <c r="I58" s="57">
        <f>S!P19</f>
        <v>21</v>
      </c>
      <c r="J58" s="20"/>
      <c r="K58" s="57">
        <f>S!T19</f>
        <v>46</v>
      </c>
      <c r="L58" s="20"/>
      <c r="M58" s="33"/>
      <c r="N58" s="20"/>
      <c r="O58" s="20"/>
      <c r="P58" s="20"/>
      <c r="Q58" s="33"/>
      <c r="R58" s="20"/>
      <c r="S58" s="20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2.75">
      <c r="A59" s="45" t="s">
        <v>125</v>
      </c>
      <c r="F59">
        <f>SUM(E60:E62)</f>
        <v>212.47</v>
      </c>
      <c r="H59">
        <f>SUM(G60:G62)</f>
        <v>96.82</v>
      </c>
      <c r="J59">
        <f>SUM(I60:I62)</f>
        <v>53</v>
      </c>
      <c r="L59">
        <f>SUM(K60:K62)</f>
        <v>117</v>
      </c>
      <c r="M59" s="5">
        <f>SUM(F59,H59,J59,L59)</f>
        <v>479.28999999999996</v>
      </c>
      <c r="N59">
        <v>15</v>
      </c>
      <c r="Q59" s="5">
        <f>SUM(O59,P60,P61,P62)</f>
        <v>0</v>
      </c>
      <c r="R59" s="31">
        <f>SUM(M59,Q59)</f>
        <v>479.28999999999996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s="13" customFormat="1" ht="12.75" outlineLevel="1">
      <c r="A60" s="15"/>
      <c r="B60" s="16">
        <v>5503</v>
      </c>
      <c r="C60" s="15" t="s">
        <v>157</v>
      </c>
      <c r="D60" s="15" t="s">
        <v>158</v>
      </c>
      <c r="E60" s="32">
        <f>M!H5</f>
        <v>63.48</v>
      </c>
      <c r="F60" s="15"/>
      <c r="G60" s="32">
        <f>M!L5</f>
        <v>37.28</v>
      </c>
      <c r="H60" s="15"/>
      <c r="I60" s="56">
        <f>M!P5</f>
        <v>12</v>
      </c>
      <c r="J60" s="15"/>
      <c r="K60" s="56">
        <f>M!T5</f>
        <v>32</v>
      </c>
      <c r="L60" s="15"/>
      <c r="M60" s="32"/>
      <c r="N60" s="15"/>
      <c r="O60" s="15"/>
      <c r="P60" s="15"/>
      <c r="Q60" s="32"/>
      <c r="R60" s="15"/>
      <c r="S60" s="1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2:32" s="15" customFormat="1" ht="12.75" outlineLevel="1">
      <c r="B61" s="16">
        <v>5511</v>
      </c>
      <c r="C61" s="15" t="s">
        <v>87</v>
      </c>
      <c r="D61" s="15" t="s">
        <v>167</v>
      </c>
      <c r="E61" s="32">
        <f>M!H13</f>
        <v>68.84</v>
      </c>
      <c r="G61" s="32">
        <f>M!L13</f>
        <v>59.54</v>
      </c>
      <c r="I61" s="56">
        <f>M!P13</f>
        <v>29</v>
      </c>
      <c r="K61" s="56">
        <f>M!T13</f>
        <v>48</v>
      </c>
      <c r="M61" s="32"/>
      <c r="Q61" s="32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s="23" customFormat="1" ht="12.75" outlineLevel="1">
      <c r="A62" s="20"/>
      <c r="B62" s="19">
        <v>4014</v>
      </c>
      <c r="C62" s="20" t="s">
        <v>63</v>
      </c>
      <c r="D62" s="20" t="s">
        <v>115</v>
      </c>
      <c r="E62" s="33">
        <f>S!H16</f>
        <v>80.15</v>
      </c>
      <c r="F62" s="20"/>
      <c r="G62" s="33">
        <f>S!L16</f>
        <v>0</v>
      </c>
      <c r="H62" s="20"/>
      <c r="I62" s="57">
        <f>S!P16</f>
        <v>12</v>
      </c>
      <c r="J62" s="20"/>
      <c r="K62" s="57">
        <f>S!T16</f>
        <v>37</v>
      </c>
      <c r="L62" s="20"/>
      <c r="M62" s="33"/>
      <c r="N62" s="20"/>
      <c r="O62" s="20"/>
      <c r="P62" s="20"/>
      <c r="Q62" s="33"/>
      <c r="R62" s="20"/>
      <c r="S62" s="20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2.75">
      <c r="A63" s="11" t="s">
        <v>194</v>
      </c>
      <c r="B63" s="4"/>
      <c r="F63">
        <f>SUM(E64:E66)</f>
        <v>130.82</v>
      </c>
      <c r="H63">
        <f>SUM(G64:G66)</f>
        <v>118.18</v>
      </c>
      <c r="J63">
        <f>SUM(I64:I66)</f>
        <v>75</v>
      </c>
      <c r="L63">
        <f>SUM(K64:K66)</f>
        <v>129</v>
      </c>
      <c r="M63" s="5">
        <f>SUM(F63,H63,J63,L63)</f>
        <v>453</v>
      </c>
      <c r="N63">
        <v>16</v>
      </c>
      <c r="Q63" s="5">
        <f>SUM(O63,P64,P65,P66)</f>
        <v>0</v>
      </c>
      <c r="R63" s="31">
        <f>SUM(M63,Q63)</f>
        <v>453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s="13" customFormat="1" ht="12.75" outlineLevel="1">
      <c r="A64" s="15"/>
      <c r="B64" s="16">
        <v>5507</v>
      </c>
      <c r="C64" s="15" t="s">
        <v>69</v>
      </c>
      <c r="D64" s="15" t="s">
        <v>105</v>
      </c>
      <c r="E64" s="32">
        <f>M!H9</f>
        <v>0</v>
      </c>
      <c r="F64" s="15"/>
      <c r="G64" s="32">
        <f>M!L9</f>
        <v>62.16</v>
      </c>
      <c r="H64" s="15"/>
      <c r="I64" s="56">
        <f>M!P9</f>
        <v>25</v>
      </c>
      <c r="J64" s="15"/>
      <c r="K64" s="56">
        <f>M!T9</f>
        <v>41</v>
      </c>
      <c r="L64" s="15"/>
      <c r="M64" s="32"/>
      <c r="N64" s="15"/>
      <c r="O64" s="15"/>
      <c r="P64" s="15"/>
      <c r="Q64" s="32"/>
      <c r="R64" s="15"/>
      <c r="S64" s="1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s="20" customFormat="1" ht="12.75" outlineLevel="1">
      <c r="A65" s="23"/>
      <c r="B65" s="22">
        <v>3008</v>
      </c>
      <c r="C65" s="23" t="s">
        <v>122</v>
      </c>
      <c r="D65" s="23" t="s">
        <v>124</v>
      </c>
      <c r="E65" s="34">
        <f>T!H10</f>
        <v>61.66</v>
      </c>
      <c r="F65" s="23"/>
      <c r="G65" s="34">
        <f>T!L10</f>
        <v>0</v>
      </c>
      <c r="H65" s="23"/>
      <c r="I65" s="58">
        <f>T!P10</f>
        <v>27</v>
      </c>
      <c r="J65" s="23"/>
      <c r="K65" s="58">
        <f>T!T10</f>
        <v>48</v>
      </c>
      <c r="L65" s="23"/>
      <c r="M65" s="34"/>
      <c r="N65" s="23"/>
      <c r="O65" s="23"/>
      <c r="P65" s="23"/>
      <c r="Q65" s="34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s="20" customFormat="1" ht="12.75" outlineLevel="1">
      <c r="A66" s="23"/>
      <c r="B66" s="22">
        <v>3013</v>
      </c>
      <c r="C66" s="23" t="s">
        <v>157</v>
      </c>
      <c r="D66" s="23" t="s">
        <v>205</v>
      </c>
      <c r="E66" s="34">
        <f>T!H15</f>
        <v>69.16</v>
      </c>
      <c r="F66" s="23"/>
      <c r="G66" s="34">
        <f>T!L15</f>
        <v>56.02</v>
      </c>
      <c r="H66" s="23"/>
      <c r="I66" s="58">
        <f>T!P15</f>
        <v>23</v>
      </c>
      <c r="J66" s="23"/>
      <c r="K66" s="58">
        <f>T!T15</f>
        <v>40</v>
      </c>
      <c r="L66" s="23"/>
      <c r="M66" s="34"/>
      <c r="N66" s="23"/>
      <c r="O66" s="23"/>
      <c r="P66" s="23"/>
      <c r="Q66" s="34"/>
      <c r="R66" s="23"/>
      <c r="S66" s="23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2.75">
      <c r="A67" s="45" t="s">
        <v>201</v>
      </c>
      <c r="B67" s="4"/>
      <c r="F67">
        <f>SUM(E68:E70)</f>
        <v>129.39999999999998</v>
      </c>
      <c r="H67">
        <f>SUM(G68:G70)</f>
        <v>139.21</v>
      </c>
      <c r="J67">
        <f>SUM(I68:I70)</f>
        <v>60</v>
      </c>
      <c r="L67">
        <f>SUM(K68:K70)</f>
        <v>116</v>
      </c>
      <c r="M67" s="5">
        <f>SUM(F67,H67,J67,L67)</f>
        <v>444.61</v>
      </c>
      <c r="N67">
        <v>17</v>
      </c>
      <c r="O67" s="24"/>
      <c r="P67" s="24"/>
      <c r="Q67" s="5">
        <f>SUM(O67,P68,P69,P70)</f>
        <v>0</v>
      </c>
      <c r="R67" s="31">
        <f>SUM(M67,Q67)</f>
        <v>444.61</v>
      </c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2:32" s="13" customFormat="1" ht="12.75" outlineLevel="1">
      <c r="B68" s="17">
        <v>6507</v>
      </c>
      <c r="C68" s="13" t="s">
        <v>40</v>
      </c>
      <c r="D68" s="13" t="s">
        <v>133</v>
      </c>
      <c r="E68" s="35">
        <f>L!H9</f>
        <v>64.72999999999999</v>
      </c>
      <c r="G68" s="35">
        <f>L!L9</f>
        <v>0</v>
      </c>
      <c r="I68" s="55">
        <f>L!P9</f>
        <v>22</v>
      </c>
      <c r="K68" s="55">
        <f>L!T9</f>
        <v>55</v>
      </c>
      <c r="M68" s="35"/>
      <c r="Q68" s="3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s="20" customFormat="1" ht="12.75" outlineLevel="1">
      <c r="A69" s="13"/>
      <c r="B69" s="17">
        <v>6514</v>
      </c>
      <c r="C69" s="13" t="s">
        <v>87</v>
      </c>
      <c r="D69" s="13" t="s">
        <v>88</v>
      </c>
      <c r="E69" s="35">
        <f>L!H16</f>
        <v>64.67</v>
      </c>
      <c r="F69" s="13"/>
      <c r="G69" s="35">
        <f>L!L16</f>
        <v>70.28</v>
      </c>
      <c r="H69" s="13"/>
      <c r="I69" s="55">
        <f>L!P16</f>
        <v>26</v>
      </c>
      <c r="J69" s="13"/>
      <c r="K69" s="55">
        <f>L!T16</f>
        <v>48</v>
      </c>
      <c r="L69" s="13"/>
      <c r="M69" s="35"/>
      <c r="N69" s="13"/>
      <c r="O69" s="13"/>
      <c r="P69" s="13"/>
      <c r="Q69" s="35"/>
      <c r="R69" s="13"/>
      <c r="S69" s="1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s="23" customFormat="1" ht="12.75" outlineLevel="1">
      <c r="A70" s="20"/>
      <c r="B70" s="19">
        <v>4012</v>
      </c>
      <c r="C70" s="20" t="s">
        <v>204</v>
      </c>
      <c r="D70" s="20" t="s">
        <v>180</v>
      </c>
      <c r="E70" s="33">
        <f>S!H14</f>
        <v>0</v>
      </c>
      <c r="F70" s="20"/>
      <c r="G70" s="33">
        <f>S!L14</f>
        <v>68.93</v>
      </c>
      <c r="H70" s="20"/>
      <c r="I70" s="57">
        <f>S!P14</f>
        <v>12</v>
      </c>
      <c r="J70" s="20"/>
      <c r="K70" s="57">
        <f>S!T14</f>
        <v>13</v>
      </c>
      <c r="L70" s="20"/>
      <c r="M70" s="33"/>
      <c r="N70" s="20"/>
      <c r="O70" s="20"/>
      <c r="P70" s="20"/>
      <c r="Q70" s="33"/>
      <c r="R70" s="20"/>
      <c r="S70" s="20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18" ht="12.75">
      <c r="A71" s="11" t="s">
        <v>53</v>
      </c>
      <c r="B71" s="4"/>
      <c r="F71">
        <f>SUM(E72:E74)</f>
        <v>160.56</v>
      </c>
      <c r="H71">
        <f>SUM(G72:G74)</f>
        <v>126.99</v>
      </c>
      <c r="J71">
        <f>SUM(I72:I74)</f>
        <v>51</v>
      </c>
      <c r="L71">
        <f>SUM(K72:K74)</f>
        <v>100</v>
      </c>
      <c r="M71" s="5">
        <f>SUM(F71,H71,J71,L71)</f>
        <v>438.55</v>
      </c>
      <c r="N71">
        <v>18</v>
      </c>
      <c r="O71" s="24"/>
      <c r="P71" s="24"/>
      <c r="Q71" s="31">
        <f>SUM(O71,P72,P73,P74)</f>
        <v>0</v>
      </c>
      <c r="R71" s="31">
        <f>SUM(M71,Q71)</f>
        <v>438.55</v>
      </c>
    </row>
    <row r="72" spans="1:19" ht="12.75" outlineLevel="1">
      <c r="A72" s="12"/>
      <c r="B72" s="17">
        <v>6504</v>
      </c>
      <c r="C72" s="13" t="s">
        <v>42</v>
      </c>
      <c r="D72" s="13" t="s">
        <v>85</v>
      </c>
      <c r="E72" s="35">
        <f>L!H6</f>
        <v>82.58</v>
      </c>
      <c r="F72" s="13"/>
      <c r="G72" s="35">
        <f>L!L6</f>
        <v>62</v>
      </c>
      <c r="H72" s="13"/>
      <c r="I72" s="55">
        <f>L!P6</f>
        <v>27</v>
      </c>
      <c r="J72" s="13"/>
      <c r="K72" s="55">
        <f>L!T6</f>
        <v>43</v>
      </c>
      <c r="L72" s="13"/>
      <c r="M72" s="35"/>
      <c r="N72" s="13"/>
      <c r="O72" s="13"/>
      <c r="P72" s="13"/>
      <c r="Q72" s="35"/>
      <c r="R72" s="13"/>
      <c r="S72" s="13"/>
    </row>
    <row r="73" spans="1:19" ht="12.75" outlineLevel="1">
      <c r="A73" s="12"/>
      <c r="B73" s="17">
        <v>6519</v>
      </c>
      <c r="C73" s="26" t="s">
        <v>82</v>
      </c>
      <c r="D73" s="26" t="s">
        <v>83</v>
      </c>
      <c r="E73" s="35">
        <f>L!H21</f>
        <v>77.97999999999999</v>
      </c>
      <c r="F73" s="13"/>
      <c r="G73" s="35">
        <f>L!L21</f>
        <v>64.99</v>
      </c>
      <c r="H73" s="13"/>
      <c r="I73" s="55">
        <f>L!P21</f>
        <v>14</v>
      </c>
      <c r="J73" s="13"/>
      <c r="K73" s="55">
        <f>L!T21</f>
        <v>32</v>
      </c>
      <c r="L73" s="13"/>
      <c r="M73" s="35"/>
      <c r="N73" s="13"/>
      <c r="O73" s="13"/>
      <c r="P73" s="13"/>
      <c r="Q73" s="35"/>
      <c r="R73" s="13"/>
      <c r="S73" s="13"/>
    </row>
    <row r="74" spans="1:19" ht="12.75" outlineLevel="1">
      <c r="A74" s="18"/>
      <c r="B74" s="19">
        <v>4003</v>
      </c>
      <c r="C74" s="20" t="s">
        <v>60</v>
      </c>
      <c r="D74" s="20" t="s">
        <v>173</v>
      </c>
      <c r="E74" s="33">
        <f>S!H5</f>
        <v>0</v>
      </c>
      <c r="F74" s="20"/>
      <c r="G74" s="33">
        <f>S!L5</f>
        <v>0</v>
      </c>
      <c r="H74" s="20"/>
      <c r="I74" s="57">
        <f>S!P5</f>
        <v>10</v>
      </c>
      <c r="J74" s="20"/>
      <c r="K74" s="57">
        <f>S!T5</f>
        <v>25</v>
      </c>
      <c r="L74" s="20"/>
      <c r="M74" s="33"/>
      <c r="N74" s="20"/>
      <c r="O74" s="20"/>
      <c r="P74" s="20"/>
      <c r="Q74" s="33"/>
      <c r="R74" s="20"/>
      <c r="S74" s="20"/>
    </row>
    <row r="75" spans="1:18" ht="12.75">
      <c r="A75" s="11" t="s">
        <v>210</v>
      </c>
      <c r="B75" s="4"/>
      <c r="F75">
        <f>SUM(E76:E78)</f>
        <v>191.49</v>
      </c>
      <c r="H75">
        <f>SUM(G76:G78)</f>
        <v>67.16</v>
      </c>
      <c r="J75">
        <f>SUM(I76:I78)</f>
        <v>63</v>
      </c>
      <c r="L75">
        <f>SUM(K76:K78)</f>
        <v>93</v>
      </c>
      <c r="M75" s="5">
        <f>SUM(F75,H75,J75,L75)</f>
        <v>414.65</v>
      </c>
      <c r="N75">
        <v>19</v>
      </c>
      <c r="Q75" s="5">
        <f>SUM(O75,P76,P77,P78)</f>
        <v>0</v>
      </c>
      <c r="R75" s="31">
        <f>SUM(M75,Q75)</f>
        <v>414.65</v>
      </c>
    </row>
    <row r="76" spans="1:19" ht="12.75" outlineLevel="1">
      <c r="A76" s="13"/>
      <c r="B76" s="17">
        <v>6506</v>
      </c>
      <c r="C76" s="13" t="s">
        <v>96</v>
      </c>
      <c r="D76" s="13" t="s">
        <v>131</v>
      </c>
      <c r="E76" s="35">
        <f>L!H8</f>
        <v>70.96000000000001</v>
      </c>
      <c r="F76" s="13"/>
      <c r="G76" s="35">
        <f>L!L8</f>
        <v>0</v>
      </c>
      <c r="H76" s="13"/>
      <c r="I76" s="55">
        <f>L!P8</f>
        <v>31</v>
      </c>
      <c r="J76" s="13"/>
      <c r="K76" s="55">
        <f>L!T8</f>
        <v>51</v>
      </c>
      <c r="L76" s="13"/>
      <c r="M76" s="35"/>
      <c r="N76" s="13"/>
      <c r="O76" s="13"/>
      <c r="P76" s="13"/>
      <c r="Q76" s="35"/>
      <c r="R76" s="13"/>
      <c r="S76" s="13"/>
    </row>
    <row r="77" spans="1:19" ht="12.75" outlineLevel="1">
      <c r="A77" s="13"/>
      <c r="B77" s="17">
        <v>6526</v>
      </c>
      <c r="C77" s="13" t="s">
        <v>94</v>
      </c>
      <c r="D77" s="13" t="s">
        <v>95</v>
      </c>
      <c r="E77" s="35">
        <f>L!H28</f>
        <v>54.17</v>
      </c>
      <c r="F77" s="13"/>
      <c r="G77" s="35">
        <f>L!L28</f>
        <v>24.47</v>
      </c>
      <c r="H77" s="13"/>
      <c r="I77" s="55">
        <f>L!P28</f>
        <v>12</v>
      </c>
      <c r="J77" s="13"/>
      <c r="K77" s="55">
        <f>L!T28</f>
        <v>9</v>
      </c>
      <c r="L77" s="13"/>
      <c r="M77" s="35"/>
      <c r="N77" s="13"/>
      <c r="O77" s="13"/>
      <c r="P77" s="13"/>
      <c r="Q77" s="35"/>
      <c r="R77" s="13"/>
      <c r="S77" s="13"/>
    </row>
    <row r="78" spans="1:19" ht="12.75" outlineLevel="1">
      <c r="A78" s="23"/>
      <c r="B78" s="22">
        <v>3009</v>
      </c>
      <c r="C78" s="29" t="s">
        <v>188</v>
      </c>
      <c r="D78" s="29" t="s">
        <v>189</v>
      </c>
      <c r="E78" s="34">
        <f>T!H11</f>
        <v>66.36</v>
      </c>
      <c r="F78" s="23"/>
      <c r="G78" s="34">
        <f>T!L11</f>
        <v>42.69</v>
      </c>
      <c r="H78" s="23"/>
      <c r="I78" s="58">
        <f>T!P11</f>
        <v>20</v>
      </c>
      <c r="J78" s="23"/>
      <c r="K78" s="58">
        <f>T!T11</f>
        <v>33</v>
      </c>
      <c r="L78" s="23"/>
      <c r="M78" s="34"/>
      <c r="N78" s="23"/>
      <c r="O78" s="23"/>
      <c r="P78" s="23"/>
      <c r="Q78" s="34"/>
      <c r="R78" s="23"/>
      <c r="S78" s="23"/>
    </row>
    <row r="79" spans="1:19" ht="12.75">
      <c r="A79" s="11" t="s">
        <v>55</v>
      </c>
      <c r="B79" s="4"/>
      <c r="F79">
        <f>SUM(E80:E82)</f>
        <v>83.25</v>
      </c>
      <c r="H79">
        <f>SUM(G80:G82)</f>
        <v>189.16</v>
      </c>
      <c r="J79">
        <f>SUM(I80:I82)</f>
        <v>44</v>
      </c>
      <c r="L79">
        <f>SUM(K80:K82)</f>
        <v>98</v>
      </c>
      <c r="M79" s="5">
        <f>SUM(F79,H79,J79,L79)</f>
        <v>414.40999999999997</v>
      </c>
      <c r="N79" s="52">
        <v>20</v>
      </c>
      <c r="O79" s="31"/>
      <c r="P79" s="31"/>
      <c r="Q79" s="31">
        <f>SUM(O79,P80,P81,P82)</f>
        <v>0</v>
      </c>
      <c r="R79" s="31">
        <f>SUM(M79,Q79)</f>
        <v>414.40999999999997</v>
      </c>
      <c r="S79" s="24"/>
    </row>
    <row r="80" spans="1:19" ht="12.75" outlineLevel="1">
      <c r="A80" s="12"/>
      <c r="B80" s="17">
        <v>6505</v>
      </c>
      <c r="C80" s="26" t="s">
        <v>6</v>
      </c>
      <c r="D80" s="26" t="s">
        <v>7</v>
      </c>
      <c r="E80" s="35">
        <f>L!H7</f>
        <v>0</v>
      </c>
      <c r="F80" s="13"/>
      <c r="G80" s="35">
        <f>L!L7</f>
        <v>63.65</v>
      </c>
      <c r="H80" s="13"/>
      <c r="I80" s="55">
        <f>L!P7</f>
        <v>0</v>
      </c>
      <c r="J80" s="13"/>
      <c r="K80" s="55">
        <f>L!T7</f>
        <v>0</v>
      </c>
      <c r="L80" s="13"/>
      <c r="M80" s="35"/>
      <c r="N80" s="46"/>
      <c r="O80" s="35"/>
      <c r="P80" s="35"/>
      <c r="Q80" s="35"/>
      <c r="R80" s="13"/>
      <c r="S80" s="13"/>
    </row>
    <row r="81" spans="1:19" ht="12.75" outlineLevel="1">
      <c r="A81" s="12"/>
      <c r="B81" s="17">
        <v>6516</v>
      </c>
      <c r="C81" s="13" t="s">
        <v>92</v>
      </c>
      <c r="D81" s="13" t="s">
        <v>93</v>
      </c>
      <c r="E81" s="35">
        <f>L!H18</f>
        <v>0</v>
      </c>
      <c r="F81" s="13"/>
      <c r="G81" s="35">
        <f>L!L18</f>
        <v>62.32</v>
      </c>
      <c r="H81" s="13"/>
      <c r="I81" s="55">
        <f>L!P18</f>
        <v>31</v>
      </c>
      <c r="J81" s="13"/>
      <c r="K81" s="55">
        <f>L!T18</f>
        <v>48</v>
      </c>
      <c r="L81" s="13"/>
      <c r="M81" s="35"/>
      <c r="N81" s="46"/>
      <c r="O81" s="35"/>
      <c r="P81" s="35"/>
      <c r="Q81" s="35"/>
      <c r="R81" s="13"/>
      <c r="S81" s="13"/>
    </row>
    <row r="82" spans="1:19" ht="12.75" outlineLevel="1">
      <c r="A82" s="18"/>
      <c r="B82" s="19">
        <v>4002</v>
      </c>
      <c r="C82" s="28" t="s">
        <v>172</v>
      </c>
      <c r="D82" s="28" t="s">
        <v>36</v>
      </c>
      <c r="E82" s="33">
        <f>S!H4</f>
        <v>83.25</v>
      </c>
      <c r="F82" s="20"/>
      <c r="G82" s="33">
        <f>S!L4</f>
        <v>63.19</v>
      </c>
      <c r="H82" s="20"/>
      <c r="I82" s="57">
        <f>S!P4</f>
        <v>13</v>
      </c>
      <c r="J82" s="20"/>
      <c r="K82" s="57">
        <f>S!T4</f>
        <v>50</v>
      </c>
      <c r="L82" s="20"/>
      <c r="M82" s="33"/>
      <c r="N82" s="48"/>
      <c r="O82" s="33"/>
      <c r="P82" s="33"/>
      <c r="Q82" s="33"/>
      <c r="R82" s="20"/>
      <c r="S82" s="20"/>
    </row>
    <row r="83" spans="1:19" ht="12.75">
      <c r="A83" s="11" t="s">
        <v>129</v>
      </c>
      <c r="B83" s="4"/>
      <c r="F83">
        <f>SUM(E84:E86)</f>
        <v>152.35</v>
      </c>
      <c r="H83">
        <f>SUM(G84:G86)</f>
        <v>69.32</v>
      </c>
      <c r="J83">
        <f>SUM(I84:I86)</f>
        <v>38</v>
      </c>
      <c r="L83">
        <f>SUM(K84:K86)</f>
        <v>91</v>
      </c>
      <c r="M83" s="5">
        <f>SUM(F83,H83,J83,L83)</f>
        <v>350.66999999999996</v>
      </c>
      <c r="N83" s="24">
        <v>21</v>
      </c>
      <c r="O83" s="24"/>
      <c r="P83" s="24"/>
      <c r="Q83" s="5">
        <f>SUM(O83,P84,P85,P86)</f>
        <v>0</v>
      </c>
      <c r="R83" s="31">
        <f>SUM(M83,Q83)</f>
        <v>350.66999999999996</v>
      </c>
      <c r="S83" s="24"/>
    </row>
    <row r="84" spans="1:19" ht="12.75" outlineLevel="1">
      <c r="A84" s="12"/>
      <c r="B84" s="17">
        <v>6503</v>
      </c>
      <c r="C84" s="13" t="s">
        <v>89</v>
      </c>
      <c r="D84" s="13" t="s">
        <v>91</v>
      </c>
      <c r="E84" s="35">
        <f>L!H5</f>
        <v>75.25</v>
      </c>
      <c r="F84" s="13"/>
      <c r="G84" s="35">
        <f>L!L5</f>
        <v>0</v>
      </c>
      <c r="H84" s="13"/>
      <c r="I84" s="55">
        <f>L!P5</f>
        <v>10</v>
      </c>
      <c r="J84" s="13"/>
      <c r="K84" s="55">
        <f>L!T5</f>
        <v>41</v>
      </c>
      <c r="L84" s="13"/>
      <c r="M84" s="13"/>
      <c r="N84" s="13"/>
      <c r="O84" s="13"/>
      <c r="P84" s="13"/>
      <c r="Q84" s="35"/>
      <c r="R84" s="13"/>
      <c r="S84" s="13"/>
    </row>
    <row r="85" spans="1:19" ht="12.75" outlineLevel="1">
      <c r="A85" s="12"/>
      <c r="B85" s="17">
        <v>6523</v>
      </c>
      <c r="C85" s="13" t="s">
        <v>97</v>
      </c>
      <c r="D85" s="13" t="s">
        <v>146</v>
      </c>
      <c r="E85" s="35">
        <f>L!H25</f>
        <v>0</v>
      </c>
      <c r="F85" s="13"/>
      <c r="G85" s="35">
        <f>L!L25</f>
        <v>0</v>
      </c>
      <c r="H85" s="13"/>
      <c r="I85" s="55">
        <f>L!P25</f>
        <v>0</v>
      </c>
      <c r="J85" s="13"/>
      <c r="K85" s="55">
        <f>L!T25</f>
        <v>0</v>
      </c>
      <c r="L85" s="13"/>
      <c r="M85" s="13"/>
      <c r="N85" s="13"/>
      <c r="O85" s="13"/>
      <c r="P85" s="13"/>
      <c r="Q85" s="35"/>
      <c r="R85" s="13"/>
      <c r="S85" s="13"/>
    </row>
    <row r="86" spans="1:19" ht="12.75" outlineLevel="1">
      <c r="A86" s="18"/>
      <c r="B86" s="19">
        <v>4022</v>
      </c>
      <c r="C86" s="20" t="s">
        <v>113</v>
      </c>
      <c r="D86" s="20" t="s">
        <v>114</v>
      </c>
      <c r="E86" s="33">
        <f>S!H24</f>
        <v>77.1</v>
      </c>
      <c r="F86" s="20"/>
      <c r="G86" s="33">
        <f>S!L24</f>
        <v>69.32</v>
      </c>
      <c r="H86" s="20"/>
      <c r="I86" s="57">
        <f>S!P24</f>
        <v>28</v>
      </c>
      <c r="J86" s="20"/>
      <c r="K86" s="57">
        <f>S!T24</f>
        <v>50</v>
      </c>
      <c r="L86" s="20"/>
      <c r="M86" s="20"/>
      <c r="N86" s="20"/>
      <c r="O86" s="20"/>
      <c r="P86" s="20"/>
      <c r="Q86" s="33"/>
      <c r="R86" s="20"/>
      <c r="S86" s="20"/>
    </row>
    <row r="87" spans="1:18" ht="12.75" collapsed="1">
      <c r="A87" s="8"/>
      <c r="B87" s="4"/>
      <c r="F87">
        <f>SUM(E88:E90)</f>
        <v>0</v>
      </c>
      <c r="H87">
        <f>SUM(G88:G90)</f>
        <v>0</v>
      </c>
      <c r="J87">
        <f>SUM(I88:I90)</f>
        <v>0</v>
      </c>
      <c r="L87">
        <f>SUM(K88:K90)</f>
        <v>0</v>
      </c>
      <c r="M87">
        <f>SUM(F87,H87,J87,L87)</f>
        <v>0</v>
      </c>
      <c r="Q87" s="5">
        <f>SUM(O87,P88,P89,P90)</f>
        <v>0</v>
      </c>
      <c r="R87" s="31">
        <f>SUM(M87,Q87)</f>
        <v>0</v>
      </c>
    </row>
    <row r="88" spans="1:19" ht="12.75" hidden="1" outlineLevel="1">
      <c r="A88" s="13"/>
      <c r="B88" s="17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35"/>
      <c r="R88" s="13"/>
      <c r="S88" s="13"/>
    </row>
    <row r="89" spans="1:19" ht="12.75" hidden="1" outlineLevel="1">
      <c r="A89" s="20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33"/>
      <c r="R89" s="20"/>
      <c r="S89" s="20"/>
    </row>
    <row r="90" spans="1:19" ht="12.75" hidden="1" outlineLevel="1">
      <c r="A90" s="20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33"/>
      <c r="R90" s="20"/>
      <c r="S90" s="20"/>
    </row>
    <row r="91" spans="1:18" ht="12.75" collapsed="1">
      <c r="A91" s="8"/>
      <c r="B91" s="4"/>
      <c r="F91">
        <f>SUM(E92:E94)</f>
        <v>0</v>
      </c>
      <c r="H91">
        <f>SUM(G92:G94)</f>
        <v>0</v>
      </c>
      <c r="J91">
        <f>SUM(I92:I94)</f>
        <v>0</v>
      </c>
      <c r="L91">
        <f>SUM(K92:K94)</f>
        <v>0</v>
      </c>
      <c r="M91">
        <f>SUM(F91,H91,J91,L91)</f>
        <v>0</v>
      </c>
      <c r="Q91" s="5">
        <f>SUM(O91,P92,P93,P94)</f>
        <v>0</v>
      </c>
      <c r="R91" s="31">
        <f>SUM(M91,Q91)</f>
        <v>0</v>
      </c>
    </row>
    <row r="92" spans="1:19" ht="12.75" hidden="1" outlineLevel="1">
      <c r="A92" s="15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32"/>
      <c r="R92" s="15"/>
      <c r="S92" s="15"/>
    </row>
    <row r="93" spans="1:19" ht="12.75" hidden="1" outlineLevel="1">
      <c r="A93" s="23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34"/>
      <c r="R93" s="23"/>
      <c r="S93" s="23"/>
    </row>
    <row r="94" spans="1:19" ht="12.75" hidden="1" outlineLevel="1">
      <c r="A94" s="23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34"/>
      <c r="R94" s="23"/>
      <c r="S94" s="23"/>
    </row>
    <row r="95" spans="1:19" ht="12.75" collapsed="1">
      <c r="A95" s="8"/>
      <c r="B95" s="4"/>
      <c r="F95">
        <f>SUM(E96:E98)</f>
        <v>0</v>
      </c>
      <c r="H95">
        <f>SUM(G96:G98)</f>
        <v>0</v>
      </c>
      <c r="J95">
        <f>SUM(I96:I98)</f>
        <v>0</v>
      </c>
      <c r="L95">
        <f>SUM(K96:K98)</f>
        <v>0</v>
      </c>
      <c r="M95">
        <f>SUM(F95,H95,J95,L95)</f>
        <v>0</v>
      </c>
      <c r="O95" s="24"/>
      <c r="P95" s="24"/>
      <c r="Q95" s="5">
        <f>SUM(O95,P96,P97,P98)</f>
        <v>0</v>
      </c>
      <c r="R95" s="31">
        <f>SUM(M95,Q95)</f>
        <v>0</v>
      </c>
      <c r="S95" s="24"/>
    </row>
    <row r="96" spans="1:19" ht="12.75" hidden="1" outlineLevel="1">
      <c r="A96" s="50"/>
      <c r="B96" s="51"/>
      <c r="C96" s="50"/>
      <c r="D96" s="50"/>
      <c r="E96" s="50"/>
      <c r="F96" s="13"/>
      <c r="G96" s="50"/>
      <c r="H96" s="13"/>
      <c r="I96" s="50"/>
      <c r="J96" s="13"/>
      <c r="K96" s="50"/>
      <c r="L96" s="13"/>
      <c r="M96" s="13"/>
      <c r="N96" s="13"/>
      <c r="O96" s="13"/>
      <c r="P96" s="13"/>
      <c r="Q96" s="35"/>
      <c r="R96" s="13"/>
      <c r="S96" s="13"/>
    </row>
    <row r="97" spans="1:19" ht="12.75" hidden="1" outlineLevel="1">
      <c r="A97" s="13"/>
      <c r="B97" s="17"/>
      <c r="C97" s="26"/>
      <c r="D97" s="2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35"/>
      <c r="R97" s="13"/>
      <c r="S97" s="13"/>
    </row>
    <row r="98" spans="1:19" ht="12.75" hidden="1" outlineLevel="1">
      <c r="A98" s="20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33"/>
      <c r="R98" s="20"/>
      <c r="S98" s="20"/>
    </row>
    <row r="99" spans="1:19" ht="12.75" collapsed="1">
      <c r="A99" s="11"/>
      <c r="B99" s="4"/>
      <c r="F99">
        <f>SUM(E100:E102)</f>
        <v>0</v>
      </c>
      <c r="H99">
        <f>SUM(G100:G102)</f>
        <v>0</v>
      </c>
      <c r="J99">
        <f>SUM(I100:I102)</f>
        <v>0</v>
      </c>
      <c r="L99">
        <f>SUM(K100:K102)</f>
        <v>0</v>
      </c>
      <c r="M99">
        <f>SUM(F99,H99,J99,L99)</f>
        <v>0</v>
      </c>
      <c r="O99" s="24"/>
      <c r="P99" s="24"/>
      <c r="Q99" s="5">
        <f>SUM(O99,P100,P101,P102)</f>
        <v>0</v>
      </c>
      <c r="R99" s="31">
        <f>SUM(M99,Q99)</f>
        <v>0</v>
      </c>
      <c r="S99" s="24"/>
    </row>
    <row r="100" spans="1:19" ht="12.75" hidden="1" outlineLevel="1">
      <c r="A100" s="14"/>
      <c r="B100" s="16"/>
      <c r="C100" s="27"/>
      <c r="D100" s="27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32"/>
      <c r="R100" s="15"/>
      <c r="S100" s="15"/>
    </row>
    <row r="101" spans="1:19" ht="12.75" hidden="1" outlineLevel="1">
      <c r="A101" s="14"/>
      <c r="B101" s="1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32"/>
      <c r="R101" s="15"/>
      <c r="S101" s="15"/>
    </row>
    <row r="102" spans="1:19" ht="12.75" hidden="1" outlineLevel="1">
      <c r="A102" s="18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33"/>
      <c r="R102" s="20"/>
      <c r="S102" s="20"/>
    </row>
  </sheetData>
  <mergeCells count="5">
    <mergeCell ref="O1:S1"/>
    <mergeCell ref="E1:F1"/>
    <mergeCell ref="G1:H1"/>
    <mergeCell ref="I1:J1"/>
    <mergeCell ref="K1:L1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3" sqref="J23"/>
    </sheetView>
  </sheetViews>
  <sheetFormatPr defaultColWidth="9.00390625" defaultRowHeight="12.75"/>
  <cols>
    <col min="1" max="1" width="11.125" style="0" customWidth="1"/>
    <col min="2" max="2" width="21.375" style="0" bestFit="1" customWidth="1"/>
    <col min="3" max="3" width="26.625" style="0" bestFit="1" customWidth="1"/>
    <col min="4" max="4" width="15.00390625" style="0" bestFit="1" customWidth="1"/>
    <col min="21" max="21" width="13.00390625" style="0" customWidth="1"/>
  </cols>
  <sheetData>
    <row r="1" spans="4:20" ht="12.75">
      <c r="D1" s="1"/>
      <c r="E1" s="64" t="s">
        <v>30</v>
      </c>
      <c r="F1" s="64"/>
      <c r="G1" s="64"/>
      <c r="H1" s="64"/>
      <c r="I1" s="64" t="s">
        <v>31</v>
      </c>
      <c r="J1" s="64"/>
      <c r="K1" s="64"/>
      <c r="L1" s="64"/>
      <c r="M1" s="64" t="s">
        <v>32</v>
      </c>
      <c r="N1" s="64"/>
      <c r="O1" s="64"/>
      <c r="P1" s="64"/>
      <c r="Q1" s="64" t="s">
        <v>33</v>
      </c>
      <c r="R1" s="64"/>
      <c r="S1" s="64"/>
      <c r="T1" s="64"/>
    </row>
    <row r="2" spans="1:21" ht="25.5">
      <c r="A2" s="2" t="s">
        <v>0</v>
      </c>
      <c r="B2" s="2" t="s">
        <v>1</v>
      </c>
      <c r="C2" s="2" t="s">
        <v>2</v>
      </c>
      <c r="D2" s="3" t="s">
        <v>4</v>
      </c>
      <c r="E2" s="3" t="s">
        <v>19</v>
      </c>
      <c r="F2" s="3" t="s">
        <v>20</v>
      </c>
      <c r="G2" s="2" t="s">
        <v>21</v>
      </c>
      <c r="H2" s="2" t="s">
        <v>22</v>
      </c>
      <c r="I2" s="3" t="s">
        <v>19</v>
      </c>
      <c r="J2" s="3" t="s">
        <v>20</v>
      </c>
      <c r="K2" s="2" t="s">
        <v>21</v>
      </c>
      <c r="L2" s="2" t="s">
        <v>23</v>
      </c>
      <c r="M2" s="2" t="s">
        <v>19</v>
      </c>
      <c r="N2" s="2" t="s">
        <v>24</v>
      </c>
      <c r="O2" s="2" t="s">
        <v>25</v>
      </c>
      <c r="P2" s="2" t="s">
        <v>26</v>
      </c>
      <c r="Q2" s="2" t="s">
        <v>19</v>
      </c>
      <c r="R2" s="2" t="s">
        <v>24</v>
      </c>
      <c r="S2" s="2" t="s">
        <v>27</v>
      </c>
      <c r="T2" s="2" t="s">
        <v>26</v>
      </c>
      <c r="U2" s="2" t="s">
        <v>28</v>
      </c>
    </row>
    <row r="3" spans="1:21" ht="12.75">
      <c r="A3" s="54">
        <v>6501</v>
      </c>
      <c r="B3" t="s">
        <v>101</v>
      </c>
      <c r="C3" t="s">
        <v>102</v>
      </c>
      <c r="D3" s="1" t="s">
        <v>72</v>
      </c>
      <c r="E3" s="5">
        <v>35.93</v>
      </c>
      <c r="F3" s="37">
        <v>0</v>
      </c>
      <c r="G3" s="5">
        <f aca="true" t="shared" si="0" ref="G3:G31">SUM(E3:F3)</f>
        <v>35.93</v>
      </c>
      <c r="H3" s="5">
        <f aca="true" t="shared" si="1" ref="H3:H31">120-G3</f>
        <v>84.07</v>
      </c>
      <c r="I3" s="5">
        <v>31.75</v>
      </c>
      <c r="J3" s="37">
        <v>0</v>
      </c>
      <c r="K3" s="5">
        <f>SUM(I3:J3)</f>
        <v>31.75</v>
      </c>
      <c r="L3" s="5">
        <f aca="true" t="shared" si="2" ref="L3:L31">100-K3</f>
        <v>68.25</v>
      </c>
      <c r="M3" s="5">
        <v>27.82</v>
      </c>
      <c r="N3" s="37">
        <v>21</v>
      </c>
      <c r="O3" s="37">
        <v>0</v>
      </c>
      <c r="P3" s="37">
        <f>SUM(N3,O3)</f>
        <v>21</v>
      </c>
      <c r="Q3" s="5">
        <v>38.75</v>
      </c>
      <c r="R3" s="37">
        <v>30</v>
      </c>
      <c r="S3" s="37">
        <v>27</v>
      </c>
      <c r="T3" s="37">
        <f aca="true" t="shared" si="3" ref="T3:T31">SUM(R3:S3)</f>
        <v>57</v>
      </c>
      <c r="U3" s="5">
        <f aca="true" t="shared" si="4" ref="U3:U31">SUM(H3,L3,P3,T3)</f>
        <v>230.32</v>
      </c>
    </row>
    <row r="4" spans="1:21" ht="12.75">
      <c r="A4" s="4">
        <v>6502</v>
      </c>
      <c r="B4" s="1" t="s">
        <v>74</v>
      </c>
      <c r="C4" s="1" t="s">
        <v>98</v>
      </c>
      <c r="D4" s="1" t="s">
        <v>72</v>
      </c>
      <c r="E4" s="5"/>
      <c r="F4" s="37">
        <v>120</v>
      </c>
      <c r="G4" s="5">
        <f t="shared" si="0"/>
        <v>120</v>
      </c>
      <c r="H4" s="5">
        <f t="shared" si="1"/>
        <v>0</v>
      </c>
      <c r="I4" s="5"/>
      <c r="J4" s="37">
        <v>100</v>
      </c>
      <c r="K4" s="5">
        <f aca="true" t="shared" si="5" ref="K4:K31">SUM(I4:J4)</f>
        <v>100</v>
      </c>
      <c r="L4" s="5">
        <f t="shared" si="2"/>
        <v>0</v>
      </c>
      <c r="M4" s="5">
        <v>29.55</v>
      </c>
      <c r="N4" s="37">
        <v>10</v>
      </c>
      <c r="O4" s="37">
        <v>12</v>
      </c>
      <c r="P4" s="37">
        <f aca="true" t="shared" si="6" ref="P4:P31">SUM(N4,O4)</f>
        <v>22</v>
      </c>
      <c r="Q4" s="5">
        <v>39.47</v>
      </c>
      <c r="R4" s="37">
        <v>10</v>
      </c>
      <c r="S4" s="37">
        <v>20</v>
      </c>
      <c r="T4" s="37">
        <f t="shared" si="3"/>
        <v>30</v>
      </c>
      <c r="U4" s="5">
        <f t="shared" si="4"/>
        <v>52</v>
      </c>
    </row>
    <row r="5" spans="1:21" ht="12.75">
      <c r="A5" s="4">
        <v>6503</v>
      </c>
      <c r="B5" s="1" t="s">
        <v>89</v>
      </c>
      <c r="C5" s="1" t="s">
        <v>91</v>
      </c>
      <c r="D5" s="1" t="s">
        <v>15</v>
      </c>
      <c r="E5" s="5">
        <v>34.75</v>
      </c>
      <c r="F5" s="37">
        <v>10</v>
      </c>
      <c r="G5" s="5">
        <f t="shared" si="0"/>
        <v>44.75</v>
      </c>
      <c r="H5" s="5">
        <f t="shared" si="1"/>
        <v>75.25</v>
      </c>
      <c r="I5" s="5"/>
      <c r="J5" s="37">
        <v>100</v>
      </c>
      <c r="K5" s="5">
        <f t="shared" si="5"/>
        <v>100</v>
      </c>
      <c r="L5" s="5">
        <f t="shared" si="2"/>
        <v>0</v>
      </c>
      <c r="M5" s="5">
        <v>33.15</v>
      </c>
      <c r="N5" s="37">
        <v>10</v>
      </c>
      <c r="O5" s="37">
        <v>0</v>
      </c>
      <c r="P5" s="37">
        <f t="shared" si="6"/>
        <v>10</v>
      </c>
      <c r="Q5" s="5">
        <v>39.9</v>
      </c>
      <c r="R5" s="37">
        <v>14</v>
      </c>
      <c r="S5" s="37">
        <v>27</v>
      </c>
      <c r="T5" s="37">
        <f t="shared" si="3"/>
        <v>41</v>
      </c>
      <c r="U5" s="5">
        <f t="shared" si="4"/>
        <v>126.25</v>
      </c>
    </row>
    <row r="6" spans="1:21" ht="12.75">
      <c r="A6" s="4">
        <v>6504</v>
      </c>
      <c r="B6" s="1" t="s">
        <v>42</v>
      </c>
      <c r="C6" s="1" t="s">
        <v>85</v>
      </c>
      <c r="D6" s="1" t="s">
        <v>17</v>
      </c>
      <c r="E6" s="5">
        <v>37.42</v>
      </c>
      <c r="F6" s="37">
        <v>0</v>
      </c>
      <c r="G6" s="5">
        <f t="shared" si="0"/>
        <v>37.42</v>
      </c>
      <c r="H6" s="5">
        <f t="shared" si="1"/>
        <v>82.58</v>
      </c>
      <c r="I6" s="5">
        <v>33</v>
      </c>
      <c r="J6" s="37">
        <v>5</v>
      </c>
      <c r="K6" s="5">
        <f t="shared" si="5"/>
        <v>38</v>
      </c>
      <c r="L6" s="5">
        <f t="shared" si="2"/>
        <v>62</v>
      </c>
      <c r="M6" s="5">
        <v>32.3</v>
      </c>
      <c r="N6" s="37">
        <v>15</v>
      </c>
      <c r="O6" s="37">
        <v>12</v>
      </c>
      <c r="P6" s="37">
        <f t="shared" si="6"/>
        <v>27</v>
      </c>
      <c r="Q6" s="5">
        <v>51.82</v>
      </c>
      <c r="R6" s="37">
        <v>29</v>
      </c>
      <c r="S6" s="37">
        <v>14</v>
      </c>
      <c r="T6" s="37">
        <f t="shared" si="3"/>
        <v>43</v>
      </c>
      <c r="U6" s="5">
        <f t="shared" si="4"/>
        <v>214.57999999999998</v>
      </c>
    </row>
    <row r="7" spans="1:21" ht="12.75">
      <c r="A7" s="4">
        <v>6505</v>
      </c>
      <c r="B7" s="1" t="s">
        <v>6</v>
      </c>
      <c r="C7" s="1" t="s">
        <v>7</v>
      </c>
      <c r="D7" s="1" t="s">
        <v>8</v>
      </c>
      <c r="E7" s="5"/>
      <c r="F7" s="37">
        <v>120</v>
      </c>
      <c r="G7" s="5">
        <f t="shared" si="0"/>
        <v>120</v>
      </c>
      <c r="H7" s="5">
        <f t="shared" si="1"/>
        <v>0</v>
      </c>
      <c r="I7" s="5">
        <v>31.35</v>
      </c>
      <c r="J7" s="37">
        <v>5</v>
      </c>
      <c r="K7" s="5">
        <f t="shared" si="5"/>
        <v>36.35</v>
      </c>
      <c r="L7" s="5">
        <f t="shared" si="2"/>
        <v>63.65</v>
      </c>
      <c r="M7" s="5"/>
      <c r="N7" s="37"/>
      <c r="O7" s="37"/>
      <c r="P7" s="37">
        <f t="shared" si="6"/>
        <v>0</v>
      </c>
      <c r="Q7" s="5"/>
      <c r="R7" s="37"/>
      <c r="S7" s="37"/>
      <c r="T7" s="37">
        <f t="shared" si="3"/>
        <v>0</v>
      </c>
      <c r="U7" s="5">
        <f t="shared" si="4"/>
        <v>63.65</v>
      </c>
    </row>
    <row r="8" spans="1:21" ht="12.75">
      <c r="A8" s="4">
        <v>6506</v>
      </c>
      <c r="B8" s="1" t="s">
        <v>96</v>
      </c>
      <c r="C8" s="1" t="s">
        <v>131</v>
      </c>
      <c r="D8" s="1" t="s">
        <v>132</v>
      </c>
      <c r="E8" s="5">
        <v>39.04</v>
      </c>
      <c r="F8" s="37">
        <v>10</v>
      </c>
      <c r="G8" s="5">
        <f t="shared" si="0"/>
        <v>49.04</v>
      </c>
      <c r="H8" s="5">
        <f t="shared" si="1"/>
        <v>70.96000000000001</v>
      </c>
      <c r="I8" s="5"/>
      <c r="J8" s="37">
        <v>100</v>
      </c>
      <c r="K8" s="5">
        <f t="shared" si="5"/>
        <v>100</v>
      </c>
      <c r="L8" s="5">
        <f t="shared" si="2"/>
        <v>0</v>
      </c>
      <c r="M8" s="5">
        <v>28.36</v>
      </c>
      <c r="N8" s="37">
        <v>19</v>
      </c>
      <c r="O8" s="37">
        <v>12</v>
      </c>
      <c r="P8" s="37">
        <f t="shared" si="6"/>
        <v>31</v>
      </c>
      <c r="Q8" s="5">
        <v>36.86</v>
      </c>
      <c r="R8" s="37">
        <v>24</v>
      </c>
      <c r="S8" s="37">
        <v>27</v>
      </c>
      <c r="T8" s="37">
        <f t="shared" si="3"/>
        <v>51</v>
      </c>
      <c r="U8" s="5">
        <f t="shared" si="4"/>
        <v>152.96</v>
      </c>
    </row>
    <row r="9" spans="1:21" ht="12.75">
      <c r="A9" s="54">
        <v>6507</v>
      </c>
      <c r="B9" t="s">
        <v>40</v>
      </c>
      <c r="C9" t="s">
        <v>133</v>
      </c>
      <c r="D9" s="1" t="s">
        <v>134</v>
      </c>
      <c r="E9" s="5">
        <v>35.27</v>
      </c>
      <c r="F9" s="37">
        <v>20</v>
      </c>
      <c r="G9" s="5">
        <f t="shared" si="0"/>
        <v>55.27</v>
      </c>
      <c r="H9" s="5">
        <f t="shared" si="1"/>
        <v>64.72999999999999</v>
      </c>
      <c r="I9" s="5"/>
      <c r="J9" s="37">
        <v>100</v>
      </c>
      <c r="K9" s="5">
        <f t="shared" si="5"/>
        <v>100</v>
      </c>
      <c r="L9" s="5">
        <f t="shared" si="2"/>
        <v>0</v>
      </c>
      <c r="M9" s="5">
        <v>32.83</v>
      </c>
      <c r="N9" s="37">
        <v>10</v>
      </c>
      <c r="O9" s="37">
        <v>12</v>
      </c>
      <c r="P9" s="37">
        <f t="shared" si="6"/>
        <v>22</v>
      </c>
      <c r="Q9" s="5">
        <v>39.4</v>
      </c>
      <c r="R9" s="37">
        <v>28</v>
      </c>
      <c r="S9" s="37">
        <v>27</v>
      </c>
      <c r="T9" s="37">
        <f t="shared" si="3"/>
        <v>55</v>
      </c>
      <c r="U9" s="5">
        <f t="shared" si="4"/>
        <v>141.73</v>
      </c>
    </row>
    <row r="10" spans="1:21" ht="12.75">
      <c r="A10" s="54">
        <v>6508</v>
      </c>
      <c r="B10" t="s">
        <v>99</v>
      </c>
      <c r="C10" t="s">
        <v>100</v>
      </c>
      <c r="D10" s="1" t="s">
        <v>72</v>
      </c>
      <c r="E10" s="5">
        <v>42.27</v>
      </c>
      <c r="F10" s="37">
        <v>5</v>
      </c>
      <c r="G10" s="5">
        <f t="shared" si="0"/>
        <v>47.27</v>
      </c>
      <c r="H10" s="5">
        <f t="shared" si="1"/>
        <v>72.72999999999999</v>
      </c>
      <c r="I10" s="5"/>
      <c r="J10" s="37">
        <v>100</v>
      </c>
      <c r="K10" s="5">
        <f t="shared" si="5"/>
        <v>100</v>
      </c>
      <c r="L10" s="5">
        <f t="shared" si="2"/>
        <v>0</v>
      </c>
      <c r="M10" s="5">
        <v>31.74</v>
      </c>
      <c r="N10" s="37">
        <v>8</v>
      </c>
      <c r="O10" s="37">
        <v>0</v>
      </c>
      <c r="P10" s="37">
        <f t="shared" si="6"/>
        <v>8</v>
      </c>
      <c r="Q10" s="5">
        <v>43.25</v>
      </c>
      <c r="R10" s="37">
        <v>28</v>
      </c>
      <c r="S10" s="37">
        <v>2</v>
      </c>
      <c r="T10" s="37">
        <f t="shared" si="3"/>
        <v>30</v>
      </c>
      <c r="U10" s="5">
        <f t="shared" si="4"/>
        <v>110.72999999999999</v>
      </c>
    </row>
    <row r="11" spans="1:21" ht="12.75">
      <c r="A11" s="4">
        <v>6509</v>
      </c>
      <c r="B11" s="1" t="s">
        <v>18</v>
      </c>
      <c r="C11" s="1" t="s">
        <v>61</v>
      </c>
      <c r="D11" s="1" t="s">
        <v>5</v>
      </c>
      <c r="E11" s="5">
        <v>43.36</v>
      </c>
      <c r="F11" s="37">
        <v>20</v>
      </c>
      <c r="G11" s="5">
        <f t="shared" si="0"/>
        <v>63.36</v>
      </c>
      <c r="H11" s="5">
        <f t="shared" si="1"/>
        <v>56.64</v>
      </c>
      <c r="I11" s="5">
        <v>35.74</v>
      </c>
      <c r="J11" s="37">
        <v>15</v>
      </c>
      <c r="K11" s="5">
        <f t="shared" si="5"/>
        <v>50.74</v>
      </c>
      <c r="L11" s="5">
        <f t="shared" si="2"/>
        <v>49.26</v>
      </c>
      <c r="M11" s="5">
        <v>28.25</v>
      </c>
      <c r="N11" s="37">
        <v>20</v>
      </c>
      <c r="O11" s="37">
        <v>12</v>
      </c>
      <c r="P11" s="37">
        <f t="shared" si="6"/>
        <v>32</v>
      </c>
      <c r="Q11" s="5">
        <v>43.03</v>
      </c>
      <c r="R11" s="37">
        <v>24</v>
      </c>
      <c r="S11" s="37">
        <v>0</v>
      </c>
      <c r="T11" s="37">
        <f t="shared" si="3"/>
        <v>24</v>
      </c>
      <c r="U11" s="5">
        <f t="shared" si="4"/>
        <v>161.9</v>
      </c>
    </row>
    <row r="12" spans="1:21" ht="12.75">
      <c r="A12" s="54">
        <v>6510</v>
      </c>
      <c r="B12" t="s">
        <v>94</v>
      </c>
      <c r="C12" t="s">
        <v>135</v>
      </c>
      <c r="D12" s="1" t="s">
        <v>136</v>
      </c>
      <c r="E12" s="5">
        <v>45.25</v>
      </c>
      <c r="F12" s="37">
        <v>10</v>
      </c>
      <c r="G12" s="5">
        <f t="shared" si="0"/>
        <v>55.25</v>
      </c>
      <c r="H12" s="5">
        <f t="shared" si="1"/>
        <v>64.75</v>
      </c>
      <c r="I12" s="5">
        <v>36.93</v>
      </c>
      <c r="J12" s="37">
        <v>0</v>
      </c>
      <c r="K12" s="5">
        <f t="shared" si="5"/>
        <v>36.93</v>
      </c>
      <c r="L12" s="5">
        <f t="shared" si="2"/>
        <v>63.07</v>
      </c>
      <c r="M12" s="5">
        <v>27.33</v>
      </c>
      <c r="N12" s="37">
        <v>16</v>
      </c>
      <c r="O12" s="37">
        <v>6</v>
      </c>
      <c r="P12" s="37">
        <f t="shared" si="6"/>
        <v>22</v>
      </c>
      <c r="Q12" s="5">
        <v>37.32</v>
      </c>
      <c r="R12" s="37">
        <v>24</v>
      </c>
      <c r="S12" s="37">
        <v>20</v>
      </c>
      <c r="T12" s="37">
        <f t="shared" si="3"/>
        <v>44</v>
      </c>
      <c r="U12" s="5">
        <f t="shared" si="4"/>
        <v>193.82</v>
      </c>
    </row>
    <row r="13" spans="1:21" ht="12.75">
      <c r="A13" s="4">
        <v>6511</v>
      </c>
      <c r="B13" s="1" t="s">
        <v>89</v>
      </c>
      <c r="C13" s="1" t="s">
        <v>90</v>
      </c>
      <c r="D13" s="1" t="s">
        <v>136</v>
      </c>
      <c r="E13" s="5">
        <v>35.74</v>
      </c>
      <c r="F13" s="37">
        <v>10</v>
      </c>
      <c r="G13" s="5">
        <f t="shared" si="0"/>
        <v>45.74</v>
      </c>
      <c r="H13" s="5">
        <f t="shared" si="1"/>
        <v>74.25999999999999</v>
      </c>
      <c r="I13" s="5">
        <v>32.62</v>
      </c>
      <c r="J13" s="37">
        <v>5</v>
      </c>
      <c r="K13" s="5">
        <f t="shared" si="5"/>
        <v>37.62</v>
      </c>
      <c r="L13" s="5">
        <f t="shared" si="2"/>
        <v>62.38</v>
      </c>
      <c r="M13" s="5">
        <v>26.92</v>
      </c>
      <c r="N13" s="37">
        <v>13</v>
      </c>
      <c r="O13" s="37">
        <v>12</v>
      </c>
      <c r="P13" s="37">
        <f t="shared" si="6"/>
        <v>25</v>
      </c>
      <c r="Q13" s="5">
        <v>42.02</v>
      </c>
      <c r="R13" s="37">
        <v>26</v>
      </c>
      <c r="S13" s="37">
        <v>9</v>
      </c>
      <c r="T13" s="37">
        <f t="shared" si="3"/>
        <v>35</v>
      </c>
      <c r="U13" s="5">
        <f t="shared" si="4"/>
        <v>196.64</v>
      </c>
    </row>
    <row r="14" spans="1:21" ht="12.75">
      <c r="A14" s="4">
        <v>6512</v>
      </c>
      <c r="B14" s="1" t="s">
        <v>60</v>
      </c>
      <c r="C14" s="1" t="s">
        <v>11</v>
      </c>
      <c r="D14" s="1" t="s">
        <v>13</v>
      </c>
      <c r="E14" s="5">
        <v>39.59</v>
      </c>
      <c r="F14" s="37">
        <v>0</v>
      </c>
      <c r="G14" s="5">
        <f t="shared" si="0"/>
        <v>39.59</v>
      </c>
      <c r="H14" s="5">
        <f t="shared" si="1"/>
        <v>80.41</v>
      </c>
      <c r="I14" s="5">
        <v>32.79</v>
      </c>
      <c r="J14" s="37">
        <v>0</v>
      </c>
      <c r="K14" s="5">
        <f t="shared" si="5"/>
        <v>32.79</v>
      </c>
      <c r="L14" s="5">
        <f t="shared" si="2"/>
        <v>67.21000000000001</v>
      </c>
      <c r="M14" s="5">
        <v>28.05</v>
      </c>
      <c r="N14" s="37">
        <v>17</v>
      </c>
      <c r="O14" s="37">
        <v>12</v>
      </c>
      <c r="P14" s="37">
        <f t="shared" si="6"/>
        <v>29</v>
      </c>
      <c r="Q14" s="5">
        <v>37.33</v>
      </c>
      <c r="R14" s="37">
        <v>25</v>
      </c>
      <c r="S14" s="37">
        <v>0</v>
      </c>
      <c r="T14" s="37">
        <f t="shared" si="3"/>
        <v>25</v>
      </c>
      <c r="U14" s="5">
        <f t="shared" si="4"/>
        <v>201.62</v>
      </c>
    </row>
    <row r="15" spans="1:21" ht="12.75">
      <c r="A15" s="4">
        <v>6513</v>
      </c>
      <c r="B15" s="1" t="s">
        <v>9</v>
      </c>
      <c r="C15" s="1" t="s">
        <v>10</v>
      </c>
      <c r="D15" s="1" t="s">
        <v>86</v>
      </c>
      <c r="E15" s="5">
        <v>38.72</v>
      </c>
      <c r="F15" s="37">
        <v>0</v>
      </c>
      <c r="G15" s="5">
        <f t="shared" si="0"/>
        <v>38.72</v>
      </c>
      <c r="H15" s="5">
        <f t="shared" si="1"/>
        <v>81.28</v>
      </c>
      <c r="I15" s="5">
        <v>35.85</v>
      </c>
      <c r="J15" s="37">
        <v>5</v>
      </c>
      <c r="K15" s="5">
        <f t="shared" si="5"/>
        <v>40.85</v>
      </c>
      <c r="L15" s="5">
        <f t="shared" si="2"/>
        <v>59.15</v>
      </c>
      <c r="M15" s="5">
        <v>39.12</v>
      </c>
      <c r="N15" s="37">
        <v>16</v>
      </c>
      <c r="O15" s="37">
        <v>0</v>
      </c>
      <c r="P15" s="37">
        <f t="shared" si="6"/>
        <v>16</v>
      </c>
      <c r="Q15" s="5">
        <v>43.58</v>
      </c>
      <c r="R15" s="37">
        <v>28</v>
      </c>
      <c r="S15" s="37">
        <v>20</v>
      </c>
      <c r="T15" s="37">
        <f t="shared" si="3"/>
        <v>48</v>
      </c>
      <c r="U15" s="5">
        <f t="shared" si="4"/>
        <v>204.43</v>
      </c>
    </row>
    <row r="16" spans="1:21" ht="12.75">
      <c r="A16" s="4">
        <v>6514</v>
      </c>
      <c r="B16" s="1" t="s">
        <v>87</v>
      </c>
      <c r="C16" s="1" t="s">
        <v>88</v>
      </c>
      <c r="D16" s="1" t="s">
        <v>134</v>
      </c>
      <c r="E16" s="5">
        <v>40.33</v>
      </c>
      <c r="F16" s="37">
        <v>15</v>
      </c>
      <c r="G16" s="5">
        <f t="shared" si="0"/>
        <v>55.33</v>
      </c>
      <c r="H16" s="5">
        <f t="shared" si="1"/>
        <v>64.67</v>
      </c>
      <c r="I16" s="5">
        <v>29.72</v>
      </c>
      <c r="J16" s="37">
        <v>0</v>
      </c>
      <c r="K16" s="5">
        <f t="shared" si="5"/>
        <v>29.72</v>
      </c>
      <c r="L16" s="5">
        <f t="shared" si="2"/>
        <v>70.28</v>
      </c>
      <c r="M16" s="5">
        <v>28.56</v>
      </c>
      <c r="N16" s="37">
        <v>14</v>
      </c>
      <c r="O16" s="37">
        <v>12</v>
      </c>
      <c r="P16" s="37">
        <f t="shared" si="6"/>
        <v>26</v>
      </c>
      <c r="Q16" s="5">
        <v>38.93</v>
      </c>
      <c r="R16" s="37">
        <v>21</v>
      </c>
      <c r="S16" s="37">
        <v>27</v>
      </c>
      <c r="T16" s="37">
        <f t="shared" si="3"/>
        <v>48</v>
      </c>
      <c r="U16" s="5">
        <f t="shared" si="4"/>
        <v>208.95</v>
      </c>
    </row>
    <row r="17" spans="1:21" ht="12.75">
      <c r="A17" s="54">
        <v>6515</v>
      </c>
      <c r="B17" t="s">
        <v>137</v>
      </c>
      <c r="C17" t="s">
        <v>138</v>
      </c>
      <c r="D17" s="1" t="s">
        <v>72</v>
      </c>
      <c r="E17" s="5">
        <v>51.81</v>
      </c>
      <c r="F17" s="37">
        <v>10</v>
      </c>
      <c r="G17" s="5">
        <f t="shared" si="0"/>
        <v>61.81</v>
      </c>
      <c r="H17" s="5">
        <f t="shared" si="1"/>
        <v>58.19</v>
      </c>
      <c r="I17" s="5">
        <v>46.11</v>
      </c>
      <c r="J17" s="37">
        <v>10</v>
      </c>
      <c r="K17" s="5">
        <f t="shared" si="5"/>
        <v>56.11</v>
      </c>
      <c r="L17" s="5">
        <f t="shared" si="2"/>
        <v>43.89</v>
      </c>
      <c r="M17" s="5">
        <v>35.3</v>
      </c>
      <c r="N17" s="37">
        <v>13</v>
      </c>
      <c r="O17" s="37">
        <v>0</v>
      </c>
      <c r="P17" s="37">
        <f t="shared" si="6"/>
        <v>13</v>
      </c>
      <c r="Q17" s="5">
        <v>49.82</v>
      </c>
      <c r="R17" s="37">
        <v>16</v>
      </c>
      <c r="S17" s="37">
        <v>14</v>
      </c>
      <c r="T17" s="37">
        <f t="shared" si="3"/>
        <v>30</v>
      </c>
      <c r="U17" s="5">
        <f t="shared" si="4"/>
        <v>145.07999999999998</v>
      </c>
    </row>
    <row r="18" spans="1:21" ht="12.75">
      <c r="A18" s="4">
        <v>6516</v>
      </c>
      <c r="B18" s="1" t="s">
        <v>92</v>
      </c>
      <c r="C18" s="1" t="s">
        <v>93</v>
      </c>
      <c r="D18" s="1" t="s">
        <v>8</v>
      </c>
      <c r="E18" s="5"/>
      <c r="F18" s="37">
        <v>120</v>
      </c>
      <c r="G18" s="5">
        <f t="shared" si="0"/>
        <v>120</v>
      </c>
      <c r="H18" s="5">
        <f t="shared" si="1"/>
        <v>0</v>
      </c>
      <c r="I18" s="5">
        <v>32.68</v>
      </c>
      <c r="J18" s="37">
        <v>5</v>
      </c>
      <c r="K18" s="5">
        <f t="shared" si="5"/>
        <v>37.68</v>
      </c>
      <c r="L18" s="5">
        <f t="shared" si="2"/>
        <v>62.32</v>
      </c>
      <c r="M18" s="5">
        <v>29.65</v>
      </c>
      <c r="N18" s="37">
        <v>19</v>
      </c>
      <c r="O18" s="37">
        <v>12</v>
      </c>
      <c r="P18" s="37">
        <f t="shared" si="6"/>
        <v>31</v>
      </c>
      <c r="Q18" s="5">
        <v>43.55</v>
      </c>
      <c r="R18" s="37">
        <v>28</v>
      </c>
      <c r="S18" s="37">
        <v>20</v>
      </c>
      <c r="T18" s="37">
        <f t="shared" si="3"/>
        <v>48</v>
      </c>
      <c r="U18" s="5">
        <f t="shared" si="4"/>
        <v>141.32</v>
      </c>
    </row>
    <row r="19" spans="1:21" ht="12.75">
      <c r="A19" s="4">
        <v>6517</v>
      </c>
      <c r="B19" s="1" t="s">
        <v>81</v>
      </c>
      <c r="C19" s="1" t="s">
        <v>139</v>
      </c>
      <c r="D19" s="1" t="s">
        <v>140</v>
      </c>
      <c r="E19" s="5">
        <v>42.49</v>
      </c>
      <c r="F19" s="37">
        <v>0</v>
      </c>
      <c r="G19" s="5">
        <f t="shared" si="0"/>
        <v>42.49</v>
      </c>
      <c r="H19" s="5">
        <f t="shared" si="1"/>
        <v>77.50999999999999</v>
      </c>
      <c r="I19" s="5">
        <v>43.65</v>
      </c>
      <c r="J19" s="37">
        <v>0</v>
      </c>
      <c r="K19" s="5">
        <f t="shared" si="5"/>
        <v>43.65</v>
      </c>
      <c r="L19" s="5">
        <f t="shared" si="2"/>
        <v>56.35</v>
      </c>
      <c r="M19" s="5">
        <v>28.2</v>
      </c>
      <c r="N19" s="37">
        <v>13</v>
      </c>
      <c r="O19" s="37">
        <v>6</v>
      </c>
      <c r="P19" s="37">
        <f t="shared" si="6"/>
        <v>19</v>
      </c>
      <c r="Q19" s="5">
        <v>44.67</v>
      </c>
      <c r="R19" s="37">
        <v>23</v>
      </c>
      <c r="S19" s="37">
        <v>20</v>
      </c>
      <c r="T19" s="37">
        <f t="shared" si="3"/>
        <v>43</v>
      </c>
      <c r="U19" s="5">
        <f t="shared" si="4"/>
        <v>195.85999999999999</v>
      </c>
    </row>
    <row r="20" spans="1:21" ht="12.75">
      <c r="A20" s="54">
        <v>6518</v>
      </c>
      <c r="B20" t="s">
        <v>141</v>
      </c>
      <c r="C20" t="s">
        <v>142</v>
      </c>
      <c r="D20" s="1" t="s">
        <v>143</v>
      </c>
      <c r="E20" s="5">
        <v>41.59</v>
      </c>
      <c r="F20" s="37">
        <v>5</v>
      </c>
      <c r="G20" s="5">
        <f t="shared" si="0"/>
        <v>46.59</v>
      </c>
      <c r="H20" s="5">
        <f t="shared" si="1"/>
        <v>73.41</v>
      </c>
      <c r="I20" s="5">
        <v>37.8</v>
      </c>
      <c r="J20" s="37">
        <v>5</v>
      </c>
      <c r="K20" s="5">
        <f t="shared" si="5"/>
        <v>42.8</v>
      </c>
      <c r="L20" s="5">
        <f t="shared" si="2"/>
        <v>57.2</v>
      </c>
      <c r="M20" s="5">
        <v>31</v>
      </c>
      <c r="N20" s="37">
        <v>14</v>
      </c>
      <c r="O20" s="37">
        <v>12</v>
      </c>
      <c r="P20" s="37">
        <f t="shared" si="6"/>
        <v>26</v>
      </c>
      <c r="Q20" s="5">
        <v>43.72</v>
      </c>
      <c r="R20" s="37">
        <v>16</v>
      </c>
      <c r="S20" s="37">
        <v>20</v>
      </c>
      <c r="T20" s="37">
        <f t="shared" si="3"/>
        <v>36</v>
      </c>
      <c r="U20" s="5">
        <f t="shared" si="4"/>
        <v>192.61</v>
      </c>
    </row>
    <row r="21" spans="1:21" ht="12.75">
      <c r="A21" s="4">
        <v>6519</v>
      </c>
      <c r="B21" s="1" t="s">
        <v>82</v>
      </c>
      <c r="C21" s="1" t="s">
        <v>83</v>
      </c>
      <c r="D21" s="1" t="s">
        <v>17</v>
      </c>
      <c r="E21" s="5">
        <v>37.02</v>
      </c>
      <c r="F21" s="37">
        <v>5</v>
      </c>
      <c r="G21" s="5">
        <f t="shared" si="0"/>
        <v>42.02</v>
      </c>
      <c r="H21" s="5">
        <f t="shared" si="1"/>
        <v>77.97999999999999</v>
      </c>
      <c r="I21" s="5">
        <v>30.01</v>
      </c>
      <c r="J21" s="37">
        <v>5</v>
      </c>
      <c r="K21" s="5">
        <f t="shared" si="5"/>
        <v>35.010000000000005</v>
      </c>
      <c r="L21" s="5">
        <f t="shared" si="2"/>
        <v>64.99</v>
      </c>
      <c r="M21" s="5">
        <v>34.18</v>
      </c>
      <c r="N21" s="37">
        <v>14</v>
      </c>
      <c r="O21" s="37">
        <v>0</v>
      </c>
      <c r="P21" s="37">
        <f t="shared" si="6"/>
        <v>14</v>
      </c>
      <c r="Q21" s="5">
        <v>40.02</v>
      </c>
      <c r="R21" s="37">
        <v>5</v>
      </c>
      <c r="S21" s="37">
        <v>27</v>
      </c>
      <c r="T21" s="37">
        <f t="shared" si="3"/>
        <v>32</v>
      </c>
      <c r="U21" s="5">
        <f t="shared" si="4"/>
        <v>188.96999999999997</v>
      </c>
    </row>
    <row r="22" spans="1:21" ht="12.75">
      <c r="A22" s="4">
        <v>6520</v>
      </c>
      <c r="B22" s="1" t="s">
        <v>9</v>
      </c>
      <c r="C22" s="1" t="s">
        <v>16</v>
      </c>
      <c r="D22" s="1" t="s">
        <v>14</v>
      </c>
      <c r="E22" s="5">
        <v>36.19</v>
      </c>
      <c r="F22" s="37">
        <v>10</v>
      </c>
      <c r="G22" s="5">
        <f t="shared" si="0"/>
        <v>46.19</v>
      </c>
      <c r="H22" s="5">
        <f t="shared" si="1"/>
        <v>73.81</v>
      </c>
      <c r="I22" s="5"/>
      <c r="J22" s="37">
        <v>100</v>
      </c>
      <c r="K22" s="5">
        <f t="shared" si="5"/>
        <v>100</v>
      </c>
      <c r="L22" s="5">
        <f t="shared" si="2"/>
        <v>0</v>
      </c>
      <c r="M22" s="5">
        <v>32</v>
      </c>
      <c r="N22" s="37">
        <v>18</v>
      </c>
      <c r="O22" s="37">
        <v>0</v>
      </c>
      <c r="P22" s="37">
        <f t="shared" si="6"/>
        <v>18</v>
      </c>
      <c r="Q22" s="5">
        <v>45.17</v>
      </c>
      <c r="R22" s="37">
        <v>27</v>
      </c>
      <c r="S22" s="37">
        <v>20</v>
      </c>
      <c r="T22" s="37">
        <f t="shared" si="3"/>
        <v>47</v>
      </c>
      <c r="U22" s="5">
        <f t="shared" si="4"/>
        <v>138.81</v>
      </c>
    </row>
    <row r="23" spans="1:21" ht="12.75">
      <c r="A23" s="4">
        <v>6521</v>
      </c>
      <c r="B23" s="1" t="s">
        <v>64</v>
      </c>
      <c r="C23" s="1" t="s">
        <v>65</v>
      </c>
      <c r="D23" s="1" t="s">
        <v>72</v>
      </c>
      <c r="E23" s="5"/>
      <c r="F23" s="37">
        <v>120</v>
      </c>
      <c r="G23" s="5">
        <f t="shared" si="0"/>
        <v>120</v>
      </c>
      <c r="H23" s="5">
        <f t="shared" si="1"/>
        <v>0</v>
      </c>
      <c r="I23" s="5"/>
      <c r="J23" s="37">
        <v>100</v>
      </c>
      <c r="K23" s="5">
        <f t="shared" si="5"/>
        <v>100</v>
      </c>
      <c r="L23" s="5">
        <f t="shared" si="2"/>
        <v>0</v>
      </c>
      <c r="M23" s="5"/>
      <c r="N23" s="37"/>
      <c r="O23" s="37"/>
      <c r="P23" s="37">
        <f t="shared" si="6"/>
        <v>0</v>
      </c>
      <c r="Q23" s="5"/>
      <c r="R23" s="37"/>
      <c r="S23" s="37"/>
      <c r="T23" s="37">
        <f t="shared" si="3"/>
        <v>0</v>
      </c>
      <c r="U23" s="5">
        <f t="shared" si="4"/>
        <v>0</v>
      </c>
    </row>
    <row r="24" spans="1:21" ht="12.75">
      <c r="A24" s="4">
        <v>6522</v>
      </c>
      <c r="B24" s="1" t="s">
        <v>60</v>
      </c>
      <c r="C24" s="1" t="s">
        <v>144</v>
      </c>
      <c r="D24" s="1" t="s">
        <v>145</v>
      </c>
      <c r="E24" s="5"/>
      <c r="F24" s="37">
        <v>120</v>
      </c>
      <c r="G24" s="5">
        <f t="shared" si="0"/>
        <v>120</v>
      </c>
      <c r="H24" s="5">
        <f t="shared" si="1"/>
        <v>0</v>
      </c>
      <c r="I24" s="5">
        <v>32.44</v>
      </c>
      <c r="J24" s="37">
        <v>5</v>
      </c>
      <c r="K24" s="5">
        <f t="shared" si="5"/>
        <v>37.44</v>
      </c>
      <c r="L24" s="5">
        <f t="shared" si="2"/>
        <v>62.56</v>
      </c>
      <c r="M24" s="5">
        <v>38.97</v>
      </c>
      <c r="N24" s="37">
        <v>16</v>
      </c>
      <c r="O24" s="37">
        <v>0</v>
      </c>
      <c r="P24" s="37">
        <f t="shared" si="6"/>
        <v>16</v>
      </c>
      <c r="Q24" s="5">
        <v>36.55</v>
      </c>
      <c r="R24" s="37">
        <v>6</v>
      </c>
      <c r="S24" s="37">
        <v>27</v>
      </c>
      <c r="T24" s="37">
        <f t="shared" si="3"/>
        <v>33</v>
      </c>
      <c r="U24" s="5">
        <f t="shared" si="4"/>
        <v>111.56</v>
      </c>
    </row>
    <row r="25" spans="1:21" ht="12.75">
      <c r="A25" s="54">
        <v>6523</v>
      </c>
      <c r="B25" s="40" t="s">
        <v>97</v>
      </c>
      <c r="C25" s="40" t="s">
        <v>146</v>
      </c>
      <c r="D25" s="41" t="s">
        <v>15</v>
      </c>
      <c r="E25" s="5"/>
      <c r="F25" s="37">
        <v>120</v>
      </c>
      <c r="G25" s="5">
        <f t="shared" si="0"/>
        <v>120</v>
      </c>
      <c r="H25" s="5">
        <f t="shared" si="1"/>
        <v>0</v>
      </c>
      <c r="I25" s="5"/>
      <c r="J25" s="37">
        <v>100</v>
      </c>
      <c r="K25" s="5">
        <f t="shared" si="5"/>
        <v>100</v>
      </c>
      <c r="L25" s="5">
        <f t="shared" si="2"/>
        <v>0</v>
      </c>
      <c r="M25" s="5"/>
      <c r="N25" s="37"/>
      <c r="O25" s="37"/>
      <c r="P25" s="37">
        <f t="shared" si="6"/>
        <v>0</v>
      </c>
      <c r="Q25" s="5"/>
      <c r="R25" s="37"/>
      <c r="S25" s="37"/>
      <c r="T25" s="37">
        <f t="shared" si="3"/>
        <v>0</v>
      </c>
      <c r="U25" s="5">
        <f t="shared" si="4"/>
        <v>0</v>
      </c>
    </row>
    <row r="26" spans="1:21" ht="12.75">
      <c r="A26" s="54">
        <v>6524</v>
      </c>
      <c r="B26" s="10" t="s">
        <v>147</v>
      </c>
      <c r="C26" t="s">
        <v>148</v>
      </c>
      <c r="D26" s="1" t="s">
        <v>72</v>
      </c>
      <c r="E26" s="5">
        <v>35.41</v>
      </c>
      <c r="F26" s="37">
        <v>10</v>
      </c>
      <c r="G26" s="5">
        <f t="shared" si="0"/>
        <v>45.41</v>
      </c>
      <c r="H26" s="5">
        <f t="shared" si="1"/>
        <v>74.59</v>
      </c>
      <c r="I26" s="5"/>
      <c r="J26" s="37">
        <v>100</v>
      </c>
      <c r="K26" s="5">
        <f t="shared" si="5"/>
        <v>100</v>
      </c>
      <c r="L26" s="5">
        <f t="shared" si="2"/>
        <v>0</v>
      </c>
      <c r="M26" s="5">
        <v>29.65</v>
      </c>
      <c r="N26" s="37">
        <v>15</v>
      </c>
      <c r="O26" s="37">
        <v>12</v>
      </c>
      <c r="P26" s="37">
        <f t="shared" si="6"/>
        <v>27</v>
      </c>
      <c r="Q26" s="5">
        <v>42.02</v>
      </c>
      <c r="R26" s="37">
        <v>14</v>
      </c>
      <c r="S26" s="37">
        <v>27</v>
      </c>
      <c r="T26" s="37">
        <f t="shared" si="3"/>
        <v>41</v>
      </c>
      <c r="U26" s="5">
        <f t="shared" si="4"/>
        <v>142.59</v>
      </c>
    </row>
    <row r="27" spans="1:21" ht="12.75">
      <c r="A27" s="4">
        <v>6525</v>
      </c>
      <c r="B27" s="1" t="s">
        <v>149</v>
      </c>
      <c r="C27" s="1" t="s">
        <v>3</v>
      </c>
      <c r="D27" s="1" t="s">
        <v>13</v>
      </c>
      <c r="E27" s="5">
        <v>34.94</v>
      </c>
      <c r="F27" s="37">
        <v>0</v>
      </c>
      <c r="G27" s="5">
        <f t="shared" si="0"/>
        <v>34.94</v>
      </c>
      <c r="H27" s="5">
        <f t="shared" si="1"/>
        <v>85.06</v>
      </c>
      <c r="I27" s="5">
        <v>31.18</v>
      </c>
      <c r="J27" s="37">
        <v>0</v>
      </c>
      <c r="K27" s="5">
        <f t="shared" si="5"/>
        <v>31.18</v>
      </c>
      <c r="L27" s="5">
        <f t="shared" si="2"/>
        <v>68.82</v>
      </c>
      <c r="M27" s="5">
        <v>30.67</v>
      </c>
      <c r="N27" s="37">
        <v>17</v>
      </c>
      <c r="O27" s="37">
        <v>12</v>
      </c>
      <c r="P27" s="37">
        <f t="shared" si="6"/>
        <v>29</v>
      </c>
      <c r="Q27" s="5">
        <v>40.94</v>
      </c>
      <c r="R27" s="37">
        <v>30</v>
      </c>
      <c r="S27" s="37">
        <v>27</v>
      </c>
      <c r="T27" s="37">
        <f t="shared" si="3"/>
        <v>57</v>
      </c>
      <c r="U27" s="5">
        <f t="shared" si="4"/>
        <v>239.88</v>
      </c>
    </row>
    <row r="28" spans="1:21" ht="12.75">
      <c r="A28" s="4">
        <v>6526</v>
      </c>
      <c r="B28" s="1" t="s">
        <v>94</v>
      </c>
      <c r="C28" s="1" t="s">
        <v>95</v>
      </c>
      <c r="D28" s="1" t="s">
        <v>132</v>
      </c>
      <c r="E28" s="5">
        <v>40.83</v>
      </c>
      <c r="F28" s="37">
        <v>25</v>
      </c>
      <c r="G28" s="5">
        <f t="shared" si="0"/>
        <v>65.83</v>
      </c>
      <c r="H28" s="5">
        <f t="shared" si="1"/>
        <v>54.17</v>
      </c>
      <c r="I28" s="5">
        <v>35.53</v>
      </c>
      <c r="J28" s="37">
        <v>40</v>
      </c>
      <c r="K28" s="5">
        <f t="shared" si="5"/>
        <v>75.53</v>
      </c>
      <c r="L28" s="5">
        <f t="shared" si="2"/>
        <v>24.47</v>
      </c>
      <c r="M28" s="5">
        <v>29.7</v>
      </c>
      <c r="N28" s="37">
        <v>12</v>
      </c>
      <c r="O28" s="37">
        <v>0</v>
      </c>
      <c r="P28" s="37">
        <f t="shared" si="6"/>
        <v>12</v>
      </c>
      <c r="Q28" s="5">
        <v>29.48</v>
      </c>
      <c r="R28" s="37">
        <v>0</v>
      </c>
      <c r="S28" s="37">
        <v>9</v>
      </c>
      <c r="T28" s="37">
        <f t="shared" si="3"/>
        <v>9</v>
      </c>
      <c r="U28" s="5">
        <f t="shared" si="4"/>
        <v>99.64</v>
      </c>
    </row>
    <row r="29" spans="1:21" ht="12.75">
      <c r="A29" s="4">
        <v>6527</v>
      </c>
      <c r="B29" s="1" t="s">
        <v>150</v>
      </c>
      <c r="C29" s="1" t="s">
        <v>151</v>
      </c>
      <c r="D29" s="1" t="s">
        <v>5</v>
      </c>
      <c r="E29" s="5">
        <v>43.27</v>
      </c>
      <c r="F29" s="37">
        <v>0</v>
      </c>
      <c r="G29" s="5">
        <f t="shared" si="0"/>
        <v>43.27</v>
      </c>
      <c r="H29" s="5">
        <f t="shared" si="1"/>
        <v>76.72999999999999</v>
      </c>
      <c r="I29" s="5">
        <v>40.96</v>
      </c>
      <c r="J29" s="37">
        <v>5</v>
      </c>
      <c r="K29" s="5">
        <f t="shared" si="5"/>
        <v>45.96</v>
      </c>
      <c r="L29" s="5">
        <f t="shared" si="2"/>
        <v>54.04</v>
      </c>
      <c r="M29" s="5">
        <v>36.1</v>
      </c>
      <c r="N29" s="37">
        <v>13</v>
      </c>
      <c r="O29" s="37">
        <v>0</v>
      </c>
      <c r="P29" s="37">
        <f t="shared" si="6"/>
        <v>13</v>
      </c>
      <c r="Q29" s="5">
        <v>45.11</v>
      </c>
      <c r="R29" s="37">
        <v>23</v>
      </c>
      <c r="S29" s="37">
        <v>20</v>
      </c>
      <c r="T29" s="37">
        <f t="shared" si="3"/>
        <v>43</v>
      </c>
      <c r="U29" s="5">
        <f t="shared" si="4"/>
        <v>186.76999999999998</v>
      </c>
    </row>
    <row r="30" spans="1:21" ht="12.75">
      <c r="A30" s="54">
        <v>6528</v>
      </c>
      <c r="B30" s="1" t="s">
        <v>137</v>
      </c>
      <c r="C30" s="1" t="s">
        <v>152</v>
      </c>
      <c r="D30" s="1" t="s">
        <v>72</v>
      </c>
      <c r="E30" s="5">
        <v>41.83</v>
      </c>
      <c r="F30" s="37">
        <v>5</v>
      </c>
      <c r="G30" s="5">
        <f t="shared" si="0"/>
        <v>46.83</v>
      </c>
      <c r="H30" s="5">
        <f t="shared" si="1"/>
        <v>73.17</v>
      </c>
      <c r="I30" s="5">
        <v>42.41</v>
      </c>
      <c r="J30" s="37">
        <v>10</v>
      </c>
      <c r="K30" s="5">
        <f t="shared" si="5"/>
        <v>52.41</v>
      </c>
      <c r="L30" s="5">
        <f t="shared" si="2"/>
        <v>47.59</v>
      </c>
      <c r="M30" s="5">
        <v>28.8</v>
      </c>
      <c r="N30" s="37">
        <v>10</v>
      </c>
      <c r="O30" s="37">
        <v>0</v>
      </c>
      <c r="P30" s="37">
        <f t="shared" si="6"/>
        <v>10</v>
      </c>
      <c r="Q30" s="5">
        <v>40.05</v>
      </c>
      <c r="R30" s="37">
        <v>20</v>
      </c>
      <c r="S30" s="37">
        <v>20</v>
      </c>
      <c r="T30" s="37">
        <f t="shared" si="3"/>
        <v>40</v>
      </c>
      <c r="U30" s="5">
        <f t="shared" si="4"/>
        <v>170.76</v>
      </c>
    </row>
    <row r="31" spans="1:21" ht="12.75">
      <c r="A31" s="4">
        <v>6529</v>
      </c>
      <c r="D31" s="1"/>
      <c r="E31" s="5"/>
      <c r="F31" s="37"/>
      <c r="G31" s="5">
        <f t="shared" si="0"/>
        <v>0</v>
      </c>
      <c r="H31" s="5">
        <f t="shared" si="1"/>
        <v>120</v>
      </c>
      <c r="I31" s="5"/>
      <c r="J31" s="37"/>
      <c r="K31" s="5">
        <f t="shared" si="5"/>
        <v>0</v>
      </c>
      <c r="L31" s="5">
        <f t="shared" si="2"/>
        <v>100</v>
      </c>
      <c r="M31" s="5"/>
      <c r="N31" s="37"/>
      <c r="O31" s="37"/>
      <c r="P31" s="37">
        <f t="shared" si="6"/>
        <v>0</v>
      </c>
      <c r="Q31" s="5"/>
      <c r="R31" s="37"/>
      <c r="S31" s="37"/>
      <c r="T31" s="37">
        <f t="shared" si="3"/>
        <v>0</v>
      </c>
      <c r="U31" s="5">
        <f t="shared" si="4"/>
        <v>220</v>
      </c>
    </row>
  </sheetData>
  <mergeCells count="4"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7" sqref="J27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3.75390625" style="0" bestFit="1" customWidth="1"/>
    <col min="4" max="4" width="16.00390625" style="0" bestFit="1" customWidth="1"/>
    <col min="21" max="21" width="12.25390625" style="0" customWidth="1"/>
  </cols>
  <sheetData>
    <row r="1" spans="4:20" ht="12.75">
      <c r="D1" s="1"/>
      <c r="E1" s="64" t="s">
        <v>30</v>
      </c>
      <c r="F1" s="64"/>
      <c r="G1" s="64"/>
      <c r="H1" s="64"/>
      <c r="I1" s="64" t="s">
        <v>31</v>
      </c>
      <c r="J1" s="64"/>
      <c r="K1" s="64"/>
      <c r="L1" s="64"/>
      <c r="M1" s="64" t="s">
        <v>32</v>
      </c>
      <c r="N1" s="64"/>
      <c r="O1" s="64"/>
      <c r="P1" s="64"/>
      <c r="Q1" s="64" t="s">
        <v>33</v>
      </c>
      <c r="R1" s="64"/>
      <c r="S1" s="64"/>
      <c r="T1" s="64"/>
    </row>
    <row r="2" spans="1:22" ht="25.5">
      <c r="A2" s="2" t="s">
        <v>0</v>
      </c>
      <c r="B2" s="2" t="s">
        <v>1</v>
      </c>
      <c r="C2" s="2" t="s">
        <v>2</v>
      </c>
      <c r="D2" s="3" t="s">
        <v>4</v>
      </c>
      <c r="E2" s="3" t="s">
        <v>19</v>
      </c>
      <c r="F2" s="3" t="s">
        <v>20</v>
      </c>
      <c r="G2" s="2" t="s">
        <v>21</v>
      </c>
      <c r="H2" s="2" t="s">
        <v>22</v>
      </c>
      <c r="I2" s="3" t="s">
        <v>19</v>
      </c>
      <c r="J2" s="3" t="s">
        <v>20</v>
      </c>
      <c r="K2" s="2" t="s">
        <v>21</v>
      </c>
      <c r="L2" s="2" t="s">
        <v>23</v>
      </c>
      <c r="M2" s="2" t="s">
        <v>19</v>
      </c>
      <c r="N2" s="2" t="s">
        <v>24</v>
      </c>
      <c r="O2" s="2" t="s">
        <v>25</v>
      </c>
      <c r="P2" s="2" t="s">
        <v>26</v>
      </c>
      <c r="Q2" s="2" t="s">
        <v>19</v>
      </c>
      <c r="R2" s="2" t="s">
        <v>24</v>
      </c>
      <c r="S2" s="2" t="s">
        <v>27</v>
      </c>
      <c r="T2" s="2" t="s">
        <v>26</v>
      </c>
      <c r="U2" s="2" t="s">
        <v>28</v>
      </c>
      <c r="V2" s="2" t="s">
        <v>29</v>
      </c>
    </row>
    <row r="3" spans="1:22" ht="12.75">
      <c r="A3" s="4">
        <v>5501</v>
      </c>
      <c r="B3" s="1" t="s">
        <v>153</v>
      </c>
      <c r="C3" s="1" t="s">
        <v>154</v>
      </c>
      <c r="D3" s="1" t="s">
        <v>39</v>
      </c>
      <c r="E3" s="5">
        <v>37.83</v>
      </c>
      <c r="F3" s="37">
        <v>5</v>
      </c>
      <c r="G3" s="5">
        <f aca="true" t="shared" si="0" ref="G3:G18">SUM(E3:F3)</f>
        <v>42.83</v>
      </c>
      <c r="H3" s="5">
        <f aca="true" t="shared" si="1" ref="H3:H18">120-G3</f>
        <v>77.17</v>
      </c>
      <c r="I3" s="5">
        <v>31.31</v>
      </c>
      <c r="J3" s="37">
        <v>5</v>
      </c>
      <c r="K3" s="5">
        <f aca="true" t="shared" si="2" ref="K3:K18">SUM(I3:J3)</f>
        <v>36.31</v>
      </c>
      <c r="L3" s="5">
        <f aca="true" t="shared" si="3" ref="L3:L18">100-K3</f>
        <v>63.69</v>
      </c>
      <c r="M3" s="5">
        <v>28.01</v>
      </c>
      <c r="N3" s="37">
        <v>22</v>
      </c>
      <c r="O3" s="37">
        <v>12</v>
      </c>
      <c r="P3" s="37">
        <f aca="true" t="shared" si="4" ref="P3:P18">SUM(N3,O3)</f>
        <v>34</v>
      </c>
      <c r="Q3" s="5">
        <v>45.27</v>
      </c>
      <c r="R3" s="37">
        <v>22</v>
      </c>
      <c r="S3" s="37">
        <v>20</v>
      </c>
      <c r="T3" s="37">
        <f aca="true" t="shared" si="5" ref="T3:T18">SUM(R3:S3)</f>
        <v>42</v>
      </c>
      <c r="U3" s="5">
        <f aca="true" t="shared" si="6" ref="U3:U18">SUM(H3,L3,P3,T3)</f>
        <v>216.86</v>
      </c>
      <c r="V3" s="7"/>
    </row>
    <row r="4" spans="1:22" ht="12.75">
      <c r="A4" s="4">
        <v>5502</v>
      </c>
      <c r="B4" s="1" t="s">
        <v>155</v>
      </c>
      <c r="C4" s="1" t="s">
        <v>156</v>
      </c>
      <c r="D4" s="1" t="s">
        <v>72</v>
      </c>
      <c r="E4" s="5">
        <v>50.26</v>
      </c>
      <c r="F4" s="37">
        <v>5</v>
      </c>
      <c r="G4" s="5">
        <f t="shared" si="0"/>
        <v>55.26</v>
      </c>
      <c r="H4" s="5">
        <f t="shared" si="1"/>
        <v>64.74000000000001</v>
      </c>
      <c r="I4" s="5">
        <v>40.12</v>
      </c>
      <c r="J4" s="37">
        <v>0</v>
      </c>
      <c r="K4" s="5">
        <f t="shared" si="2"/>
        <v>40.12</v>
      </c>
      <c r="L4" s="5">
        <f t="shared" si="3"/>
        <v>59.88</v>
      </c>
      <c r="M4" s="5">
        <v>28.84</v>
      </c>
      <c r="N4" s="37">
        <v>14</v>
      </c>
      <c r="O4" s="37">
        <v>12</v>
      </c>
      <c r="P4" s="37">
        <f t="shared" si="4"/>
        <v>26</v>
      </c>
      <c r="Q4" s="5">
        <v>59.77</v>
      </c>
      <c r="R4" s="37">
        <v>0</v>
      </c>
      <c r="S4" s="37">
        <v>0</v>
      </c>
      <c r="T4" s="37">
        <f t="shared" si="5"/>
        <v>0</v>
      </c>
      <c r="U4" s="5">
        <f t="shared" si="6"/>
        <v>150.62</v>
      </c>
      <c r="V4" s="9"/>
    </row>
    <row r="5" spans="1:22" ht="12.75">
      <c r="A5" s="4">
        <v>5503</v>
      </c>
      <c r="B5" s="1" t="s">
        <v>157</v>
      </c>
      <c r="C5" s="1" t="s">
        <v>158</v>
      </c>
      <c r="D5" s="1" t="s">
        <v>84</v>
      </c>
      <c r="E5" s="5">
        <v>46.52</v>
      </c>
      <c r="F5" s="37">
        <v>10</v>
      </c>
      <c r="G5" s="5">
        <f t="shared" si="0"/>
        <v>56.52</v>
      </c>
      <c r="H5" s="5">
        <f t="shared" si="1"/>
        <v>63.48</v>
      </c>
      <c r="I5" s="5">
        <v>42.72</v>
      </c>
      <c r="J5" s="37">
        <v>20</v>
      </c>
      <c r="K5" s="5">
        <f t="shared" si="2"/>
        <v>62.72</v>
      </c>
      <c r="L5" s="5">
        <f t="shared" si="3"/>
        <v>37.28</v>
      </c>
      <c r="M5" s="5">
        <v>34.67</v>
      </c>
      <c r="N5" s="37">
        <v>12</v>
      </c>
      <c r="O5" s="37">
        <v>0</v>
      </c>
      <c r="P5" s="37">
        <f t="shared" si="4"/>
        <v>12</v>
      </c>
      <c r="Q5" s="5">
        <v>46.7</v>
      </c>
      <c r="R5" s="37">
        <v>23</v>
      </c>
      <c r="S5" s="37">
        <v>9</v>
      </c>
      <c r="T5" s="37">
        <f t="shared" si="5"/>
        <v>32</v>
      </c>
      <c r="U5" s="5">
        <f t="shared" si="6"/>
        <v>144.76</v>
      </c>
      <c r="V5" s="9"/>
    </row>
    <row r="6" spans="1:22" ht="12.75">
      <c r="A6" s="4">
        <v>5504</v>
      </c>
      <c r="B6" s="1" t="s">
        <v>159</v>
      </c>
      <c r="C6" s="1" t="s">
        <v>160</v>
      </c>
      <c r="D6" s="1" t="s">
        <v>39</v>
      </c>
      <c r="E6" s="5">
        <v>33.64</v>
      </c>
      <c r="F6" s="37">
        <v>5</v>
      </c>
      <c r="G6" s="5">
        <f t="shared" si="0"/>
        <v>38.64</v>
      </c>
      <c r="H6" s="5">
        <f t="shared" si="1"/>
        <v>81.36</v>
      </c>
      <c r="I6" s="5">
        <v>31.11</v>
      </c>
      <c r="J6" s="37">
        <v>5</v>
      </c>
      <c r="K6" s="5">
        <f t="shared" si="2"/>
        <v>36.11</v>
      </c>
      <c r="L6" s="5">
        <f t="shared" si="3"/>
        <v>63.89</v>
      </c>
      <c r="M6" s="5">
        <v>34.88</v>
      </c>
      <c r="N6" s="37">
        <v>12</v>
      </c>
      <c r="O6" s="37">
        <v>0</v>
      </c>
      <c r="P6" s="37">
        <f t="shared" si="4"/>
        <v>12</v>
      </c>
      <c r="Q6" s="5">
        <v>51.7</v>
      </c>
      <c r="R6" s="37">
        <v>19</v>
      </c>
      <c r="S6" s="37">
        <v>2</v>
      </c>
      <c r="T6" s="37">
        <f t="shared" si="5"/>
        <v>21</v>
      </c>
      <c r="U6" s="5">
        <f t="shared" si="6"/>
        <v>178.25</v>
      </c>
      <c r="V6" s="9"/>
    </row>
    <row r="7" spans="1:22" ht="12.75">
      <c r="A7" s="4">
        <v>5505</v>
      </c>
      <c r="B7" s="1" t="s">
        <v>147</v>
      </c>
      <c r="C7" s="1" t="s">
        <v>161</v>
      </c>
      <c r="D7" s="1" t="s">
        <v>72</v>
      </c>
      <c r="E7" s="5"/>
      <c r="F7" s="37">
        <v>120</v>
      </c>
      <c r="G7" s="5">
        <f t="shared" si="0"/>
        <v>120</v>
      </c>
      <c r="H7" s="5">
        <f t="shared" si="1"/>
        <v>0</v>
      </c>
      <c r="I7" s="5">
        <v>33.84</v>
      </c>
      <c r="J7" s="37">
        <v>0</v>
      </c>
      <c r="K7" s="5">
        <f t="shared" si="2"/>
        <v>33.84</v>
      </c>
      <c r="L7" s="5">
        <f t="shared" si="3"/>
        <v>66.16</v>
      </c>
      <c r="M7" s="5">
        <v>28.13</v>
      </c>
      <c r="N7" s="37">
        <v>16</v>
      </c>
      <c r="O7" s="37">
        <v>12</v>
      </c>
      <c r="P7" s="37">
        <f t="shared" si="4"/>
        <v>28</v>
      </c>
      <c r="Q7" s="5">
        <v>43.76</v>
      </c>
      <c r="R7" s="37">
        <v>24</v>
      </c>
      <c r="S7" s="37">
        <v>20</v>
      </c>
      <c r="T7" s="37">
        <f t="shared" si="5"/>
        <v>44</v>
      </c>
      <c r="U7" s="5">
        <f t="shared" si="6"/>
        <v>138.16</v>
      </c>
      <c r="V7" s="6"/>
    </row>
    <row r="8" spans="1:22" ht="12.75">
      <c r="A8" s="4">
        <v>5506</v>
      </c>
      <c r="B8" s="1" t="s">
        <v>50</v>
      </c>
      <c r="C8" s="1" t="s">
        <v>51</v>
      </c>
      <c r="D8" s="1" t="s">
        <v>162</v>
      </c>
      <c r="E8" s="5">
        <v>49.95</v>
      </c>
      <c r="F8" s="37">
        <v>0</v>
      </c>
      <c r="G8" s="5">
        <f t="shared" si="0"/>
        <v>49.95</v>
      </c>
      <c r="H8" s="5">
        <f t="shared" si="1"/>
        <v>70.05</v>
      </c>
      <c r="I8" s="5">
        <v>42.78</v>
      </c>
      <c r="J8" s="37">
        <v>5</v>
      </c>
      <c r="K8" s="5">
        <f t="shared" si="2"/>
        <v>47.78</v>
      </c>
      <c r="L8" s="5">
        <f t="shared" si="3"/>
        <v>52.22</v>
      </c>
      <c r="M8" s="5">
        <v>29.9</v>
      </c>
      <c r="N8" s="37">
        <v>18</v>
      </c>
      <c r="O8" s="37">
        <v>0</v>
      </c>
      <c r="P8" s="37">
        <f t="shared" si="4"/>
        <v>18</v>
      </c>
      <c r="Q8" s="5">
        <v>47.61</v>
      </c>
      <c r="R8" s="37">
        <v>23</v>
      </c>
      <c r="S8" s="37">
        <v>14</v>
      </c>
      <c r="T8" s="37">
        <f t="shared" si="5"/>
        <v>37</v>
      </c>
      <c r="U8" s="5">
        <f t="shared" si="6"/>
        <v>177.26999999999998</v>
      </c>
      <c r="V8" s="7"/>
    </row>
    <row r="9" spans="1:22" ht="12.75">
      <c r="A9" s="4">
        <v>5507</v>
      </c>
      <c r="B9" s="1" t="s">
        <v>69</v>
      </c>
      <c r="C9" s="1" t="s">
        <v>105</v>
      </c>
      <c r="D9" s="1" t="s">
        <v>80</v>
      </c>
      <c r="E9" s="5"/>
      <c r="F9" s="37">
        <v>120</v>
      </c>
      <c r="G9" s="5">
        <f t="shared" si="0"/>
        <v>120</v>
      </c>
      <c r="H9" s="5">
        <f t="shared" si="1"/>
        <v>0</v>
      </c>
      <c r="I9" s="5">
        <v>32.84</v>
      </c>
      <c r="J9" s="37">
        <v>5</v>
      </c>
      <c r="K9" s="5">
        <f t="shared" si="2"/>
        <v>37.84</v>
      </c>
      <c r="L9" s="5">
        <f t="shared" si="3"/>
        <v>62.16</v>
      </c>
      <c r="M9" s="5">
        <v>28.72</v>
      </c>
      <c r="N9" s="37">
        <v>13</v>
      </c>
      <c r="O9" s="37">
        <v>12</v>
      </c>
      <c r="P9" s="37">
        <f>SUM(N9,O9)</f>
        <v>25</v>
      </c>
      <c r="Q9" s="5">
        <v>42.37</v>
      </c>
      <c r="R9" s="37">
        <v>27</v>
      </c>
      <c r="S9" s="37">
        <v>14</v>
      </c>
      <c r="T9" s="37">
        <f t="shared" si="5"/>
        <v>41</v>
      </c>
      <c r="U9" s="5">
        <f t="shared" si="6"/>
        <v>128.16</v>
      </c>
      <c r="V9" s="7"/>
    </row>
    <row r="10" spans="1:22" ht="12.75">
      <c r="A10" s="4">
        <v>5508</v>
      </c>
      <c r="B10" s="1" t="s">
        <v>12</v>
      </c>
      <c r="C10" s="1" t="s">
        <v>106</v>
      </c>
      <c r="D10" s="1" t="s">
        <v>45</v>
      </c>
      <c r="E10" s="5">
        <v>42.2</v>
      </c>
      <c r="F10" s="37">
        <v>5</v>
      </c>
      <c r="G10" s="5">
        <f t="shared" si="0"/>
        <v>47.2</v>
      </c>
      <c r="H10" s="5">
        <f t="shared" si="1"/>
        <v>72.8</v>
      </c>
      <c r="I10" s="5">
        <v>35.65</v>
      </c>
      <c r="J10" s="37">
        <v>10</v>
      </c>
      <c r="K10" s="5">
        <f t="shared" si="2"/>
        <v>45.65</v>
      </c>
      <c r="L10" s="5">
        <f t="shared" si="3"/>
        <v>54.35</v>
      </c>
      <c r="M10" s="5">
        <v>31.85</v>
      </c>
      <c r="N10" s="37">
        <v>10</v>
      </c>
      <c r="O10" s="37">
        <v>0</v>
      </c>
      <c r="P10" s="37">
        <f t="shared" si="4"/>
        <v>10</v>
      </c>
      <c r="Q10" s="5">
        <v>41.83</v>
      </c>
      <c r="R10" s="37">
        <v>14</v>
      </c>
      <c r="S10" s="37">
        <v>27</v>
      </c>
      <c r="T10" s="37">
        <f t="shared" si="5"/>
        <v>41</v>
      </c>
      <c r="U10" s="5">
        <f t="shared" si="6"/>
        <v>178.15</v>
      </c>
      <c r="V10" s="7"/>
    </row>
    <row r="11" spans="1:22" ht="12.75">
      <c r="A11" s="4">
        <v>5509</v>
      </c>
      <c r="B11" t="s">
        <v>163</v>
      </c>
      <c r="C11" t="s">
        <v>164</v>
      </c>
      <c r="D11" s="1" t="s">
        <v>49</v>
      </c>
      <c r="E11" s="5">
        <v>35.45</v>
      </c>
      <c r="F11" s="37">
        <v>5</v>
      </c>
      <c r="G11" s="5">
        <f t="shared" si="0"/>
        <v>40.45</v>
      </c>
      <c r="H11" s="5">
        <f t="shared" si="1"/>
        <v>79.55</v>
      </c>
      <c r="I11" s="5">
        <v>35.09</v>
      </c>
      <c r="J11" s="37">
        <v>5</v>
      </c>
      <c r="K11" s="5">
        <f t="shared" si="2"/>
        <v>40.09</v>
      </c>
      <c r="L11" s="5">
        <f t="shared" si="3"/>
        <v>59.91</v>
      </c>
      <c r="M11" s="5">
        <v>30.23</v>
      </c>
      <c r="N11" s="37">
        <v>17</v>
      </c>
      <c r="O11" s="37">
        <v>12</v>
      </c>
      <c r="P11" s="37">
        <f t="shared" si="4"/>
        <v>29</v>
      </c>
      <c r="Q11" s="5">
        <v>40.11</v>
      </c>
      <c r="R11" s="37">
        <v>29</v>
      </c>
      <c r="S11" s="37">
        <v>27</v>
      </c>
      <c r="T11" s="37">
        <f t="shared" si="5"/>
        <v>56</v>
      </c>
      <c r="U11" s="5">
        <f t="shared" si="6"/>
        <v>224.45999999999998</v>
      </c>
      <c r="V11" s="6"/>
    </row>
    <row r="12" spans="1:21" ht="12.75">
      <c r="A12" s="4">
        <v>5510</v>
      </c>
      <c r="B12" t="s">
        <v>63</v>
      </c>
      <c r="C12" t="s">
        <v>165</v>
      </c>
      <c r="D12" t="s">
        <v>166</v>
      </c>
      <c r="E12" s="5">
        <v>42.34</v>
      </c>
      <c r="F12" s="37">
        <v>15</v>
      </c>
      <c r="G12" s="5">
        <f t="shared" si="0"/>
        <v>57.34</v>
      </c>
      <c r="H12" s="5">
        <f t="shared" si="1"/>
        <v>62.66</v>
      </c>
      <c r="I12" s="5">
        <v>37.83</v>
      </c>
      <c r="J12" s="37">
        <v>15</v>
      </c>
      <c r="K12" s="5">
        <f t="shared" si="2"/>
        <v>52.83</v>
      </c>
      <c r="L12" s="5">
        <f t="shared" si="3"/>
        <v>47.17</v>
      </c>
      <c r="M12" s="5">
        <v>29.89</v>
      </c>
      <c r="N12" s="37">
        <v>13</v>
      </c>
      <c r="O12" s="37">
        <v>0</v>
      </c>
      <c r="P12" s="37">
        <f t="shared" si="4"/>
        <v>13</v>
      </c>
      <c r="Q12" s="5">
        <v>38.98</v>
      </c>
      <c r="R12" s="37">
        <v>19</v>
      </c>
      <c r="S12" s="37">
        <v>27</v>
      </c>
      <c r="T12" s="37">
        <f t="shared" si="5"/>
        <v>46</v>
      </c>
      <c r="U12" s="5">
        <f t="shared" si="6"/>
        <v>168.82999999999998</v>
      </c>
    </row>
    <row r="13" spans="1:21" ht="12.75">
      <c r="A13" s="4">
        <v>5511</v>
      </c>
      <c r="B13" t="s">
        <v>87</v>
      </c>
      <c r="C13" t="s">
        <v>167</v>
      </c>
      <c r="D13" t="s">
        <v>84</v>
      </c>
      <c r="E13" s="5">
        <v>46.16</v>
      </c>
      <c r="F13" s="37">
        <v>5</v>
      </c>
      <c r="G13" s="5">
        <f t="shared" si="0"/>
        <v>51.16</v>
      </c>
      <c r="H13" s="5">
        <f t="shared" si="1"/>
        <v>68.84</v>
      </c>
      <c r="I13" s="5">
        <v>40.46</v>
      </c>
      <c r="J13" s="37">
        <v>0</v>
      </c>
      <c r="K13" s="5">
        <f t="shared" si="2"/>
        <v>40.46</v>
      </c>
      <c r="L13" s="5">
        <f t="shared" si="3"/>
        <v>59.54</v>
      </c>
      <c r="M13" s="5">
        <v>28.85</v>
      </c>
      <c r="N13" s="37">
        <v>17</v>
      </c>
      <c r="O13" s="37">
        <v>12</v>
      </c>
      <c r="P13" s="37">
        <f t="shared" si="4"/>
        <v>29</v>
      </c>
      <c r="Q13" s="5">
        <v>40.84</v>
      </c>
      <c r="R13" s="37">
        <v>21</v>
      </c>
      <c r="S13" s="37">
        <v>27</v>
      </c>
      <c r="T13" s="37">
        <f t="shared" si="5"/>
        <v>48</v>
      </c>
      <c r="U13" s="5">
        <f t="shared" si="6"/>
        <v>205.38</v>
      </c>
    </row>
    <row r="14" spans="1:21" ht="12.75">
      <c r="A14" s="4">
        <v>5512</v>
      </c>
      <c r="B14" t="s">
        <v>92</v>
      </c>
      <c r="C14" t="s">
        <v>168</v>
      </c>
      <c r="D14" t="s">
        <v>62</v>
      </c>
      <c r="E14" s="5">
        <v>39.13</v>
      </c>
      <c r="F14" s="37">
        <v>0</v>
      </c>
      <c r="G14" s="5">
        <f t="shared" si="0"/>
        <v>39.13</v>
      </c>
      <c r="H14" s="5">
        <f t="shared" si="1"/>
        <v>80.87</v>
      </c>
      <c r="I14" s="5">
        <v>33.1</v>
      </c>
      <c r="J14" s="37">
        <v>5</v>
      </c>
      <c r="K14" s="5">
        <f t="shared" si="2"/>
        <v>38.1</v>
      </c>
      <c r="L14" s="5">
        <f t="shared" si="3"/>
        <v>61.9</v>
      </c>
      <c r="M14" s="5">
        <v>30.34</v>
      </c>
      <c r="N14" s="37">
        <v>10</v>
      </c>
      <c r="O14" s="37">
        <v>12</v>
      </c>
      <c r="P14" s="37">
        <f t="shared" si="4"/>
        <v>22</v>
      </c>
      <c r="Q14" s="5">
        <v>44.61</v>
      </c>
      <c r="R14" s="37">
        <v>28</v>
      </c>
      <c r="S14" s="37">
        <v>20</v>
      </c>
      <c r="T14" s="37">
        <f t="shared" si="5"/>
        <v>48</v>
      </c>
      <c r="U14" s="5">
        <f t="shared" si="6"/>
        <v>212.77</v>
      </c>
    </row>
    <row r="15" spans="1:22" ht="12.75">
      <c r="A15" s="4">
        <v>5513</v>
      </c>
      <c r="B15" s="1" t="s">
        <v>82</v>
      </c>
      <c r="C15" s="1" t="s">
        <v>104</v>
      </c>
      <c r="D15" s="1" t="s">
        <v>45</v>
      </c>
      <c r="E15" s="5">
        <v>37.03</v>
      </c>
      <c r="F15" s="37">
        <v>0</v>
      </c>
      <c r="G15" s="5">
        <f t="shared" si="0"/>
        <v>37.03</v>
      </c>
      <c r="H15" s="5">
        <f t="shared" si="1"/>
        <v>82.97</v>
      </c>
      <c r="I15" s="5">
        <v>29.6</v>
      </c>
      <c r="J15" s="37">
        <v>0</v>
      </c>
      <c r="K15" s="5">
        <f t="shared" si="2"/>
        <v>29.6</v>
      </c>
      <c r="L15" s="5">
        <f t="shared" si="3"/>
        <v>70.4</v>
      </c>
      <c r="M15" s="5">
        <v>28.69</v>
      </c>
      <c r="N15" s="37">
        <v>21</v>
      </c>
      <c r="O15" s="37">
        <v>12</v>
      </c>
      <c r="P15" s="37">
        <f t="shared" si="4"/>
        <v>33</v>
      </c>
      <c r="Q15" s="5">
        <v>40.9</v>
      </c>
      <c r="R15" s="37">
        <v>28</v>
      </c>
      <c r="S15" s="37">
        <v>27</v>
      </c>
      <c r="T15" s="37">
        <f t="shared" si="5"/>
        <v>55</v>
      </c>
      <c r="U15" s="5">
        <f t="shared" si="6"/>
        <v>241.37</v>
      </c>
      <c r="V15" s="9"/>
    </row>
    <row r="16" spans="1:22" ht="12.75">
      <c r="A16" s="4">
        <v>5514</v>
      </c>
      <c r="B16" s="1" t="s">
        <v>101</v>
      </c>
      <c r="C16" s="1" t="s">
        <v>103</v>
      </c>
      <c r="D16" s="1" t="s">
        <v>72</v>
      </c>
      <c r="E16" s="5">
        <v>36.55</v>
      </c>
      <c r="F16" s="37">
        <v>10</v>
      </c>
      <c r="G16" s="5">
        <f t="shared" si="0"/>
        <v>46.55</v>
      </c>
      <c r="H16" s="5">
        <f t="shared" si="1"/>
        <v>73.45</v>
      </c>
      <c r="I16" s="5">
        <v>29.94</v>
      </c>
      <c r="J16" s="37">
        <v>10</v>
      </c>
      <c r="K16" s="5">
        <f t="shared" si="2"/>
        <v>39.94</v>
      </c>
      <c r="L16" s="5">
        <f t="shared" si="3"/>
        <v>60.06</v>
      </c>
      <c r="M16" s="5">
        <v>28.41</v>
      </c>
      <c r="N16" s="37">
        <v>22</v>
      </c>
      <c r="O16" s="37">
        <v>0</v>
      </c>
      <c r="P16" s="37">
        <f t="shared" si="4"/>
        <v>22</v>
      </c>
      <c r="Q16" s="5">
        <v>36.76</v>
      </c>
      <c r="R16" s="37">
        <v>21</v>
      </c>
      <c r="S16" s="37">
        <v>27</v>
      </c>
      <c r="T16" s="37">
        <f t="shared" si="5"/>
        <v>48</v>
      </c>
      <c r="U16" s="5">
        <f t="shared" si="6"/>
        <v>203.51</v>
      </c>
      <c r="V16" s="7"/>
    </row>
    <row r="17" spans="1:21" ht="12.75">
      <c r="A17" s="4">
        <v>5515</v>
      </c>
      <c r="B17" t="s">
        <v>149</v>
      </c>
      <c r="C17" t="s">
        <v>169</v>
      </c>
      <c r="D17" t="s">
        <v>49</v>
      </c>
      <c r="E17" s="5">
        <v>34.08</v>
      </c>
      <c r="F17" s="37">
        <v>0</v>
      </c>
      <c r="G17" s="5">
        <f t="shared" si="0"/>
        <v>34.08</v>
      </c>
      <c r="H17" s="5">
        <f t="shared" si="1"/>
        <v>85.92</v>
      </c>
      <c r="I17" s="5">
        <v>28</v>
      </c>
      <c r="J17" s="37">
        <v>0</v>
      </c>
      <c r="K17" s="5">
        <f t="shared" si="2"/>
        <v>28</v>
      </c>
      <c r="L17" s="5">
        <f t="shared" si="3"/>
        <v>72</v>
      </c>
      <c r="M17" s="5">
        <v>29.09</v>
      </c>
      <c r="N17" s="37">
        <v>18</v>
      </c>
      <c r="O17" s="37">
        <v>12</v>
      </c>
      <c r="P17" s="37">
        <f t="shared" si="4"/>
        <v>30</v>
      </c>
      <c r="Q17" s="5">
        <v>38.89</v>
      </c>
      <c r="R17" s="37">
        <v>30</v>
      </c>
      <c r="S17" s="37">
        <v>27</v>
      </c>
      <c r="T17" s="37">
        <f t="shared" si="5"/>
        <v>57</v>
      </c>
      <c r="U17" s="5">
        <f t="shared" si="6"/>
        <v>244.92000000000002</v>
      </c>
    </row>
    <row r="18" spans="1:21" ht="12.75">
      <c r="A18" s="4">
        <v>5516</v>
      </c>
      <c r="B18" t="s">
        <v>170</v>
      </c>
      <c r="C18" t="s">
        <v>171</v>
      </c>
      <c r="D18" t="s">
        <v>72</v>
      </c>
      <c r="E18" s="5">
        <v>36.92</v>
      </c>
      <c r="F18" s="37">
        <v>0</v>
      </c>
      <c r="G18" s="5">
        <f t="shared" si="0"/>
        <v>36.92</v>
      </c>
      <c r="H18" s="5">
        <f t="shared" si="1"/>
        <v>83.08</v>
      </c>
      <c r="I18" s="5">
        <v>32.57</v>
      </c>
      <c r="J18" s="37">
        <v>0</v>
      </c>
      <c r="K18" s="5">
        <f t="shared" si="2"/>
        <v>32.57</v>
      </c>
      <c r="L18" s="5">
        <f t="shared" si="3"/>
        <v>67.43</v>
      </c>
      <c r="M18" s="5">
        <v>30.37</v>
      </c>
      <c r="N18" s="37">
        <v>18</v>
      </c>
      <c r="O18" s="37">
        <v>12</v>
      </c>
      <c r="P18" s="37">
        <f t="shared" si="4"/>
        <v>30</v>
      </c>
      <c r="Q18" s="5">
        <v>49.45</v>
      </c>
      <c r="R18" s="37">
        <v>26</v>
      </c>
      <c r="S18" s="37">
        <v>14</v>
      </c>
      <c r="T18" s="37">
        <f t="shared" si="5"/>
        <v>40</v>
      </c>
      <c r="U18" s="5">
        <f t="shared" si="6"/>
        <v>220.51</v>
      </c>
    </row>
  </sheetData>
  <mergeCells count="4"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31" sqref="J31"/>
    </sheetView>
  </sheetViews>
  <sheetFormatPr defaultColWidth="9.00390625" defaultRowHeight="12.75"/>
  <cols>
    <col min="1" max="1" width="11.125" style="0" customWidth="1"/>
    <col min="2" max="2" width="22.125" style="0" bestFit="1" customWidth="1"/>
    <col min="3" max="3" width="32.875" style="0" bestFit="1" customWidth="1"/>
    <col min="4" max="4" width="16.00390625" style="0" bestFit="1" customWidth="1"/>
    <col min="21" max="21" width="12.00390625" style="0" customWidth="1"/>
  </cols>
  <sheetData>
    <row r="1" spans="4:20" ht="12.75">
      <c r="D1" s="1"/>
      <c r="E1" s="64" t="s">
        <v>30</v>
      </c>
      <c r="F1" s="64"/>
      <c r="G1" s="64"/>
      <c r="H1" s="64"/>
      <c r="I1" s="64" t="s">
        <v>31</v>
      </c>
      <c r="J1" s="64"/>
      <c r="K1" s="64"/>
      <c r="L1" s="64"/>
      <c r="M1" s="64" t="s">
        <v>32</v>
      </c>
      <c r="N1" s="64"/>
      <c r="O1" s="64"/>
      <c r="P1" s="64"/>
      <c r="Q1" s="64" t="s">
        <v>33</v>
      </c>
      <c r="R1" s="64"/>
      <c r="S1" s="64"/>
      <c r="T1" s="64"/>
    </row>
    <row r="2" spans="1:22" ht="25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19</v>
      </c>
      <c r="F2" s="3" t="s">
        <v>20</v>
      </c>
      <c r="G2" s="2" t="s">
        <v>21</v>
      </c>
      <c r="H2" s="2" t="s">
        <v>22</v>
      </c>
      <c r="I2" s="3" t="s">
        <v>19</v>
      </c>
      <c r="J2" s="3" t="s">
        <v>20</v>
      </c>
      <c r="K2" s="2" t="s">
        <v>21</v>
      </c>
      <c r="L2" s="2" t="s">
        <v>23</v>
      </c>
      <c r="M2" s="2" t="s">
        <v>19</v>
      </c>
      <c r="N2" s="2" t="s">
        <v>24</v>
      </c>
      <c r="O2" s="2" t="s">
        <v>25</v>
      </c>
      <c r="P2" s="2" t="s">
        <v>26</v>
      </c>
      <c r="Q2" s="2" t="s">
        <v>19</v>
      </c>
      <c r="R2" s="2" t="s">
        <v>24</v>
      </c>
      <c r="S2" s="2" t="s">
        <v>27</v>
      </c>
      <c r="T2" s="2" t="s">
        <v>26</v>
      </c>
      <c r="U2" s="2" t="s">
        <v>28</v>
      </c>
      <c r="V2" s="2" t="s">
        <v>29</v>
      </c>
    </row>
    <row r="3" spans="1:22" ht="12.75">
      <c r="A3" s="4">
        <v>4001</v>
      </c>
      <c r="B3" s="1" t="s">
        <v>9</v>
      </c>
      <c r="C3" s="1" t="s">
        <v>107</v>
      </c>
      <c r="D3" s="1" t="s">
        <v>145</v>
      </c>
      <c r="E3" s="5">
        <v>37.34</v>
      </c>
      <c r="F3" s="37">
        <v>0</v>
      </c>
      <c r="G3" s="5">
        <f aca="true" t="shared" si="0" ref="G3:G29">SUM(E3:F3)</f>
        <v>37.34</v>
      </c>
      <c r="H3" s="5">
        <f aca="true" t="shared" si="1" ref="H3:H29">120-G3</f>
        <v>82.66</v>
      </c>
      <c r="I3" s="5">
        <v>31.39</v>
      </c>
      <c r="J3" s="37">
        <v>0</v>
      </c>
      <c r="K3" s="5">
        <f aca="true" t="shared" si="2" ref="K3:K29">SUM(I3:J3)</f>
        <v>31.39</v>
      </c>
      <c r="L3" s="5">
        <f aca="true" t="shared" si="3" ref="L3:L29">100-K3</f>
        <v>68.61</v>
      </c>
      <c r="M3" s="5">
        <v>30.04</v>
      </c>
      <c r="N3" s="37">
        <v>19</v>
      </c>
      <c r="O3" s="37">
        <v>0</v>
      </c>
      <c r="P3" s="37">
        <f aca="true" t="shared" si="4" ref="P3:P29">SUM(N3,O3)</f>
        <v>19</v>
      </c>
      <c r="Q3" s="5">
        <v>42.74</v>
      </c>
      <c r="R3" s="37">
        <v>26</v>
      </c>
      <c r="S3" s="37">
        <v>20</v>
      </c>
      <c r="T3" s="37">
        <f aca="true" t="shared" si="5" ref="T3:T29">SUM(R3:S3)</f>
        <v>46</v>
      </c>
      <c r="U3" s="5">
        <f aca="true" t="shared" si="6" ref="U3:U29">SUM(H3,L3,P3,T3)</f>
        <v>216.26999999999998</v>
      </c>
      <c r="V3" s="5"/>
    </row>
    <row r="4" spans="1:22" ht="12.75">
      <c r="A4" s="4">
        <v>4002</v>
      </c>
      <c r="B4" s="1" t="s">
        <v>172</v>
      </c>
      <c r="C4" s="1" t="s">
        <v>36</v>
      </c>
      <c r="D4" s="1" t="s">
        <v>8</v>
      </c>
      <c r="E4" s="5">
        <v>36.75</v>
      </c>
      <c r="F4" s="37">
        <v>0</v>
      </c>
      <c r="G4" s="5">
        <f t="shared" si="0"/>
        <v>36.75</v>
      </c>
      <c r="H4" s="5">
        <f t="shared" si="1"/>
        <v>83.25</v>
      </c>
      <c r="I4" s="5">
        <v>31.81</v>
      </c>
      <c r="J4" s="37">
        <v>5</v>
      </c>
      <c r="K4" s="5">
        <f t="shared" si="2"/>
        <v>36.81</v>
      </c>
      <c r="L4" s="5">
        <f t="shared" si="3"/>
        <v>63.19</v>
      </c>
      <c r="M4" s="5">
        <v>31.82</v>
      </c>
      <c r="N4" s="37">
        <v>13</v>
      </c>
      <c r="O4" s="37">
        <v>0</v>
      </c>
      <c r="P4" s="37">
        <f t="shared" si="4"/>
        <v>13</v>
      </c>
      <c r="Q4" s="5">
        <v>35.76</v>
      </c>
      <c r="R4" s="37">
        <v>23</v>
      </c>
      <c r="S4" s="37">
        <v>27</v>
      </c>
      <c r="T4" s="37">
        <f t="shared" si="5"/>
        <v>50</v>
      </c>
      <c r="U4" s="5">
        <f t="shared" si="6"/>
        <v>209.44</v>
      </c>
      <c r="V4" s="7"/>
    </row>
    <row r="5" spans="1:22" ht="12.75">
      <c r="A5" s="4">
        <v>4003</v>
      </c>
      <c r="B5" s="1" t="s">
        <v>60</v>
      </c>
      <c r="C5" s="1" t="s">
        <v>173</v>
      </c>
      <c r="D5" s="1" t="s">
        <v>17</v>
      </c>
      <c r="E5" s="5"/>
      <c r="F5" s="37">
        <v>120</v>
      </c>
      <c r="G5" s="5">
        <f t="shared" si="0"/>
        <v>120</v>
      </c>
      <c r="H5" s="5">
        <f t="shared" si="1"/>
        <v>0</v>
      </c>
      <c r="I5" s="5"/>
      <c r="J5" s="37">
        <v>100</v>
      </c>
      <c r="K5" s="5">
        <f t="shared" si="2"/>
        <v>100</v>
      </c>
      <c r="L5" s="5">
        <f t="shared" si="3"/>
        <v>0</v>
      </c>
      <c r="M5" s="5">
        <v>31.16</v>
      </c>
      <c r="N5" s="37">
        <v>10</v>
      </c>
      <c r="O5" s="37">
        <v>0</v>
      </c>
      <c r="P5" s="37">
        <f>SUM(N5,O5)</f>
        <v>10</v>
      </c>
      <c r="Q5" s="5">
        <v>59.93</v>
      </c>
      <c r="R5" s="37">
        <v>11</v>
      </c>
      <c r="S5" s="37">
        <v>14</v>
      </c>
      <c r="T5" s="37">
        <f t="shared" si="5"/>
        <v>25</v>
      </c>
      <c r="U5" s="5">
        <f t="shared" si="6"/>
        <v>35</v>
      </c>
      <c r="V5" s="7"/>
    </row>
    <row r="6" spans="1:22" ht="12.75">
      <c r="A6" s="4">
        <v>4004</v>
      </c>
      <c r="B6" t="s">
        <v>94</v>
      </c>
      <c r="C6" t="s">
        <v>174</v>
      </c>
      <c r="D6" s="1" t="s">
        <v>72</v>
      </c>
      <c r="E6" s="5"/>
      <c r="F6" s="37">
        <v>120</v>
      </c>
      <c r="G6" s="5">
        <f t="shared" si="0"/>
        <v>120</v>
      </c>
      <c r="H6" s="5">
        <f t="shared" si="1"/>
        <v>0</v>
      </c>
      <c r="I6" s="5"/>
      <c r="J6" s="37">
        <v>100</v>
      </c>
      <c r="K6" s="5">
        <f t="shared" si="2"/>
        <v>100</v>
      </c>
      <c r="L6" s="5">
        <f t="shared" si="3"/>
        <v>0</v>
      </c>
      <c r="M6" s="5">
        <v>24.15</v>
      </c>
      <c r="N6" s="37">
        <v>11</v>
      </c>
      <c r="O6" s="37">
        <v>0</v>
      </c>
      <c r="P6" s="37">
        <f t="shared" si="4"/>
        <v>11</v>
      </c>
      <c r="Q6" s="5">
        <v>32.01</v>
      </c>
      <c r="R6" s="37">
        <v>0</v>
      </c>
      <c r="S6" s="37">
        <v>14</v>
      </c>
      <c r="T6" s="37">
        <f t="shared" si="5"/>
        <v>14</v>
      </c>
      <c r="U6" s="5">
        <f t="shared" si="6"/>
        <v>25</v>
      </c>
      <c r="V6" s="9"/>
    </row>
    <row r="7" spans="1:22" ht="12.75">
      <c r="A7" s="4">
        <v>4005</v>
      </c>
      <c r="B7" s="1" t="s">
        <v>149</v>
      </c>
      <c r="C7" s="1" t="s">
        <v>175</v>
      </c>
      <c r="D7" s="1" t="s">
        <v>86</v>
      </c>
      <c r="E7" s="5">
        <v>40.29</v>
      </c>
      <c r="F7" s="37">
        <v>10</v>
      </c>
      <c r="G7" s="5">
        <f t="shared" si="0"/>
        <v>50.29</v>
      </c>
      <c r="H7" s="5">
        <f t="shared" si="1"/>
        <v>69.71000000000001</v>
      </c>
      <c r="I7" s="5">
        <v>32.21</v>
      </c>
      <c r="J7" s="37">
        <v>0</v>
      </c>
      <c r="K7" s="5">
        <f t="shared" si="2"/>
        <v>32.21</v>
      </c>
      <c r="L7" s="5">
        <f t="shared" si="3"/>
        <v>67.78999999999999</v>
      </c>
      <c r="M7" s="5">
        <v>29.59</v>
      </c>
      <c r="N7" s="37">
        <v>20</v>
      </c>
      <c r="O7" s="37">
        <v>12</v>
      </c>
      <c r="P7" s="37">
        <f t="shared" si="4"/>
        <v>32</v>
      </c>
      <c r="Q7" s="5">
        <v>41.89</v>
      </c>
      <c r="R7" s="37">
        <v>26</v>
      </c>
      <c r="S7" s="37">
        <v>27</v>
      </c>
      <c r="T7" s="37">
        <f t="shared" si="5"/>
        <v>53</v>
      </c>
      <c r="U7" s="5">
        <f t="shared" si="6"/>
        <v>222.5</v>
      </c>
      <c r="V7" s="9"/>
    </row>
    <row r="8" spans="1:22" ht="12.75">
      <c r="A8" s="4">
        <v>4006</v>
      </c>
      <c r="B8" s="1" t="s">
        <v>81</v>
      </c>
      <c r="C8" s="1" t="s">
        <v>48</v>
      </c>
      <c r="D8" s="1" t="s">
        <v>86</v>
      </c>
      <c r="E8" s="5">
        <v>39.96</v>
      </c>
      <c r="F8" s="37">
        <v>5</v>
      </c>
      <c r="G8" s="5">
        <f t="shared" si="0"/>
        <v>44.96</v>
      </c>
      <c r="H8" s="5">
        <f t="shared" si="1"/>
        <v>75.03999999999999</v>
      </c>
      <c r="I8" s="5">
        <v>32.07</v>
      </c>
      <c r="J8" s="37">
        <v>0</v>
      </c>
      <c r="K8" s="5">
        <f t="shared" si="2"/>
        <v>32.07</v>
      </c>
      <c r="L8" s="5">
        <f t="shared" si="3"/>
        <v>67.93</v>
      </c>
      <c r="M8" s="5">
        <v>28.16</v>
      </c>
      <c r="N8" s="37">
        <v>16</v>
      </c>
      <c r="O8" s="37">
        <v>6</v>
      </c>
      <c r="P8" s="37">
        <f t="shared" si="4"/>
        <v>22</v>
      </c>
      <c r="Q8" s="5">
        <v>45.58</v>
      </c>
      <c r="R8" s="37">
        <v>14</v>
      </c>
      <c r="S8" s="37">
        <v>9</v>
      </c>
      <c r="T8" s="37">
        <f t="shared" si="5"/>
        <v>23</v>
      </c>
      <c r="U8" s="5">
        <f t="shared" si="6"/>
        <v>187.97</v>
      </c>
      <c r="V8" s="5"/>
    </row>
    <row r="9" spans="1:22" ht="12.75">
      <c r="A9" s="4">
        <v>4007</v>
      </c>
      <c r="B9" s="1" t="s">
        <v>82</v>
      </c>
      <c r="C9" s="1" t="s">
        <v>109</v>
      </c>
      <c r="D9" s="1" t="s">
        <v>5</v>
      </c>
      <c r="E9" s="5">
        <v>37.91</v>
      </c>
      <c r="F9" s="37">
        <v>0</v>
      </c>
      <c r="G9" s="5">
        <f t="shared" si="0"/>
        <v>37.91</v>
      </c>
      <c r="H9" s="5">
        <f t="shared" si="1"/>
        <v>82.09</v>
      </c>
      <c r="I9" s="5">
        <v>29.94</v>
      </c>
      <c r="J9" s="37">
        <v>5</v>
      </c>
      <c r="K9" s="5">
        <f t="shared" si="2"/>
        <v>34.94</v>
      </c>
      <c r="L9" s="5">
        <f t="shared" si="3"/>
        <v>65.06</v>
      </c>
      <c r="M9" s="5">
        <v>28.42</v>
      </c>
      <c r="N9" s="37">
        <v>14</v>
      </c>
      <c r="O9" s="37">
        <v>12</v>
      </c>
      <c r="P9" s="37">
        <f t="shared" si="4"/>
        <v>26</v>
      </c>
      <c r="Q9" s="5">
        <v>33.3</v>
      </c>
      <c r="R9" s="37">
        <v>14</v>
      </c>
      <c r="S9" s="37">
        <v>27</v>
      </c>
      <c r="T9" s="37">
        <f t="shared" si="5"/>
        <v>41</v>
      </c>
      <c r="U9" s="5">
        <f t="shared" si="6"/>
        <v>214.15</v>
      </c>
      <c r="V9" s="5"/>
    </row>
    <row r="10" spans="1:22" ht="12.75">
      <c r="A10" s="4">
        <v>4008</v>
      </c>
      <c r="B10" t="s">
        <v>113</v>
      </c>
      <c r="C10" t="s">
        <v>176</v>
      </c>
      <c r="D10" s="1" t="s">
        <v>62</v>
      </c>
      <c r="E10" s="5">
        <v>39.54</v>
      </c>
      <c r="F10" s="37">
        <v>5</v>
      </c>
      <c r="G10" s="5">
        <f t="shared" si="0"/>
        <v>44.54</v>
      </c>
      <c r="H10" s="5">
        <f t="shared" si="1"/>
        <v>75.46000000000001</v>
      </c>
      <c r="I10" s="5">
        <v>50.11</v>
      </c>
      <c r="J10" s="37">
        <v>15</v>
      </c>
      <c r="K10" s="5">
        <f t="shared" si="2"/>
        <v>65.11</v>
      </c>
      <c r="L10" s="5">
        <f t="shared" si="3"/>
        <v>34.89</v>
      </c>
      <c r="M10" s="5">
        <v>29.19</v>
      </c>
      <c r="N10" s="37">
        <v>14</v>
      </c>
      <c r="O10" s="37">
        <v>12</v>
      </c>
      <c r="P10" s="37">
        <f t="shared" si="4"/>
        <v>26</v>
      </c>
      <c r="Q10" s="5">
        <v>31.54</v>
      </c>
      <c r="R10" s="37">
        <v>1</v>
      </c>
      <c r="S10" s="37">
        <v>27</v>
      </c>
      <c r="T10" s="37">
        <f t="shared" si="5"/>
        <v>28</v>
      </c>
      <c r="U10" s="5">
        <f t="shared" si="6"/>
        <v>164.35000000000002</v>
      </c>
      <c r="V10" s="9"/>
    </row>
    <row r="11" spans="1:22" ht="12.75">
      <c r="A11" s="4">
        <v>4009</v>
      </c>
      <c r="B11" s="1" t="s">
        <v>75</v>
      </c>
      <c r="C11" s="1" t="s">
        <v>77</v>
      </c>
      <c r="D11" s="1" t="s">
        <v>72</v>
      </c>
      <c r="E11" s="5">
        <v>38.52</v>
      </c>
      <c r="F11" s="37">
        <v>5</v>
      </c>
      <c r="G11" s="5">
        <f t="shared" si="0"/>
        <v>43.52</v>
      </c>
      <c r="H11" s="5">
        <f t="shared" si="1"/>
        <v>76.47999999999999</v>
      </c>
      <c r="I11" s="5">
        <v>43.96</v>
      </c>
      <c r="J11" s="37">
        <v>15</v>
      </c>
      <c r="K11" s="5">
        <f t="shared" si="2"/>
        <v>58.96</v>
      </c>
      <c r="L11" s="5">
        <f t="shared" si="3"/>
        <v>41.04</v>
      </c>
      <c r="M11" s="5">
        <v>29.54</v>
      </c>
      <c r="N11" s="37">
        <v>12</v>
      </c>
      <c r="O11" s="37">
        <v>0</v>
      </c>
      <c r="P11" s="37">
        <f t="shared" si="4"/>
        <v>12</v>
      </c>
      <c r="Q11" s="5">
        <v>41.38</v>
      </c>
      <c r="R11" s="37">
        <v>23</v>
      </c>
      <c r="S11" s="37">
        <v>20</v>
      </c>
      <c r="T11" s="37">
        <f t="shared" si="5"/>
        <v>43</v>
      </c>
      <c r="U11" s="5">
        <f t="shared" si="6"/>
        <v>172.51999999999998</v>
      </c>
      <c r="V11" s="9"/>
    </row>
    <row r="12" spans="1:22" ht="12.75">
      <c r="A12" s="4">
        <v>4010</v>
      </c>
      <c r="B12" t="s">
        <v>177</v>
      </c>
      <c r="C12" t="s">
        <v>178</v>
      </c>
      <c r="D12" s="1" t="s">
        <v>72</v>
      </c>
      <c r="E12" s="5">
        <v>56.51</v>
      </c>
      <c r="F12" s="37">
        <v>10</v>
      </c>
      <c r="G12" s="5">
        <f t="shared" si="0"/>
        <v>66.50999999999999</v>
      </c>
      <c r="H12" s="5">
        <f t="shared" si="1"/>
        <v>53.49000000000001</v>
      </c>
      <c r="I12" s="5"/>
      <c r="J12" s="37">
        <v>100</v>
      </c>
      <c r="K12" s="5">
        <f t="shared" si="2"/>
        <v>100</v>
      </c>
      <c r="L12" s="5">
        <f t="shared" si="3"/>
        <v>0</v>
      </c>
      <c r="M12" s="5">
        <v>35.96</v>
      </c>
      <c r="N12" s="37">
        <v>15</v>
      </c>
      <c r="O12" s="37">
        <v>0</v>
      </c>
      <c r="P12" s="37">
        <f t="shared" si="4"/>
        <v>15</v>
      </c>
      <c r="Q12" s="5">
        <v>43.98</v>
      </c>
      <c r="R12" s="37">
        <v>19</v>
      </c>
      <c r="S12" s="37">
        <v>14</v>
      </c>
      <c r="T12" s="37">
        <f t="shared" si="5"/>
        <v>33</v>
      </c>
      <c r="U12" s="5">
        <f t="shared" si="6"/>
        <v>101.49000000000001</v>
      </c>
      <c r="V12" s="7"/>
    </row>
    <row r="13" spans="1:22" ht="12.75">
      <c r="A13" s="4">
        <v>4011</v>
      </c>
      <c r="B13" s="1" t="s">
        <v>37</v>
      </c>
      <c r="C13" s="1" t="s">
        <v>179</v>
      </c>
      <c r="D13" s="1" t="s">
        <v>140</v>
      </c>
      <c r="E13" s="5">
        <v>36.67</v>
      </c>
      <c r="F13" s="37">
        <v>10</v>
      </c>
      <c r="G13" s="5">
        <f t="shared" si="0"/>
        <v>46.67</v>
      </c>
      <c r="H13" s="5">
        <f t="shared" si="1"/>
        <v>73.33</v>
      </c>
      <c r="I13" s="5">
        <v>32.01</v>
      </c>
      <c r="J13" s="37">
        <v>5</v>
      </c>
      <c r="K13" s="5">
        <f t="shared" si="2"/>
        <v>37.01</v>
      </c>
      <c r="L13" s="5">
        <f t="shared" si="3"/>
        <v>62.99</v>
      </c>
      <c r="M13" s="5">
        <v>32.1</v>
      </c>
      <c r="N13" s="37">
        <v>16</v>
      </c>
      <c r="O13" s="37">
        <v>0</v>
      </c>
      <c r="P13" s="37">
        <f t="shared" si="4"/>
        <v>16</v>
      </c>
      <c r="Q13" s="5">
        <v>41.43</v>
      </c>
      <c r="R13" s="37">
        <v>22</v>
      </c>
      <c r="S13" s="37">
        <v>27</v>
      </c>
      <c r="T13" s="37">
        <f t="shared" si="5"/>
        <v>49</v>
      </c>
      <c r="U13" s="5">
        <f t="shared" si="6"/>
        <v>201.32</v>
      </c>
      <c r="V13" s="9"/>
    </row>
    <row r="14" spans="1:22" ht="12.75">
      <c r="A14" s="4">
        <v>4012</v>
      </c>
      <c r="B14" t="s">
        <v>163</v>
      </c>
      <c r="C14" t="s">
        <v>180</v>
      </c>
      <c r="D14" s="1" t="s">
        <v>134</v>
      </c>
      <c r="E14" s="5"/>
      <c r="F14" s="37">
        <v>120</v>
      </c>
      <c r="G14" s="5">
        <f t="shared" si="0"/>
        <v>120</v>
      </c>
      <c r="H14" s="5">
        <f t="shared" si="1"/>
        <v>0</v>
      </c>
      <c r="I14" s="5">
        <v>31.07</v>
      </c>
      <c r="J14" s="37">
        <v>0</v>
      </c>
      <c r="K14" s="5">
        <f t="shared" si="2"/>
        <v>31.07</v>
      </c>
      <c r="L14" s="5">
        <f t="shared" si="3"/>
        <v>68.93</v>
      </c>
      <c r="M14" s="5">
        <v>35.81</v>
      </c>
      <c r="N14" s="37">
        <v>12</v>
      </c>
      <c r="O14" s="37">
        <v>0</v>
      </c>
      <c r="P14" s="37">
        <f t="shared" si="4"/>
        <v>12</v>
      </c>
      <c r="Q14" s="5">
        <v>42.8</v>
      </c>
      <c r="R14" s="37">
        <v>13</v>
      </c>
      <c r="S14" s="37">
        <v>0</v>
      </c>
      <c r="T14" s="37">
        <f t="shared" si="5"/>
        <v>13</v>
      </c>
      <c r="U14" s="5">
        <f t="shared" si="6"/>
        <v>93.93</v>
      </c>
      <c r="V14" s="9"/>
    </row>
    <row r="15" spans="1:22" ht="12.75">
      <c r="A15" s="4">
        <v>4013</v>
      </c>
      <c r="B15" s="1" t="s">
        <v>111</v>
      </c>
      <c r="C15" s="1" t="s">
        <v>112</v>
      </c>
      <c r="D15" s="1" t="s">
        <v>166</v>
      </c>
      <c r="E15" s="5">
        <v>35.46</v>
      </c>
      <c r="F15" s="37">
        <v>10</v>
      </c>
      <c r="G15" s="5">
        <f t="shared" si="0"/>
        <v>45.46</v>
      </c>
      <c r="H15" s="5">
        <f t="shared" si="1"/>
        <v>74.53999999999999</v>
      </c>
      <c r="I15" s="5">
        <v>30.24</v>
      </c>
      <c r="J15" s="37">
        <v>0</v>
      </c>
      <c r="K15" s="5">
        <f t="shared" si="2"/>
        <v>30.24</v>
      </c>
      <c r="L15" s="5">
        <f t="shared" si="3"/>
        <v>69.76</v>
      </c>
      <c r="M15" s="5">
        <v>30.63</v>
      </c>
      <c r="N15" s="37">
        <v>17</v>
      </c>
      <c r="O15" s="37">
        <v>0</v>
      </c>
      <c r="P15" s="37">
        <f t="shared" si="4"/>
        <v>17</v>
      </c>
      <c r="Q15" s="5">
        <v>38.35</v>
      </c>
      <c r="R15" s="37">
        <v>25</v>
      </c>
      <c r="S15" s="37">
        <v>27</v>
      </c>
      <c r="T15" s="37">
        <f t="shared" si="5"/>
        <v>52</v>
      </c>
      <c r="U15" s="5">
        <f t="shared" si="6"/>
        <v>213.3</v>
      </c>
      <c r="V15" s="7"/>
    </row>
    <row r="16" spans="1:22" ht="12.75">
      <c r="A16" s="4">
        <v>4014</v>
      </c>
      <c r="B16" t="s">
        <v>63</v>
      </c>
      <c r="C16" t="s">
        <v>115</v>
      </c>
      <c r="D16" s="1" t="s">
        <v>84</v>
      </c>
      <c r="E16" s="5">
        <v>34.85</v>
      </c>
      <c r="F16" s="37">
        <v>5</v>
      </c>
      <c r="G16" s="5">
        <f t="shared" si="0"/>
        <v>39.85</v>
      </c>
      <c r="H16" s="5">
        <f t="shared" si="1"/>
        <v>80.15</v>
      </c>
      <c r="I16" s="5"/>
      <c r="J16" s="37">
        <v>100</v>
      </c>
      <c r="K16" s="5">
        <f t="shared" si="2"/>
        <v>100</v>
      </c>
      <c r="L16" s="5">
        <f t="shared" si="3"/>
        <v>0</v>
      </c>
      <c r="M16" s="5">
        <v>29.94</v>
      </c>
      <c r="N16" s="37">
        <v>12</v>
      </c>
      <c r="O16" s="37">
        <v>0</v>
      </c>
      <c r="P16" s="37">
        <f t="shared" si="4"/>
        <v>12</v>
      </c>
      <c r="Q16" s="5">
        <v>35.9</v>
      </c>
      <c r="R16" s="37">
        <v>10</v>
      </c>
      <c r="S16" s="37">
        <v>27</v>
      </c>
      <c r="T16" s="37">
        <f t="shared" si="5"/>
        <v>37</v>
      </c>
      <c r="U16" s="5">
        <f t="shared" si="6"/>
        <v>129.15</v>
      </c>
      <c r="V16" s="5"/>
    </row>
    <row r="17" spans="1:22" ht="12.75">
      <c r="A17" s="4">
        <v>4015</v>
      </c>
      <c r="B17" t="s">
        <v>149</v>
      </c>
      <c r="C17" t="s">
        <v>181</v>
      </c>
      <c r="D17" s="1" t="s">
        <v>45</v>
      </c>
      <c r="E17" s="5">
        <v>38.01</v>
      </c>
      <c r="F17" s="37">
        <v>0</v>
      </c>
      <c r="G17" s="5">
        <f t="shared" si="0"/>
        <v>38.01</v>
      </c>
      <c r="H17" s="5">
        <f t="shared" si="1"/>
        <v>81.99000000000001</v>
      </c>
      <c r="I17" s="5">
        <v>30.69</v>
      </c>
      <c r="J17" s="37">
        <v>0</v>
      </c>
      <c r="K17" s="5">
        <f t="shared" si="2"/>
        <v>30.69</v>
      </c>
      <c r="L17" s="5">
        <f t="shared" si="3"/>
        <v>69.31</v>
      </c>
      <c r="M17" s="5">
        <v>37.77</v>
      </c>
      <c r="N17" s="37">
        <v>19</v>
      </c>
      <c r="O17" s="37">
        <v>0</v>
      </c>
      <c r="P17" s="37">
        <f t="shared" si="4"/>
        <v>19</v>
      </c>
      <c r="Q17" s="5">
        <v>38.65</v>
      </c>
      <c r="R17" s="37">
        <v>25</v>
      </c>
      <c r="S17" s="37">
        <v>27</v>
      </c>
      <c r="T17" s="37">
        <f t="shared" si="5"/>
        <v>52</v>
      </c>
      <c r="U17" s="5">
        <f t="shared" si="6"/>
        <v>222.3</v>
      </c>
      <c r="V17" s="7"/>
    </row>
    <row r="18" spans="1:22" ht="12.75">
      <c r="A18" s="4">
        <v>4016</v>
      </c>
      <c r="B18" s="1" t="s">
        <v>110</v>
      </c>
      <c r="C18" s="1" t="s">
        <v>182</v>
      </c>
      <c r="D18" s="1" t="s">
        <v>39</v>
      </c>
      <c r="E18" s="5">
        <v>43.38</v>
      </c>
      <c r="F18" s="37">
        <v>10</v>
      </c>
      <c r="G18" s="5">
        <f t="shared" si="0"/>
        <v>53.38</v>
      </c>
      <c r="H18" s="5">
        <f t="shared" si="1"/>
        <v>66.62</v>
      </c>
      <c r="I18" s="5"/>
      <c r="J18" s="37">
        <v>100</v>
      </c>
      <c r="K18" s="5">
        <f t="shared" si="2"/>
        <v>100</v>
      </c>
      <c r="L18" s="5">
        <f t="shared" si="3"/>
        <v>0</v>
      </c>
      <c r="M18" s="5">
        <v>38.62</v>
      </c>
      <c r="N18" s="37">
        <v>17</v>
      </c>
      <c r="O18" s="37">
        <v>0</v>
      </c>
      <c r="P18" s="37">
        <f t="shared" si="4"/>
        <v>17</v>
      </c>
      <c r="Q18" s="5">
        <v>36.55</v>
      </c>
      <c r="R18" s="37">
        <v>16</v>
      </c>
      <c r="S18" s="37">
        <v>27</v>
      </c>
      <c r="T18" s="37">
        <f t="shared" si="5"/>
        <v>43</v>
      </c>
      <c r="U18" s="5">
        <f t="shared" si="6"/>
        <v>126.62</v>
      </c>
      <c r="V18" s="5"/>
    </row>
    <row r="19" spans="1:22" ht="12.75">
      <c r="A19" s="4">
        <v>4017</v>
      </c>
      <c r="B19" s="1" t="s">
        <v>78</v>
      </c>
      <c r="C19" s="1" t="s">
        <v>79</v>
      </c>
      <c r="D19" s="1" t="s">
        <v>166</v>
      </c>
      <c r="E19" s="5"/>
      <c r="F19" s="37">
        <v>120</v>
      </c>
      <c r="G19" s="5">
        <f t="shared" si="0"/>
        <v>120</v>
      </c>
      <c r="H19" s="5">
        <f t="shared" si="1"/>
        <v>0</v>
      </c>
      <c r="I19" s="5">
        <v>38.96</v>
      </c>
      <c r="J19" s="37">
        <v>0</v>
      </c>
      <c r="K19" s="5">
        <f t="shared" si="2"/>
        <v>38.96</v>
      </c>
      <c r="L19" s="5">
        <f t="shared" si="3"/>
        <v>61.04</v>
      </c>
      <c r="M19" s="5">
        <v>23.44</v>
      </c>
      <c r="N19" s="37">
        <v>15</v>
      </c>
      <c r="O19" s="37">
        <v>6</v>
      </c>
      <c r="P19" s="37">
        <f t="shared" si="4"/>
        <v>21</v>
      </c>
      <c r="Q19" s="5">
        <v>42.65</v>
      </c>
      <c r="R19" s="37">
        <v>19</v>
      </c>
      <c r="S19" s="37">
        <v>27</v>
      </c>
      <c r="T19" s="37">
        <f t="shared" si="5"/>
        <v>46</v>
      </c>
      <c r="U19" s="5">
        <f t="shared" si="6"/>
        <v>128.04</v>
      </c>
      <c r="V19" s="7"/>
    </row>
    <row r="20" spans="1:22" ht="12.75">
      <c r="A20" s="4">
        <v>4018</v>
      </c>
      <c r="B20" t="s">
        <v>44</v>
      </c>
      <c r="C20" t="s">
        <v>117</v>
      </c>
      <c r="D20" s="1" t="s">
        <v>136</v>
      </c>
      <c r="E20" s="5">
        <v>35.82</v>
      </c>
      <c r="F20" s="37">
        <v>15</v>
      </c>
      <c r="G20" s="5">
        <f t="shared" si="0"/>
        <v>50.82</v>
      </c>
      <c r="H20" s="5">
        <f t="shared" si="1"/>
        <v>69.18</v>
      </c>
      <c r="I20" s="5">
        <v>36.71</v>
      </c>
      <c r="J20" s="37">
        <v>5</v>
      </c>
      <c r="K20" s="5">
        <f t="shared" si="2"/>
        <v>41.71</v>
      </c>
      <c r="L20" s="5">
        <f t="shared" si="3"/>
        <v>58.29</v>
      </c>
      <c r="M20" s="5">
        <v>27.7</v>
      </c>
      <c r="N20" s="37">
        <v>10</v>
      </c>
      <c r="O20" s="37">
        <v>6</v>
      </c>
      <c r="P20" s="37">
        <f t="shared" si="4"/>
        <v>16</v>
      </c>
      <c r="Q20" s="5">
        <v>39.25</v>
      </c>
      <c r="R20" s="37">
        <v>14</v>
      </c>
      <c r="S20" s="37">
        <v>0</v>
      </c>
      <c r="T20" s="37">
        <f t="shared" si="5"/>
        <v>14</v>
      </c>
      <c r="U20" s="5">
        <f t="shared" si="6"/>
        <v>157.47</v>
      </c>
      <c r="V20" s="9"/>
    </row>
    <row r="21" spans="1:22" ht="12.75">
      <c r="A21" s="4">
        <v>4019</v>
      </c>
      <c r="B21" s="1" t="s">
        <v>42</v>
      </c>
      <c r="C21" s="1" t="s">
        <v>43</v>
      </c>
      <c r="D21" s="1" t="s">
        <v>145</v>
      </c>
      <c r="E21" s="5">
        <v>40</v>
      </c>
      <c r="F21" s="37">
        <v>0</v>
      </c>
      <c r="G21" s="5">
        <f t="shared" si="0"/>
        <v>40</v>
      </c>
      <c r="H21" s="5">
        <f t="shared" si="1"/>
        <v>80</v>
      </c>
      <c r="I21" s="5">
        <v>31.31</v>
      </c>
      <c r="J21" s="37">
        <v>0</v>
      </c>
      <c r="K21" s="5">
        <f t="shared" si="2"/>
        <v>31.31</v>
      </c>
      <c r="L21" s="5">
        <f t="shared" si="3"/>
        <v>68.69</v>
      </c>
      <c r="M21" s="5">
        <v>29.46</v>
      </c>
      <c r="N21" s="37">
        <v>15</v>
      </c>
      <c r="O21" s="37">
        <v>12</v>
      </c>
      <c r="P21" s="37">
        <f t="shared" si="4"/>
        <v>27</v>
      </c>
      <c r="Q21" s="5">
        <v>46.92</v>
      </c>
      <c r="R21" s="37">
        <v>26</v>
      </c>
      <c r="S21" s="37">
        <v>20</v>
      </c>
      <c r="T21" s="37">
        <f t="shared" si="5"/>
        <v>46</v>
      </c>
      <c r="U21" s="5">
        <f t="shared" si="6"/>
        <v>221.69</v>
      </c>
      <c r="V21" s="7"/>
    </row>
    <row r="22" spans="1:22" ht="12.75">
      <c r="A22" s="4">
        <v>4020</v>
      </c>
      <c r="B22" s="1" t="s">
        <v>40</v>
      </c>
      <c r="C22" s="1" t="s">
        <v>41</v>
      </c>
      <c r="D22" s="1" t="s">
        <v>49</v>
      </c>
      <c r="E22" s="5">
        <v>35.76</v>
      </c>
      <c r="F22" s="37">
        <v>5</v>
      </c>
      <c r="G22" s="5">
        <f t="shared" si="0"/>
        <v>40.76</v>
      </c>
      <c r="H22" s="5">
        <f t="shared" si="1"/>
        <v>79.24000000000001</v>
      </c>
      <c r="I22" s="5">
        <v>31.35</v>
      </c>
      <c r="J22" s="37">
        <v>5</v>
      </c>
      <c r="K22" s="5">
        <f t="shared" si="2"/>
        <v>36.35</v>
      </c>
      <c r="L22" s="5">
        <f t="shared" si="3"/>
        <v>63.65</v>
      </c>
      <c r="M22" s="5">
        <v>31.94</v>
      </c>
      <c r="N22" s="37">
        <v>9</v>
      </c>
      <c r="O22" s="37">
        <v>12</v>
      </c>
      <c r="P22" s="37">
        <f t="shared" si="4"/>
        <v>21</v>
      </c>
      <c r="Q22" s="5">
        <v>41.56</v>
      </c>
      <c r="R22" s="37">
        <v>20</v>
      </c>
      <c r="S22" s="37">
        <v>27</v>
      </c>
      <c r="T22" s="37">
        <f t="shared" si="5"/>
        <v>47</v>
      </c>
      <c r="U22" s="5">
        <f t="shared" si="6"/>
        <v>210.89000000000001</v>
      </c>
      <c r="V22" s="9"/>
    </row>
    <row r="23" spans="1:22" ht="12.75">
      <c r="A23" s="4">
        <v>4021</v>
      </c>
      <c r="B23" s="1" t="s">
        <v>46</v>
      </c>
      <c r="C23" s="1" t="s">
        <v>47</v>
      </c>
      <c r="D23" s="1" t="s">
        <v>72</v>
      </c>
      <c r="E23" s="5">
        <v>44.6</v>
      </c>
      <c r="F23" s="37">
        <v>5</v>
      </c>
      <c r="G23" s="5">
        <f t="shared" si="0"/>
        <v>49.6</v>
      </c>
      <c r="H23" s="5">
        <f t="shared" si="1"/>
        <v>70.4</v>
      </c>
      <c r="I23" s="5"/>
      <c r="J23" s="37">
        <v>100</v>
      </c>
      <c r="K23" s="5">
        <f t="shared" si="2"/>
        <v>100</v>
      </c>
      <c r="L23" s="5">
        <f t="shared" si="3"/>
        <v>0</v>
      </c>
      <c r="M23" s="5">
        <v>29.97</v>
      </c>
      <c r="N23" s="37">
        <v>10</v>
      </c>
      <c r="O23" s="37">
        <v>0</v>
      </c>
      <c r="P23" s="37">
        <f t="shared" si="4"/>
        <v>10</v>
      </c>
      <c r="Q23" s="5">
        <v>46.82</v>
      </c>
      <c r="R23" s="37">
        <v>24</v>
      </c>
      <c r="S23" s="37">
        <v>14</v>
      </c>
      <c r="T23" s="37">
        <f t="shared" si="5"/>
        <v>38</v>
      </c>
      <c r="U23" s="5">
        <f t="shared" si="6"/>
        <v>118.4</v>
      </c>
      <c r="V23" s="5"/>
    </row>
    <row r="24" spans="1:22" ht="12.75">
      <c r="A24" s="4">
        <v>4022</v>
      </c>
      <c r="B24" t="s">
        <v>113</v>
      </c>
      <c r="C24" t="s">
        <v>114</v>
      </c>
      <c r="D24" s="1" t="s">
        <v>15</v>
      </c>
      <c r="E24" s="5">
        <v>37.9</v>
      </c>
      <c r="F24" s="37">
        <v>5</v>
      </c>
      <c r="G24" s="5">
        <f t="shared" si="0"/>
        <v>42.9</v>
      </c>
      <c r="H24" s="5">
        <f t="shared" si="1"/>
        <v>77.1</v>
      </c>
      <c r="I24" s="5">
        <v>30.68</v>
      </c>
      <c r="J24" s="37">
        <v>0</v>
      </c>
      <c r="K24" s="5">
        <f t="shared" si="2"/>
        <v>30.68</v>
      </c>
      <c r="L24" s="5">
        <f t="shared" si="3"/>
        <v>69.32</v>
      </c>
      <c r="M24" s="5">
        <v>27.92</v>
      </c>
      <c r="N24" s="37">
        <v>16</v>
      </c>
      <c r="O24" s="37">
        <v>12</v>
      </c>
      <c r="P24" s="37">
        <f t="shared" si="4"/>
        <v>28</v>
      </c>
      <c r="Q24" s="5">
        <v>36.79</v>
      </c>
      <c r="R24" s="37">
        <v>23</v>
      </c>
      <c r="S24" s="37">
        <v>27</v>
      </c>
      <c r="T24" s="37">
        <f t="shared" si="5"/>
        <v>50</v>
      </c>
      <c r="U24" s="5">
        <f t="shared" si="6"/>
        <v>224.42</v>
      </c>
      <c r="V24" s="5"/>
    </row>
    <row r="25" spans="1:22" ht="12.75">
      <c r="A25" s="4">
        <v>4023</v>
      </c>
      <c r="B25" t="s">
        <v>89</v>
      </c>
      <c r="C25" t="s">
        <v>116</v>
      </c>
      <c r="D25" s="1" t="s">
        <v>62</v>
      </c>
      <c r="E25" s="5">
        <v>39.96</v>
      </c>
      <c r="F25" s="37">
        <v>15</v>
      </c>
      <c r="G25" s="5">
        <f t="shared" si="0"/>
        <v>54.96</v>
      </c>
      <c r="H25" s="5">
        <f t="shared" si="1"/>
        <v>65.03999999999999</v>
      </c>
      <c r="I25" s="5">
        <v>36.89</v>
      </c>
      <c r="J25" s="37">
        <v>5</v>
      </c>
      <c r="K25" s="5">
        <f t="shared" si="2"/>
        <v>41.89</v>
      </c>
      <c r="L25" s="5">
        <f t="shared" si="3"/>
        <v>58.11</v>
      </c>
      <c r="M25" s="5">
        <v>30.86</v>
      </c>
      <c r="N25" s="37">
        <v>11</v>
      </c>
      <c r="O25" s="37">
        <v>12</v>
      </c>
      <c r="P25" s="37">
        <f t="shared" si="4"/>
        <v>23</v>
      </c>
      <c r="Q25" s="5">
        <v>40.25</v>
      </c>
      <c r="R25" s="37">
        <v>15</v>
      </c>
      <c r="S25" s="37">
        <v>20</v>
      </c>
      <c r="T25" s="37">
        <f t="shared" si="5"/>
        <v>35</v>
      </c>
      <c r="U25" s="5">
        <f t="shared" si="6"/>
        <v>181.14999999999998</v>
      </c>
      <c r="V25" s="5"/>
    </row>
    <row r="26" spans="1:22" ht="12.75">
      <c r="A26" s="4">
        <v>4024</v>
      </c>
      <c r="B26" s="1" t="s">
        <v>18</v>
      </c>
      <c r="C26" s="1" t="s">
        <v>108</v>
      </c>
      <c r="D26" s="1" t="s">
        <v>140</v>
      </c>
      <c r="E26" s="5">
        <v>39.82</v>
      </c>
      <c r="F26" s="37">
        <v>10</v>
      </c>
      <c r="G26" s="5">
        <f t="shared" si="0"/>
        <v>49.82</v>
      </c>
      <c r="H26" s="5">
        <f t="shared" si="1"/>
        <v>70.18</v>
      </c>
      <c r="I26" s="5">
        <v>42.83</v>
      </c>
      <c r="J26" s="37">
        <v>10</v>
      </c>
      <c r="K26" s="5">
        <f t="shared" si="2"/>
        <v>52.83</v>
      </c>
      <c r="L26" s="5">
        <f t="shared" si="3"/>
        <v>47.17</v>
      </c>
      <c r="M26" s="5">
        <v>26.78</v>
      </c>
      <c r="N26" s="37">
        <v>16</v>
      </c>
      <c r="O26" s="37">
        <v>12</v>
      </c>
      <c r="P26" s="37">
        <f t="shared" si="4"/>
        <v>28</v>
      </c>
      <c r="Q26" s="5">
        <v>41.74</v>
      </c>
      <c r="R26" s="37">
        <v>26</v>
      </c>
      <c r="S26" s="37">
        <v>27</v>
      </c>
      <c r="T26" s="37">
        <f t="shared" si="5"/>
        <v>53</v>
      </c>
      <c r="U26" s="5">
        <f t="shared" si="6"/>
        <v>198.35000000000002</v>
      </c>
      <c r="V26" s="7"/>
    </row>
    <row r="27" spans="1:22" ht="12.75">
      <c r="A27" s="4">
        <v>4025</v>
      </c>
      <c r="B27" s="1" t="s">
        <v>75</v>
      </c>
      <c r="C27" s="1" t="s">
        <v>76</v>
      </c>
      <c r="D27" s="1" t="s">
        <v>72</v>
      </c>
      <c r="E27" s="5">
        <v>43.2</v>
      </c>
      <c r="F27" s="37">
        <v>0</v>
      </c>
      <c r="G27" s="5">
        <f t="shared" si="0"/>
        <v>43.2</v>
      </c>
      <c r="H27" s="5">
        <f t="shared" si="1"/>
        <v>76.8</v>
      </c>
      <c r="I27" s="5">
        <v>35.26</v>
      </c>
      <c r="J27" s="37">
        <v>0</v>
      </c>
      <c r="K27" s="5">
        <f t="shared" si="2"/>
        <v>35.26</v>
      </c>
      <c r="L27" s="5">
        <f t="shared" si="3"/>
        <v>64.74000000000001</v>
      </c>
      <c r="M27" s="5">
        <v>28.37</v>
      </c>
      <c r="N27" s="37">
        <v>17</v>
      </c>
      <c r="O27" s="37">
        <v>6</v>
      </c>
      <c r="P27" s="37">
        <f t="shared" si="4"/>
        <v>23</v>
      </c>
      <c r="Q27" s="5">
        <v>41.01</v>
      </c>
      <c r="R27" s="37">
        <v>23</v>
      </c>
      <c r="S27" s="37">
        <v>27</v>
      </c>
      <c r="T27" s="37">
        <f t="shared" si="5"/>
        <v>50</v>
      </c>
      <c r="U27" s="5">
        <f t="shared" si="6"/>
        <v>214.54000000000002</v>
      </c>
      <c r="V27" s="5"/>
    </row>
    <row r="28" spans="1:22" ht="12.75">
      <c r="A28" s="4">
        <v>4026</v>
      </c>
      <c r="B28" t="s">
        <v>183</v>
      </c>
      <c r="C28" t="s">
        <v>184</v>
      </c>
      <c r="D28" s="1" t="s">
        <v>72</v>
      </c>
      <c r="E28" s="5">
        <v>42.6</v>
      </c>
      <c r="F28" s="37">
        <v>5</v>
      </c>
      <c r="G28" s="5">
        <f t="shared" si="0"/>
        <v>47.6</v>
      </c>
      <c r="H28" s="5">
        <f t="shared" si="1"/>
        <v>72.4</v>
      </c>
      <c r="I28" s="5">
        <v>33.6</v>
      </c>
      <c r="J28" s="37">
        <v>0</v>
      </c>
      <c r="K28" s="5">
        <f t="shared" si="2"/>
        <v>33.6</v>
      </c>
      <c r="L28" s="5">
        <f t="shared" si="3"/>
        <v>66.4</v>
      </c>
      <c r="M28" s="5">
        <v>27.89</v>
      </c>
      <c r="N28" s="37">
        <v>15</v>
      </c>
      <c r="O28" s="37">
        <v>12</v>
      </c>
      <c r="P28" s="37">
        <f t="shared" si="4"/>
        <v>27</v>
      </c>
      <c r="Q28" s="5">
        <v>38.09</v>
      </c>
      <c r="R28" s="37">
        <v>23</v>
      </c>
      <c r="S28" s="37">
        <v>27</v>
      </c>
      <c r="T28" s="37">
        <f t="shared" si="5"/>
        <v>50</v>
      </c>
      <c r="U28" s="5">
        <f t="shared" si="6"/>
        <v>215.8</v>
      </c>
      <c r="V28" s="7"/>
    </row>
    <row r="29" spans="1:22" ht="12.75">
      <c r="A29" s="4">
        <v>4027</v>
      </c>
      <c r="D29" s="1"/>
      <c r="E29" s="5"/>
      <c r="F29" s="37"/>
      <c r="G29" s="5">
        <f t="shared" si="0"/>
        <v>0</v>
      </c>
      <c r="H29" s="5">
        <f t="shared" si="1"/>
        <v>120</v>
      </c>
      <c r="I29" s="5"/>
      <c r="J29" s="37"/>
      <c r="K29" s="5">
        <f t="shared" si="2"/>
        <v>0</v>
      </c>
      <c r="L29" s="5">
        <f t="shared" si="3"/>
        <v>100</v>
      </c>
      <c r="M29" s="5"/>
      <c r="N29" s="37"/>
      <c r="O29" s="37"/>
      <c r="P29" s="37">
        <f t="shared" si="4"/>
        <v>0</v>
      </c>
      <c r="Q29" s="5"/>
      <c r="R29" s="37"/>
      <c r="S29" s="37"/>
      <c r="T29" s="37">
        <f t="shared" si="5"/>
        <v>0</v>
      </c>
      <c r="U29" s="5">
        <f t="shared" si="6"/>
        <v>220</v>
      </c>
      <c r="V29" s="5" t="s">
        <v>66</v>
      </c>
    </row>
  </sheetData>
  <mergeCells count="4"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8" sqref="J18"/>
    </sheetView>
  </sheetViews>
  <sheetFormatPr defaultColWidth="9.00390625" defaultRowHeight="12.75"/>
  <cols>
    <col min="1" max="1" width="11.625" style="0" customWidth="1"/>
    <col min="2" max="2" width="18.375" style="0" bestFit="1" customWidth="1"/>
    <col min="3" max="3" width="26.25390625" style="0" bestFit="1" customWidth="1"/>
    <col min="4" max="4" width="14.00390625" style="0" bestFit="1" customWidth="1"/>
    <col min="21" max="21" width="11.875" style="0" customWidth="1"/>
  </cols>
  <sheetData>
    <row r="1" spans="4:20" ht="12.75">
      <c r="D1" s="1"/>
      <c r="E1" s="64" t="s">
        <v>30</v>
      </c>
      <c r="F1" s="64"/>
      <c r="G1" s="64"/>
      <c r="H1" s="64"/>
      <c r="I1" s="64" t="s">
        <v>31</v>
      </c>
      <c r="J1" s="64"/>
      <c r="K1" s="64"/>
      <c r="L1" s="64"/>
      <c r="M1" s="64" t="s">
        <v>32</v>
      </c>
      <c r="N1" s="64"/>
      <c r="O1" s="64"/>
      <c r="P1" s="64"/>
      <c r="Q1" s="64" t="s">
        <v>33</v>
      </c>
      <c r="R1" s="64"/>
      <c r="S1" s="64"/>
      <c r="T1" s="64"/>
    </row>
    <row r="2" spans="1:22" ht="25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19</v>
      </c>
      <c r="F2" s="3" t="s">
        <v>20</v>
      </c>
      <c r="G2" s="2" t="s">
        <v>21</v>
      </c>
      <c r="H2" s="2" t="s">
        <v>22</v>
      </c>
      <c r="I2" s="3" t="s">
        <v>19</v>
      </c>
      <c r="J2" s="3" t="s">
        <v>20</v>
      </c>
      <c r="K2" s="2" t="s">
        <v>21</v>
      </c>
      <c r="L2" s="2" t="s">
        <v>23</v>
      </c>
      <c r="M2" s="2" t="s">
        <v>19</v>
      </c>
      <c r="N2" s="2" t="s">
        <v>24</v>
      </c>
      <c r="O2" s="2" t="s">
        <v>25</v>
      </c>
      <c r="P2" s="2" t="s">
        <v>26</v>
      </c>
      <c r="Q2" s="2" t="s">
        <v>19</v>
      </c>
      <c r="R2" s="2" t="s">
        <v>24</v>
      </c>
      <c r="S2" s="2" t="s">
        <v>27</v>
      </c>
      <c r="T2" s="2" t="s">
        <v>26</v>
      </c>
      <c r="U2" s="2" t="s">
        <v>28</v>
      </c>
      <c r="V2" s="2" t="s">
        <v>29</v>
      </c>
    </row>
    <row r="3" spans="1:22" ht="12.75">
      <c r="A3" s="4">
        <v>3001</v>
      </c>
      <c r="B3" s="1" t="s">
        <v>122</v>
      </c>
      <c r="C3" s="1" t="s">
        <v>123</v>
      </c>
      <c r="D3" s="1" t="s">
        <v>14</v>
      </c>
      <c r="E3" s="5">
        <v>47.63</v>
      </c>
      <c r="F3" s="37">
        <v>0</v>
      </c>
      <c r="G3" s="5">
        <f aca="true" t="shared" si="0" ref="G3:G17">SUM(E3:F3)</f>
        <v>47.63</v>
      </c>
      <c r="H3" s="5">
        <f aca="true" t="shared" si="1" ref="H3:H17">120-G3</f>
        <v>72.37</v>
      </c>
      <c r="I3" s="5">
        <v>39.12</v>
      </c>
      <c r="J3" s="37">
        <v>0</v>
      </c>
      <c r="K3" s="5">
        <f aca="true" t="shared" si="2" ref="K3:K17">SUM(I3:J3)</f>
        <v>39.12</v>
      </c>
      <c r="L3" s="5">
        <f aca="true" t="shared" si="3" ref="L3:L17">100-K3</f>
        <v>60.88</v>
      </c>
      <c r="M3" s="5">
        <v>30.83</v>
      </c>
      <c r="N3" s="37">
        <v>15</v>
      </c>
      <c r="O3" s="37">
        <v>12</v>
      </c>
      <c r="P3" s="37">
        <f aca="true" t="shared" si="4" ref="P3:P17">SUM(N3,O3)</f>
        <v>27</v>
      </c>
      <c r="Q3" s="5">
        <v>47.88</v>
      </c>
      <c r="R3" s="37">
        <v>25</v>
      </c>
      <c r="S3" s="37">
        <v>20</v>
      </c>
      <c r="T3" s="37">
        <f aca="true" t="shared" si="5" ref="T3:T17">SUM(R3:S3)</f>
        <v>45</v>
      </c>
      <c r="U3" s="5">
        <f aca="true" t="shared" si="6" ref="U3:U17">SUM(H3,L3,P3,T3)</f>
        <v>205.25</v>
      </c>
      <c r="V3" s="9"/>
    </row>
    <row r="4" spans="1:22" ht="12.75">
      <c r="A4" s="4">
        <v>3002</v>
      </c>
      <c r="B4" s="1" t="s">
        <v>67</v>
      </c>
      <c r="C4" s="1" t="s">
        <v>185</v>
      </c>
      <c r="D4" s="1" t="s">
        <v>72</v>
      </c>
      <c r="E4" s="5">
        <v>47.58</v>
      </c>
      <c r="F4" s="37">
        <v>10</v>
      </c>
      <c r="G4" s="5">
        <f t="shared" si="0"/>
        <v>57.58</v>
      </c>
      <c r="H4" s="5">
        <f t="shared" si="1"/>
        <v>62.42</v>
      </c>
      <c r="I4" s="5"/>
      <c r="J4" s="37">
        <v>100</v>
      </c>
      <c r="K4" s="5">
        <f t="shared" si="2"/>
        <v>100</v>
      </c>
      <c r="L4" s="5">
        <f t="shared" si="3"/>
        <v>0</v>
      </c>
      <c r="M4" s="5">
        <v>32.45</v>
      </c>
      <c r="N4" s="37">
        <v>5</v>
      </c>
      <c r="O4" s="37">
        <v>6</v>
      </c>
      <c r="P4" s="37">
        <f t="shared" si="4"/>
        <v>11</v>
      </c>
      <c r="Q4" s="5">
        <v>40.74</v>
      </c>
      <c r="R4" s="37">
        <v>24</v>
      </c>
      <c r="S4" s="37">
        <v>14</v>
      </c>
      <c r="T4" s="37">
        <f t="shared" si="5"/>
        <v>38</v>
      </c>
      <c r="U4" s="5">
        <f t="shared" si="6"/>
        <v>111.42</v>
      </c>
      <c r="V4" s="7"/>
    </row>
    <row r="5" spans="1:22" ht="12.75">
      <c r="A5" s="4">
        <v>3003</v>
      </c>
      <c r="B5" s="1" t="s">
        <v>37</v>
      </c>
      <c r="C5" s="1" t="s">
        <v>38</v>
      </c>
      <c r="D5" s="1" t="s">
        <v>13</v>
      </c>
      <c r="E5" s="5">
        <v>39.71</v>
      </c>
      <c r="F5" s="37">
        <v>5</v>
      </c>
      <c r="G5" s="5">
        <f t="shared" si="0"/>
        <v>44.71</v>
      </c>
      <c r="H5" s="5">
        <f t="shared" si="1"/>
        <v>75.28999999999999</v>
      </c>
      <c r="I5" s="5">
        <v>39.49</v>
      </c>
      <c r="J5" s="37">
        <v>5</v>
      </c>
      <c r="K5" s="5">
        <f t="shared" si="2"/>
        <v>44.49</v>
      </c>
      <c r="L5" s="5">
        <f t="shared" si="3"/>
        <v>55.51</v>
      </c>
      <c r="M5" s="5">
        <v>30.03</v>
      </c>
      <c r="N5" s="37">
        <v>21</v>
      </c>
      <c r="O5" s="37">
        <v>12</v>
      </c>
      <c r="P5" s="37">
        <f t="shared" si="4"/>
        <v>33</v>
      </c>
      <c r="Q5" s="5">
        <v>45.24</v>
      </c>
      <c r="R5" s="37">
        <v>29</v>
      </c>
      <c r="S5" s="37">
        <v>20</v>
      </c>
      <c r="T5" s="37">
        <f t="shared" si="5"/>
        <v>49</v>
      </c>
      <c r="U5" s="5">
        <f t="shared" si="6"/>
        <v>212.79999999999998</v>
      </c>
      <c r="V5" s="9"/>
    </row>
    <row r="6" spans="1:22" ht="12.75">
      <c r="A6" s="4">
        <v>3004</v>
      </c>
      <c r="B6" s="1" t="s">
        <v>101</v>
      </c>
      <c r="C6" s="1" t="s">
        <v>118</v>
      </c>
      <c r="D6" s="1" t="s">
        <v>72</v>
      </c>
      <c r="E6" s="5"/>
      <c r="F6" s="37">
        <v>120</v>
      </c>
      <c r="G6" s="5">
        <f t="shared" si="0"/>
        <v>120</v>
      </c>
      <c r="H6" s="5">
        <f t="shared" si="1"/>
        <v>0</v>
      </c>
      <c r="I6" s="5">
        <v>32.76</v>
      </c>
      <c r="J6" s="37">
        <v>0</v>
      </c>
      <c r="K6" s="5">
        <f t="shared" si="2"/>
        <v>32.76</v>
      </c>
      <c r="L6" s="5">
        <f t="shared" si="3"/>
        <v>67.24000000000001</v>
      </c>
      <c r="M6" s="5">
        <v>30.08</v>
      </c>
      <c r="N6" s="37">
        <v>17</v>
      </c>
      <c r="O6" s="37">
        <v>0</v>
      </c>
      <c r="P6" s="37">
        <f t="shared" si="4"/>
        <v>17</v>
      </c>
      <c r="Q6" s="5">
        <v>36.77</v>
      </c>
      <c r="R6" s="37">
        <v>24</v>
      </c>
      <c r="S6" s="37">
        <v>27</v>
      </c>
      <c r="T6" s="37">
        <f t="shared" si="5"/>
        <v>51</v>
      </c>
      <c r="U6" s="5">
        <f t="shared" si="6"/>
        <v>135.24</v>
      </c>
      <c r="V6" s="7"/>
    </row>
    <row r="7" spans="1:22" ht="12.75">
      <c r="A7" s="4">
        <v>3005</v>
      </c>
      <c r="B7" s="1" t="s">
        <v>44</v>
      </c>
      <c r="C7" s="1" t="s">
        <v>52</v>
      </c>
      <c r="D7" s="1" t="s">
        <v>143</v>
      </c>
      <c r="E7" s="5">
        <v>42.64</v>
      </c>
      <c r="F7" s="37">
        <v>0</v>
      </c>
      <c r="G7" s="5">
        <f t="shared" si="0"/>
        <v>42.64</v>
      </c>
      <c r="H7" s="5">
        <f t="shared" si="1"/>
        <v>77.36</v>
      </c>
      <c r="I7" s="5">
        <v>39</v>
      </c>
      <c r="J7" s="37">
        <v>5</v>
      </c>
      <c r="K7" s="5">
        <f t="shared" si="2"/>
        <v>44</v>
      </c>
      <c r="L7" s="5">
        <f t="shared" si="3"/>
        <v>56</v>
      </c>
      <c r="M7" s="5">
        <v>28.79</v>
      </c>
      <c r="N7" s="37">
        <v>16</v>
      </c>
      <c r="O7" s="37">
        <v>6</v>
      </c>
      <c r="P7" s="37">
        <f t="shared" si="4"/>
        <v>22</v>
      </c>
      <c r="Q7" s="5">
        <v>42.89</v>
      </c>
      <c r="R7" s="37">
        <v>23</v>
      </c>
      <c r="S7" s="37">
        <v>20</v>
      </c>
      <c r="T7" s="37">
        <f t="shared" si="5"/>
        <v>43</v>
      </c>
      <c r="U7" s="5">
        <f t="shared" si="6"/>
        <v>198.36</v>
      </c>
      <c r="V7" s="7"/>
    </row>
    <row r="8" spans="1:22" ht="12.75">
      <c r="A8" s="4">
        <v>3006</v>
      </c>
      <c r="B8" s="1" t="s">
        <v>186</v>
      </c>
      <c r="C8" s="1" t="s">
        <v>187</v>
      </c>
      <c r="D8" s="1" t="s">
        <v>72</v>
      </c>
      <c r="E8" s="5">
        <v>48.81</v>
      </c>
      <c r="F8" s="37">
        <v>15</v>
      </c>
      <c r="G8" s="5">
        <f t="shared" si="0"/>
        <v>63.81</v>
      </c>
      <c r="H8" s="5">
        <f t="shared" si="1"/>
        <v>56.19</v>
      </c>
      <c r="I8" s="5"/>
      <c r="J8" s="37">
        <v>100</v>
      </c>
      <c r="K8" s="5">
        <f t="shared" si="2"/>
        <v>100</v>
      </c>
      <c r="L8" s="5">
        <f t="shared" si="3"/>
        <v>0</v>
      </c>
      <c r="M8" s="5">
        <v>31.58</v>
      </c>
      <c r="N8" s="37">
        <v>11</v>
      </c>
      <c r="O8" s="37">
        <v>6</v>
      </c>
      <c r="P8" s="37">
        <f t="shared" si="4"/>
        <v>17</v>
      </c>
      <c r="Q8" s="5">
        <v>48.31</v>
      </c>
      <c r="R8" s="37">
        <v>17</v>
      </c>
      <c r="S8" s="37">
        <v>2</v>
      </c>
      <c r="T8" s="37">
        <f t="shared" si="5"/>
        <v>19</v>
      </c>
      <c r="U8" s="5">
        <f t="shared" si="6"/>
        <v>92.19</v>
      </c>
      <c r="V8" s="9"/>
    </row>
    <row r="9" spans="1:22" ht="12.75">
      <c r="A9" s="4">
        <v>3007</v>
      </c>
      <c r="B9" s="1" t="s">
        <v>120</v>
      </c>
      <c r="C9" s="1" t="s">
        <v>121</v>
      </c>
      <c r="D9" s="1" t="s">
        <v>162</v>
      </c>
      <c r="E9" s="5">
        <v>41.73</v>
      </c>
      <c r="F9" s="37">
        <v>0</v>
      </c>
      <c r="G9" s="5">
        <f t="shared" si="0"/>
        <v>41.73</v>
      </c>
      <c r="H9" s="5">
        <f t="shared" si="1"/>
        <v>78.27000000000001</v>
      </c>
      <c r="I9" s="5">
        <v>34.38</v>
      </c>
      <c r="J9" s="37">
        <v>0</v>
      </c>
      <c r="K9" s="5">
        <f t="shared" si="2"/>
        <v>34.38</v>
      </c>
      <c r="L9" s="5">
        <f t="shared" si="3"/>
        <v>65.62</v>
      </c>
      <c r="M9" s="5">
        <v>29.85</v>
      </c>
      <c r="N9" s="37">
        <v>18</v>
      </c>
      <c r="O9" s="37">
        <v>6</v>
      </c>
      <c r="P9" s="37">
        <f t="shared" si="4"/>
        <v>24</v>
      </c>
      <c r="Q9" s="5">
        <v>39.09</v>
      </c>
      <c r="R9" s="37">
        <v>23</v>
      </c>
      <c r="S9" s="37">
        <v>20</v>
      </c>
      <c r="T9" s="37">
        <f t="shared" si="5"/>
        <v>43</v>
      </c>
      <c r="U9" s="5">
        <f t="shared" si="6"/>
        <v>210.89000000000001</v>
      </c>
      <c r="V9" s="9"/>
    </row>
    <row r="10" spans="1:22" ht="12.75">
      <c r="A10" s="4">
        <v>3008</v>
      </c>
      <c r="B10" s="1" t="s">
        <v>122</v>
      </c>
      <c r="C10" s="1" t="s">
        <v>124</v>
      </c>
      <c r="D10" s="1" t="s">
        <v>80</v>
      </c>
      <c r="E10" s="5">
        <v>48.34</v>
      </c>
      <c r="F10" s="37">
        <v>10</v>
      </c>
      <c r="G10" s="5">
        <f t="shared" si="0"/>
        <v>58.34</v>
      </c>
      <c r="H10" s="5">
        <f t="shared" si="1"/>
        <v>61.66</v>
      </c>
      <c r="I10" s="5"/>
      <c r="J10" s="37">
        <v>100</v>
      </c>
      <c r="K10" s="5">
        <f t="shared" si="2"/>
        <v>100</v>
      </c>
      <c r="L10" s="5">
        <f t="shared" si="3"/>
        <v>0</v>
      </c>
      <c r="M10" s="5">
        <v>21.21</v>
      </c>
      <c r="N10" s="37">
        <v>15</v>
      </c>
      <c r="O10" s="37">
        <v>12</v>
      </c>
      <c r="P10" s="37">
        <f t="shared" si="4"/>
        <v>27</v>
      </c>
      <c r="Q10" s="5">
        <v>40.09</v>
      </c>
      <c r="R10" s="37">
        <v>21</v>
      </c>
      <c r="S10" s="37">
        <v>27</v>
      </c>
      <c r="T10" s="37">
        <f t="shared" si="5"/>
        <v>48</v>
      </c>
      <c r="U10" s="5">
        <f t="shared" si="6"/>
        <v>136.66</v>
      </c>
      <c r="V10" s="9"/>
    </row>
    <row r="11" spans="1:22" ht="12.75">
      <c r="A11" s="4">
        <v>3009</v>
      </c>
      <c r="B11" s="1" t="s">
        <v>188</v>
      </c>
      <c r="C11" s="1" t="s">
        <v>189</v>
      </c>
      <c r="D11" s="1" t="s">
        <v>132</v>
      </c>
      <c r="E11" s="5">
        <v>48.64</v>
      </c>
      <c r="F11" s="37">
        <v>5</v>
      </c>
      <c r="G11" s="5">
        <f t="shared" si="0"/>
        <v>53.64</v>
      </c>
      <c r="H11" s="5">
        <f t="shared" si="1"/>
        <v>66.36</v>
      </c>
      <c r="I11" s="5">
        <v>47.31</v>
      </c>
      <c r="J11" s="37">
        <v>10</v>
      </c>
      <c r="K11" s="5">
        <f t="shared" si="2"/>
        <v>57.31</v>
      </c>
      <c r="L11" s="5">
        <f t="shared" si="3"/>
        <v>42.69</v>
      </c>
      <c r="M11" s="5">
        <v>30.24</v>
      </c>
      <c r="N11" s="37">
        <v>14</v>
      </c>
      <c r="O11" s="37">
        <v>6</v>
      </c>
      <c r="P11" s="37">
        <f t="shared" si="4"/>
        <v>20</v>
      </c>
      <c r="Q11" s="5">
        <v>47.86</v>
      </c>
      <c r="R11" s="37">
        <v>13</v>
      </c>
      <c r="S11" s="37">
        <v>20</v>
      </c>
      <c r="T11" s="37">
        <f t="shared" si="5"/>
        <v>33</v>
      </c>
      <c r="U11" s="5">
        <f t="shared" si="6"/>
        <v>162.05</v>
      </c>
      <c r="V11" s="7"/>
    </row>
    <row r="12" spans="1:22" ht="12.75">
      <c r="A12" s="4">
        <v>3010</v>
      </c>
      <c r="B12" s="1" t="s">
        <v>67</v>
      </c>
      <c r="C12" s="1" t="s">
        <v>68</v>
      </c>
      <c r="D12" s="1" t="s">
        <v>162</v>
      </c>
      <c r="E12" s="5">
        <v>43.01</v>
      </c>
      <c r="F12" s="37">
        <v>0</v>
      </c>
      <c r="G12" s="5">
        <f t="shared" si="0"/>
        <v>43.01</v>
      </c>
      <c r="H12" s="5">
        <f t="shared" si="1"/>
        <v>76.99000000000001</v>
      </c>
      <c r="I12" s="5">
        <v>35.65</v>
      </c>
      <c r="J12" s="37">
        <v>0</v>
      </c>
      <c r="K12" s="5">
        <f t="shared" si="2"/>
        <v>35.65</v>
      </c>
      <c r="L12" s="5">
        <f t="shared" si="3"/>
        <v>64.35</v>
      </c>
      <c r="M12" s="5">
        <v>28.89</v>
      </c>
      <c r="N12" s="37">
        <v>17</v>
      </c>
      <c r="O12" s="37">
        <v>0</v>
      </c>
      <c r="P12" s="37">
        <f t="shared" si="4"/>
        <v>17</v>
      </c>
      <c r="Q12" s="5">
        <v>41.99</v>
      </c>
      <c r="R12" s="37">
        <v>24</v>
      </c>
      <c r="S12" s="37">
        <v>27</v>
      </c>
      <c r="T12" s="37">
        <f t="shared" si="5"/>
        <v>51</v>
      </c>
      <c r="U12" s="5">
        <f t="shared" si="6"/>
        <v>209.34</v>
      </c>
      <c r="V12" s="7"/>
    </row>
    <row r="13" spans="1:22" ht="12.75">
      <c r="A13" s="4">
        <v>3011</v>
      </c>
      <c r="B13" s="1" t="s">
        <v>99</v>
      </c>
      <c r="C13" s="1" t="s">
        <v>119</v>
      </c>
      <c r="D13" s="1" t="s">
        <v>72</v>
      </c>
      <c r="E13" s="5">
        <v>38.02</v>
      </c>
      <c r="F13" s="37">
        <v>0</v>
      </c>
      <c r="G13" s="5">
        <f t="shared" si="0"/>
        <v>38.02</v>
      </c>
      <c r="H13" s="5">
        <f t="shared" si="1"/>
        <v>81.97999999999999</v>
      </c>
      <c r="I13" s="5">
        <v>32.26</v>
      </c>
      <c r="J13" s="37">
        <v>0</v>
      </c>
      <c r="K13" s="5">
        <f t="shared" si="2"/>
        <v>32.26</v>
      </c>
      <c r="L13" s="5">
        <f t="shared" si="3"/>
        <v>67.74000000000001</v>
      </c>
      <c r="M13" s="5">
        <v>27.17</v>
      </c>
      <c r="N13" s="37">
        <v>19</v>
      </c>
      <c r="O13" s="37">
        <v>12</v>
      </c>
      <c r="P13" s="37">
        <f>SUM(N13,O13)</f>
        <v>31</v>
      </c>
      <c r="Q13" s="5">
        <v>40.12</v>
      </c>
      <c r="R13" s="37">
        <v>17</v>
      </c>
      <c r="S13" s="37">
        <v>27</v>
      </c>
      <c r="T13" s="37">
        <f t="shared" si="5"/>
        <v>44</v>
      </c>
      <c r="U13" s="5">
        <f t="shared" si="6"/>
        <v>224.72</v>
      </c>
      <c r="V13" s="9"/>
    </row>
    <row r="14" spans="1:22" ht="12.75">
      <c r="A14" s="4">
        <v>3012</v>
      </c>
      <c r="B14" s="1" t="s">
        <v>190</v>
      </c>
      <c r="C14" s="1" t="s">
        <v>191</v>
      </c>
      <c r="D14" s="1" t="s">
        <v>143</v>
      </c>
      <c r="E14" s="5">
        <v>43.46</v>
      </c>
      <c r="F14" s="37">
        <v>5</v>
      </c>
      <c r="G14" s="5">
        <f t="shared" si="0"/>
        <v>48.46</v>
      </c>
      <c r="H14" s="5">
        <f t="shared" si="1"/>
        <v>71.53999999999999</v>
      </c>
      <c r="I14" s="5">
        <v>38.54</v>
      </c>
      <c r="J14" s="37">
        <v>5</v>
      </c>
      <c r="K14" s="5">
        <f t="shared" si="2"/>
        <v>43.54</v>
      </c>
      <c r="L14" s="5">
        <f t="shared" si="3"/>
        <v>56.46</v>
      </c>
      <c r="M14" s="5">
        <v>30.89</v>
      </c>
      <c r="N14" s="37">
        <v>13</v>
      </c>
      <c r="O14" s="37">
        <v>6</v>
      </c>
      <c r="P14" s="37">
        <f t="shared" si="4"/>
        <v>19</v>
      </c>
      <c r="Q14" s="5">
        <v>35.36</v>
      </c>
      <c r="R14" s="37">
        <v>20</v>
      </c>
      <c r="S14" s="37">
        <v>20</v>
      </c>
      <c r="T14" s="37">
        <f t="shared" si="5"/>
        <v>40</v>
      </c>
      <c r="U14" s="5">
        <f t="shared" si="6"/>
        <v>187</v>
      </c>
      <c r="V14" s="9"/>
    </row>
    <row r="15" spans="1:22" ht="12.75">
      <c r="A15" s="4">
        <v>3013</v>
      </c>
      <c r="B15" s="1" t="s">
        <v>157</v>
      </c>
      <c r="C15" s="1" t="s">
        <v>192</v>
      </c>
      <c r="D15" s="1" t="s">
        <v>80</v>
      </c>
      <c r="E15" s="5">
        <v>50.84</v>
      </c>
      <c r="F15" s="37">
        <v>0</v>
      </c>
      <c r="G15" s="5">
        <f t="shared" si="0"/>
        <v>50.84</v>
      </c>
      <c r="H15" s="5">
        <f t="shared" si="1"/>
        <v>69.16</v>
      </c>
      <c r="I15" s="5">
        <v>43.98</v>
      </c>
      <c r="J15" s="37">
        <v>0</v>
      </c>
      <c r="K15" s="5">
        <f t="shared" si="2"/>
        <v>43.98</v>
      </c>
      <c r="L15" s="5">
        <f t="shared" si="3"/>
        <v>56.02</v>
      </c>
      <c r="M15" s="5">
        <v>31.05</v>
      </c>
      <c r="N15" s="37">
        <v>17</v>
      </c>
      <c r="O15" s="37">
        <v>6</v>
      </c>
      <c r="P15" s="37">
        <f t="shared" si="4"/>
        <v>23</v>
      </c>
      <c r="Q15" s="5">
        <v>44.77</v>
      </c>
      <c r="R15" s="37">
        <v>20</v>
      </c>
      <c r="S15" s="37">
        <v>20</v>
      </c>
      <c r="T15" s="37">
        <f t="shared" si="5"/>
        <v>40</v>
      </c>
      <c r="U15" s="5">
        <f t="shared" si="6"/>
        <v>188.18</v>
      </c>
      <c r="V15" s="9"/>
    </row>
    <row r="16" spans="1:22" ht="12.75">
      <c r="A16" s="4">
        <v>3014</v>
      </c>
      <c r="B16" s="1" t="s">
        <v>60</v>
      </c>
      <c r="C16" s="1" t="s">
        <v>193</v>
      </c>
      <c r="D16" s="1" t="s">
        <v>14</v>
      </c>
      <c r="E16" s="5">
        <v>38.89</v>
      </c>
      <c r="F16" s="37">
        <v>5</v>
      </c>
      <c r="G16" s="5">
        <f t="shared" si="0"/>
        <v>43.89</v>
      </c>
      <c r="H16" s="5">
        <f t="shared" si="1"/>
        <v>76.11</v>
      </c>
      <c r="I16" s="5">
        <v>34.37</v>
      </c>
      <c r="J16" s="37">
        <v>0</v>
      </c>
      <c r="K16" s="5">
        <f t="shared" si="2"/>
        <v>34.37</v>
      </c>
      <c r="L16" s="5">
        <f t="shared" si="3"/>
        <v>65.63</v>
      </c>
      <c r="M16" s="5">
        <v>26.86</v>
      </c>
      <c r="N16" s="37">
        <v>13</v>
      </c>
      <c r="O16" s="37">
        <v>12</v>
      </c>
      <c r="P16" s="37">
        <f t="shared" si="4"/>
        <v>25</v>
      </c>
      <c r="Q16" s="5">
        <v>82.89</v>
      </c>
      <c r="R16" s="37">
        <v>8</v>
      </c>
      <c r="S16" s="37">
        <v>0</v>
      </c>
      <c r="T16" s="37">
        <f t="shared" si="5"/>
        <v>8</v>
      </c>
      <c r="U16" s="5">
        <f t="shared" si="6"/>
        <v>174.74</v>
      </c>
      <c r="V16" s="7"/>
    </row>
    <row r="17" spans="1:22" ht="12.75">
      <c r="A17" s="4">
        <v>3015</v>
      </c>
      <c r="B17" s="1"/>
      <c r="C17" s="1"/>
      <c r="D17" s="1"/>
      <c r="E17" s="5"/>
      <c r="F17" s="37"/>
      <c r="G17" s="5">
        <f t="shared" si="0"/>
        <v>0</v>
      </c>
      <c r="H17" s="5">
        <f t="shared" si="1"/>
        <v>120</v>
      </c>
      <c r="I17" s="5"/>
      <c r="J17" s="37"/>
      <c r="K17" s="5">
        <f t="shared" si="2"/>
        <v>0</v>
      </c>
      <c r="L17" s="5">
        <f t="shared" si="3"/>
        <v>100</v>
      </c>
      <c r="M17" s="5"/>
      <c r="N17" s="37"/>
      <c r="O17" s="37"/>
      <c r="P17" s="37">
        <f t="shared" si="4"/>
        <v>0</v>
      </c>
      <c r="Q17" s="5"/>
      <c r="R17" s="37"/>
      <c r="S17" s="37"/>
      <c r="T17" s="37">
        <f t="shared" si="5"/>
        <v>0</v>
      </c>
      <c r="U17" s="5">
        <f t="shared" si="6"/>
        <v>220</v>
      </c>
      <c r="V17" s="6"/>
    </row>
  </sheetData>
  <mergeCells count="4">
    <mergeCell ref="E1:H1"/>
    <mergeCell ref="I1:L1"/>
    <mergeCell ref="M1:P1"/>
    <mergeCell ref="Q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Лена</cp:lastModifiedBy>
  <cp:lastPrinted>2007-07-08T11:33:23Z</cp:lastPrinted>
  <dcterms:created xsi:type="dcterms:W3CDTF">2004-06-14T22:07:41Z</dcterms:created>
  <dcterms:modified xsi:type="dcterms:W3CDTF">2007-07-08T13:33:34Z</dcterms:modified>
  <cp:category/>
  <cp:version/>
  <cp:contentType/>
  <cp:contentStatus/>
</cp:coreProperties>
</file>