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1355" windowHeight="6405" activeTab="3"/>
  </bookViews>
  <sheets>
    <sheet name="Макси" sheetId="1" r:id="rId1"/>
    <sheet name="Медиум" sheetId="2" r:id="rId2"/>
    <sheet name="Мини" sheetId="3" r:id="rId3"/>
    <sheet name="Той" sheetId="4" r:id="rId4"/>
  </sheets>
  <definedNames/>
  <calcPr fullCalcOnLoad="1"/>
</workbook>
</file>

<file path=xl/sharedStrings.xml><?xml version="1.0" encoding="utf-8"?>
<sst xmlns="http://schemas.openxmlformats.org/spreadsheetml/2006/main" count="267" uniqueCount="157">
  <si>
    <t>Стартовый номер</t>
  </si>
  <si>
    <t>Фамилия, имя участника</t>
  </si>
  <si>
    <t>Порода, кличка собаки</t>
  </si>
  <si>
    <t>Туманова Светлана</t>
  </si>
  <si>
    <t>бордер-колли Бейкон</t>
  </si>
  <si>
    <t>бордер-колли Твисти Снитч</t>
  </si>
  <si>
    <t>Время</t>
  </si>
  <si>
    <t>Штраф</t>
  </si>
  <si>
    <t>Общий штраф</t>
  </si>
  <si>
    <t>Место</t>
  </si>
  <si>
    <t>Аджилити</t>
  </si>
  <si>
    <t>Джампинг</t>
  </si>
  <si>
    <t>Штраф за время</t>
  </si>
  <si>
    <t>Гушан Ольга</t>
  </si>
  <si>
    <t>цвергшнауцер Леон</t>
  </si>
  <si>
    <t>Серова Марина</t>
  </si>
  <si>
    <t>Щербакова Ольга</t>
  </si>
  <si>
    <t>Шульга Татьяна</t>
  </si>
  <si>
    <t>пудель Коррида</t>
  </si>
  <si>
    <t>Томилова Мария</t>
  </si>
  <si>
    <t>Сумма штрафа</t>
  </si>
  <si>
    <t>Сумма времени</t>
  </si>
  <si>
    <t>Скорость аджилити</t>
  </si>
  <si>
    <t>Скорость джампинг</t>
  </si>
  <si>
    <t>Пирогова Наталья</t>
  </si>
  <si>
    <t>эрдельтерьер Райз</t>
  </si>
  <si>
    <t>бордер-колли Альф</t>
  </si>
  <si>
    <t>Орлова Наталья</t>
  </si>
  <si>
    <t>сеттер-гордон Несси Чароид</t>
  </si>
  <si>
    <t>Свит Юлия</t>
  </si>
  <si>
    <t>малинуа Ника</t>
  </si>
  <si>
    <t>фокстерьер Велга</t>
  </si>
  <si>
    <t>Мешкова Елена</t>
  </si>
  <si>
    <t>шелти Чикаго</t>
  </si>
  <si>
    <t>КВ</t>
  </si>
  <si>
    <t>МВ</t>
  </si>
  <si>
    <t>Д.Т.</t>
  </si>
  <si>
    <t>Павлова Татьяна</t>
  </si>
  <si>
    <t>малинуа Микаэлла</t>
  </si>
  <si>
    <t>Патрикеева Ольга</t>
  </si>
  <si>
    <t>пудель Салина</t>
  </si>
  <si>
    <t>цвергпинчер Ульф</t>
  </si>
  <si>
    <t>бордер-колли Джасти</t>
  </si>
  <si>
    <t>бордер-колли Дакша</t>
  </si>
  <si>
    <t>Ильина Полина</t>
  </si>
  <si>
    <t>бордер-колли Трейси Винд</t>
  </si>
  <si>
    <t>малинуа Флинт</t>
  </si>
  <si>
    <t>вельштерьер Торошка</t>
  </si>
  <si>
    <t>Насонова Светлана</t>
  </si>
  <si>
    <t>пудель Дарума</t>
  </si>
  <si>
    <t>шелти Принц</t>
  </si>
  <si>
    <t>фокстерьер Юкси</t>
  </si>
  <si>
    <t>малинуа Даниэль</t>
  </si>
  <si>
    <t>Морозова Светлана</t>
  </si>
  <si>
    <t>шпиц Мурзик</t>
  </si>
  <si>
    <t>малинуа Штэффи</t>
  </si>
  <si>
    <t>Федорова Галина</t>
  </si>
  <si>
    <t>бордер-колли Вандер</t>
  </si>
  <si>
    <t>Чумакова Анастасия</t>
  </si>
  <si>
    <t>русский спаниель Керри</t>
  </si>
  <si>
    <t>Мешков Сергей</t>
  </si>
  <si>
    <t>цвергшнауцер Кристиан</t>
  </si>
  <si>
    <t>метис Понка</t>
  </si>
  <si>
    <t>цвергшнауцер Енисей</t>
  </si>
  <si>
    <t>Балабохина Лилия</t>
  </si>
  <si>
    <t>курцхаар Абби</t>
  </si>
  <si>
    <t>шпиц Мастер</t>
  </si>
  <si>
    <t>Кудинова Юлия</t>
  </si>
  <si>
    <t>Михайлова Татьяна</t>
  </si>
  <si>
    <t>шелти Плакки Виннер</t>
  </si>
  <si>
    <t>Шарова Ирина</t>
  </si>
  <si>
    <t>Сагдеев Руслан</t>
  </si>
  <si>
    <t>шелти Кенвивиэл Бэлл</t>
  </si>
  <si>
    <t>Брыкина Анна</t>
  </si>
  <si>
    <t>цвергшнауцер Реми</t>
  </si>
  <si>
    <t>Коновалова Ксения</t>
  </si>
  <si>
    <t>фокстерьер Шифт</t>
  </si>
  <si>
    <t>Латынцева Светлана</t>
  </si>
  <si>
    <t>шелти Лаки Леди</t>
  </si>
  <si>
    <t>Сапожникова Светлана</t>
  </si>
  <si>
    <t>метис Дося</t>
  </si>
  <si>
    <t>Денисова Елена</t>
  </si>
  <si>
    <t>фокстерьер Гарри</t>
  </si>
  <si>
    <t>Иванюк Антон</t>
  </si>
  <si>
    <t>шелти Ринальдо</t>
  </si>
  <si>
    <t>Иванова Надежда</t>
  </si>
  <si>
    <t>цвергшнауцер Альбус</t>
  </si>
  <si>
    <t>фокстерьер Жаклин</t>
  </si>
  <si>
    <t>шелти Онтарио</t>
  </si>
  <si>
    <t>Бирюкова Александра</t>
  </si>
  <si>
    <t>шелти Лада</t>
  </si>
  <si>
    <t>Ермоленко Татьяна</t>
  </si>
  <si>
    <t>фокстерьер Чижик</t>
  </si>
  <si>
    <t>Сорокин Денис</t>
  </si>
  <si>
    <t>англ. кокер-спаниель Федос</t>
  </si>
  <si>
    <t>Кудрина Анна</t>
  </si>
  <si>
    <t>шелти Ноктюрн</t>
  </si>
  <si>
    <t>Зажигаева Мария</t>
  </si>
  <si>
    <t>фокстерьер Мартиша</t>
  </si>
  <si>
    <t>шелти Арабика</t>
  </si>
  <si>
    <t>Резниченко Дарья</t>
  </si>
  <si>
    <t>фокстерьер Несси</t>
  </si>
  <si>
    <t>Семина Светлана</t>
  </si>
  <si>
    <t>бигль Стэнли</t>
  </si>
  <si>
    <t>фокстерьер Феликс</t>
  </si>
  <si>
    <t>Клюквина Екатерина</t>
  </si>
  <si>
    <t>шелти Каспер</t>
  </si>
  <si>
    <t>пиринейская овчарка Харди</t>
  </si>
  <si>
    <t>бордер-колли Active Harricane</t>
  </si>
  <si>
    <t>бордер-колли Триумф</t>
  </si>
  <si>
    <t>бордер-колли Флаинг Лайон</t>
  </si>
  <si>
    <t>немецкая овчарка Вельд</t>
  </si>
  <si>
    <t>метис Джерри Ли</t>
  </si>
  <si>
    <t>бордер-колли Амбассадор</t>
  </si>
  <si>
    <t>Вдовиченко Галина</t>
  </si>
  <si>
    <t>тервюрен Гера</t>
  </si>
  <si>
    <t>боксер Грета</t>
  </si>
  <si>
    <t>Мухаматулин Анвар</t>
  </si>
  <si>
    <t>кеесхонд Гретхен</t>
  </si>
  <si>
    <t>бордер-колли Джой</t>
  </si>
  <si>
    <t>Банщикова Александра</t>
  </si>
  <si>
    <t>бордер-колли Альма</t>
  </si>
  <si>
    <t>бордер-колли Ориент</t>
  </si>
  <si>
    <t>бордер-колли Роберт Брюс</t>
  </si>
  <si>
    <t>бордер-колли Скип</t>
  </si>
  <si>
    <t>Хохлова Екатерина</t>
  </si>
  <si>
    <t>метис Гера</t>
  </si>
  <si>
    <t>Леонова Екатерина</t>
  </si>
  <si>
    <t>бордер-колли Адель</t>
  </si>
  <si>
    <t>бордер-колли Мобиле</t>
  </si>
  <si>
    <t>Галкина Юлия</t>
  </si>
  <si>
    <t>бордер-колли Лет'с Гоу</t>
  </si>
  <si>
    <t>бордер-колли Кеннет</t>
  </si>
  <si>
    <t>бордер-колли Фиби</t>
  </si>
  <si>
    <t>бордер-колли Акелла</t>
  </si>
  <si>
    <t>бордер-колли Аби</t>
  </si>
  <si>
    <t>Егорова Анастасия</t>
  </si>
  <si>
    <t>шпиц Масяня</t>
  </si>
  <si>
    <t>шелти Хеллоуин</t>
  </si>
  <si>
    <t>Батурина Мария</t>
  </si>
  <si>
    <t>цвергпинчер Шерна</t>
  </si>
  <si>
    <t>Изосимова Ольга</t>
  </si>
  <si>
    <t>шпиц Бонифаций</t>
  </si>
  <si>
    <t>Гриднева Галина</t>
  </si>
  <si>
    <t>папильон Флай</t>
  </si>
  <si>
    <t>шпиц Томми</t>
  </si>
  <si>
    <t>Горбунова Людмила</t>
  </si>
  <si>
    <t>шелти Алиса</t>
  </si>
  <si>
    <t>цвергпинчер Пиня Понгер</t>
  </si>
  <si>
    <t>папильон Нина Ричи</t>
  </si>
  <si>
    <t>Повалищева Екатерина</t>
  </si>
  <si>
    <t>бордер-колли Виктория</t>
  </si>
  <si>
    <t>Нечаева Юлия</t>
  </si>
  <si>
    <t>Тимофеева Инесса</t>
  </si>
  <si>
    <t>шпиц Я Фея</t>
  </si>
  <si>
    <t>цвергшнауцер Тим</t>
  </si>
  <si>
    <t>ytm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</si>
</sst>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wrapText="1" shrinkToFit="1"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0" fontId="0" fillId="0" borderId="0" xfId="0" applyNumberFormat="1" applyFont="1" applyAlignment="1">
      <alignment horizontal="center" wrapText="1" shrinkToFit="1"/>
    </xf>
    <xf numFmtId="0" fontId="2" fillId="0" borderId="0" xfId="0" applyFont="1" applyAlignment="1">
      <alignment horizontal="justify"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pane xSplit="3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4" sqref="B34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9.875" style="0" bestFit="1" customWidth="1"/>
    <col min="5" max="5" width="10.75390625" style="0" customWidth="1"/>
    <col min="9" max="9" width="10.25390625" style="0" customWidth="1"/>
    <col min="16" max="16" width="12.25390625" style="0" customWidth="1"/>
    <col min="17" max="17" width="10.125" style="0" bestFit="1" customWidth="1"/>
    <col min="18" max="18" width="10.125" style="0" customWidth="1"/>
  </cols>
  <sheetData>
    <row r="1" spans="4:14" ht="12.75">
      <c r="D1" s="18" t="s">
        <v>10</v>
      </c>
      <c r="E1" s="18"/>
      <c r="F1" s="18"/>
      <c r="G1" s="18"/>
      <c r="H1" s="18" t="s">
        <v>11</v>
      </c>
      <c r="I1" s="19"/>
      <c r="J1" s="19"/>
      <c r="K1" s="19"/>
      <c r="L1" s="8"/>
      <c r="M1" s="8"/>
      <c r="N1" s="8"/>
    </row>
    <row r="2" spans="4:17" ht="12.75">
      <c r="D2" s="8" t="s">
        <v>34</v>
      </c>
      <c r="E2" s="16">
        <v>46</v>
      </c>
      <c r="F2" s="8" t="s">
        <v>35</v>
      </c>
      <c r="G2" s="16">
        <v>69</v>
      </c>
      <c r="H2" s="8" t="s">
        <v>34</v>
      </c>
      <c r="I2" s="15">
        <v>39</v>
      </c>
      <c r="J2" s="17" t="s">
        <v>35</v>
      </c>
      <c r="K2" s="15">
        <v>59</v>
      </c>
      <c r="M2" s="15"/>
      <c r="O2" s="6" t="s">
        <v>36</v>
      </c>
      <c r="P2">
        <v>183</v>
      </c>
      <c r="Q2">
        <v>154</v>
      </c>
    </row>
    <row r="3" spans="1:17" ht="28.5" customHeight="1">
      <c r="A3" s="2" t="s">
        <v>0</v>
      </c>
      <c r="B3" s="2" t="s">
        <v>1</v>
      </c>
      <c r="C3" s="2" t="s">
        <v>2</v>
      </c>
      <c r="D3" s="3" t="s">
        <v>6</v>
      </c>
      <c r="E3" s="2" t="s">
        <v>12</v>
      </c>
      <c r="F3" s="3" t="s">
        <v>7</v>
      </c>
      <c r="G3" s="2" t="s">
        <v>8</v>
      </c>
      <c r="H3" s="3" t="s">
        <v>6</v>
      </c>
      <c r="I3" s="2" t="s">
        <v>12</v>
      </c>
      <c r="J3" s="3" t="s">
        <v>7</v>
      </c>
      <c r="K3" s="2" t="s">
        <v>8</v>
      </c>
      <c r="L3" s="2" t="s">
        <v>20</v>
      </c>
      <c r="M3" s="2" t="s">
        <v>21</v>
      </c>
      <c r="N3" s="2" t="s">
        <v>9</v>
      </c>
      <c r="P3" s="13" t="s">
        <v>22</v>
      </c>
      <c r="Q3" s="13" t="s">
        <v>23</v>
      </c>
    </row>
    <row r="4" spans="1:17" s="7" customFormat="1" ht="12.75">
      <c r="A4" s="4">
        <v>6513</v>
      </c>
      <c r="B4" s="1" t="s">
        <v>37</v>
      </c>
      <c r="C4" s="1" t="s">
        <v>38</v>
      </c>
      <c r="D4" s="5">
        <v>48.46</v>
      </c>
      <c r="E4" s="5">
        <f aca="true" t="shared" si="0" ref="E4:E23">IF(D4=0,0,IF(D4&gt;$G$2,120,IF(D4&lt;$E$2,0,IF($G$2&gt;D4&gt;$E$2,D4-$E$2))))</f>
        <v>2.460000000000001</v>
      </c>
      <c r="F4" s="9">
        <v>0</v>
      </c>
      <c r="G4" s="5">
        <f aca="true" t="shared" si="1" ref="G4:G23">SUM(E4:F4)</f>
        <v>2.460000000000001</v>
      </c>
      <c r="H4" s="5">
        <v>41.32</v>
      </c>
      <c r="I4" s="5">
        <f aca="true" t="shared" si="2" ref="I4:I23">IF(H4=0,0,IF(H4&gt;$K$2,120,IF(H4&lt;$I$2,0,IF($K$2&gt;H4&gt;$I$2,H4-$I$2))))</f>
        <v>2.3200000000000003</v>
      </c>
      <c r="J4" s="9">
        <v>0</v>
      </c>
      <c r="K4" s="5">
        <f aca="true" t="shared" si="3" ref="K4:K23">SUM(I4:J4)</f>
        <v>2.3200000000000003</v>
      </c>
      <c r="L4" s="5">
        <f aca="true" t="shared" si="4" ref="L4:L23">SUM(G4,K4)</f>
        <v>4.780000000000001</v>
      </c>
      <c r="M4" s="5">
        <f aca="true" t="shared" si="5" ref="M4:M23">SUM(D4,H4)</f>
        <v>89.78</v>
      </c>
      <c r="N4" s="10">
        <v>1</v>
      </c>
      <c r="P4" s="14">
        <f>$P$2/D4</f>
        <v>3.7763103590590177</v>
      </c>
      <c r="Q4" s="14">
        <f>$Q$2/I4</f>
        <v>66.37931034482757</v>
      </c>
    </row>
    <row r="5" spans="1:17" ht="12.75">
      <c r="A5" s="4">
        <v>6509</v>
      </c>
      <c r="B5" s="1" t="s">
        <v>105</v>
      </c>
      <c r="C5" s="1" t="s">
        <v>109</v>
      </c>
      <c r="D5" s="5">
        <v>42.22</v>
      </c>
      <c r="E5" s="5">
        <f t="shared" si="0"/>
        <v>0</v>
      </c>
      <c r="F5" s="9">
        <v>5</v>
      </c>
      <c r="G5" s="5">
        <f t="shared" si="1"/>
        <v>5</v>
      </c>
      <c r="H5" s="5">
        <v>35.85</v>
      </c>
      <c r="I5" s="5">
        <f t="shared" si="2"/>
        <v>0</v>
      </c>
      <c r="J5" s="9">
        <v>0</v>
      </c>
      <c r="K5" s="5">
        <f t="shared" si="3"/>
        <v>0</v>
      </c>
      <c r="L5" s="5">
        <f t="shared" si="4"/>
        <v>5</v>
      </c>
      <c r="M5" s="5">
        <f t="shared" si="5"/>
        <v>78.07</v>
      </c>
      <c r="N5" s="10">
        <v>2</v>
      </c>
      <c r="P5" s="14">
        <f aca="true" t="shared" si="6" ref="P5:P23">$P$2/D5</f>
        <v>4.334438654666035</v>
      </c>
      <c r="Q5" s="14" t="e">
        <f aca="true" t="shared" si="7" ref="Q5:Q23">$Q$2/I5</f>
        <v>#DIV/0!</v>
      </c>
    </row>
    <row r="6" spans="1:17" ht="12.75">
      <c r="A6" s="4">
        <v>6507</v>
      </c>
      <c r="B6" s="1" t="s">
        <v>3</v>
      </c>
      <c r="C6" s="1" t="s">
        <v>4</v>
      </c>
      <c r="D6" s="5">
        <v>43.38</v>
      </c>
      <c r="E6" s="5">
        <f t="shared" si="0"/>
        <v>0</v>
      </c>
      <c r="F6" s="9">
        <v>5</v>
      </c>
      <c r="G6" s="5">
        <f t="shared" si="1"/>
        <v>5</v>
      </c>
      <c r="H6" s="5">
        <v>37.16</v>
      </c>
      <c r="I6" s="5">
        <f t="shared" si="2"/>
        <v>0</v>
      </c>
      <c r="J6" s="9">
        <v>0</v>
      </c>
      <c r="K6" s="5">
        <f t="shared" si="3"/>
        <v>0</v>
      </c>
      <c r="L6" s="5">
        <f t="shared" si="4"/>
        <v>5</v>
      </c>
      <c r="M6" s="5">
        <f t="shared" si="5"/>
        <v>80.53999999999999</v>
      </c>
      <c r="N6" s="10">
        <v>3</v>
      </c>
      <c r="P6" s="14">
        <f t="shared" si="6"/>
        <v>4.218533886583679</v>
      </c>
      <c r="Q6" s="14" t="e">
        <f t="shared" si="7"/>
        <v>#DIV/0!</v>
      </c>
    </row>
    <row r="7" spans="1:17" ht="12.75">
      <c r="A7" s="4">
        <v>6521</v>
      </c>
      <c r="B7" s="1" t="s">
        <v>114</v>
      </c>
      <c r="C7" s="1" t="s">
        <v>115</v>
      </c>
      <c r="D7" s="5">
        <v>45.19</v>
      </c>
      <c r="E7" s="5">
        <f t="shared" si="0"/>
        <v>0</v>
      </c>
      <c r="F7" s="9">
        <v>10</v>
      </c>
      <c r="G7" s="5">
        <f t="shared" si="1"/>
        <v>10</v>
      </c>
      <c r="H7" s="5">
        <v>38.93</v>
      </c>
      <c r="I7" s="5">
        <f t="shared" si="2"/>
        <v>0</v>
      </c>
      <c r="J7" s="9">
        <v>0</v>
      </c>
      <c r="K7" s="5">
        <f t="shared" si="3"/>
        <v>0</v>
      </c>
      <c r="L7" s="5">
        <f t="shared" si="4"/>
        <v>10</v>
      </c>
      <c r="M7" s="5">
        <f t="shared" si="5"/>
        <v>84.12</v>
      </c>
      <c r="N7" s="10">
        <v>4</v>
      </c>
      <c r="P7" s="14">
        <f t="shared" si="6"/>
        <v>4.049568488603674</v>
      </c>
      <c r="Q7" s="14" t="e">
        <f t="shared" si="7"/>
        <v>#DIV/0!</v>
      </c>
    </row>
    <row r="8" spans="1:17" ht="12.75">
      <c r="A8" s="4">
        <v>6522</v>
      </c>
      <c r="B8" s="1" t="s">
        <v>44</v>
      </c>
      <c r="C8" s="1" t="s">
        <v>52</v>
      </c>
      <c r="D8" s="5">
        <v>50</v>
      </c>
      <c r="E8" s="5">
        <f t="shared" si="0"/>
        <v>4</v>
      </c>
      <c r="F8" s="9">
        <v>0</v>
      </c>
      <c r="G8" s="5">
        <f t="shared" si="1"/>
        <v>4</v>
      </c>
      <c r="H8" s="5">
        <v>45.78</v>
      </c>
      <c r="I8" s="5">
        <f t="shared" si="2"/>
        <v>6.780000000000001</v>
      </c>
      <c r="J8" s="9">
        <v>0</v>
      </c>
      <c r="K8" s="5">
        <f t="shared" si="3"/>
        <v>6.780000000000001</v>
      </c>
      <c r="L8" s="5">
        <f t="shared" si="4"/>
        <v>10.780000000000001</v>
      </c>
      <c r="M8" s="5">
        <f t="shared" si="5"/>
        <v>95.78</v>
      </c>
      <c r="N8" s="10">
        <v>5</v>
      </c>
      <c r="P8" s="14">
        <f t="shared" si="6"/>
        <v>3.66</v>
      </c>
      <c r="Q8" s="14">
        <f t="shared" si="7"/>
        <v>22.713864306784657</v>
      </c>
    </row>
    <row r="9" spans="1:17" ht="12.75">
      <c r="A9" s="4">
        <v>6502</v>
      </c>
      <c r="B9" s="1" t="s">
        <v>19</v>
      </c>
      <c r="C9" s="1" t="s">
        <v>5</v>
      </c>
      <c r="D9" s="5">
        <v>50.16</v>
      </c>
      <c r="E9" s="5">
        <f t="shared" si="0"/>
        <v>4.159999999999997</v>
      </c>
      <c r="F9" s="9">
        <v>5</v>
      </c>
      <c r="G9" s="5">
        <f t="shared" si="1"/>
        <v>9.159999999999997</v>
      </c>
      <c r="H9" s="5">
        <v>40.91</v>
      </c>
      <c r="I9" s="5">
        <f t="shared" si="2"/>
        <v>1.9099999999999966</v>
      </c>
      <c r="J9" s="9">
        <v>0</v>
      </c>
      <c r="K9" s="5">
        <f t="shared" si="3"/>
        <v>1.9099999999999966</v>
      </c>
      <c r="L9" s="5">
        <f t="shared" si="4"/>
        <v>11.069999999999993</v>
      </c>
      <c r="M9" s="5">
        <f t="shared" si="5"/>
        <v>91.07</v>
      </c>
      <c r="N9" s="10">
        <v>6</v>
      </c>
      <c r="P9" s="14">
        <f t="shared" si="6"/>
        <v>3.648325358851675</v>
      </c>
      <c r="Q9" s="14">
        <f t="shared" si="7"/>
        <v>80.62827225130904</v>
      </c>
    </row>
    <row r="10" spans="1:17" ht="12.75">
      <c r="A10" s="4">
        <v>6503</v>
      </c>
      <c r="B10" s="1" t="s">
        <v>44</v>
      </c>
      <c r="C10" s="1" t="s">
        <v>46</v>
      </c>
      <c r="D10" s="5">
        <v>48.84</v>
      </c>
      <c r="E10" s="5">
        <f t="shared" si="0"/>
        <v>2.8400000000000034</v>
      </c>
      <c r="F10" s="9">
        <v>10</v>
      </c>
      <c r="G10" s="5">
        <f t="shared" si="1"/>
        <v>12.840000000000003</v>
      </c>
      <c r="H10" s="5">
        <v>40.87</v>
      </c>
      <c r="I10" s="5">
        <f t="shared" si="2"/>
        <v>1.8699999999999974</v>
      </c>
      <c r="J10" s="9">
        <v>0</v>
      </c>
      <c r="K10" s="5">
        <f t="shared" si="3"/>
        <v>1.8699999999999974</v>
      </c>
      <c r="L10" s="5">
        <f t="shared" si="4"/>
        <v>14.71</v>
      </c>
      <c r="M10" s="5">
        <f t="shared" si="5"/>
        <v>89.71000000000001</v>
      </c>
      <c r="N10" s="10">
        <v>7</v>
      </c>
      <c r="P10" s="14">
        <f t="shared" si="6"/>
        <v>3.7469287469287464</v>
      </c>
      <c r="Q10" s="14">
        <f t="shared" si="7"/>
        <v>82.35294117647071</v>
      </c>
    </row>
    <row r="11" spans="1:17" ht="12.75">
      <c r="A11" s="4">
        <v>6505</v>
      </c>
      <c r="B11" s="1" t="s">
        <v>81</v>
      </c>
      <c r="C11" s="1" t="s">
        <v>108</v>
      </c>
      <c r="D11" s="5">
        <v>48.37</v>
      </c>
      <c r="E11" s="5">
        <f t="shared" si="0"/>
        <v>2.3699999999999974</v>
      </c>
      <c r="F11" s="9">
        <v>0</v>
      </c>
      <c r="G11" s="5">
        <f t="shared" si="1"/>
        <v>2.3699999999999974</v>
      </c>
      <c r="H11" s="5">
        <v>42.59</v>
      </c>
      <c r="I11" s="5">
        <f t="shared" si="2"/>
        <v>3.5900000000000034</v>
      </c>
      <c r="J11" s="9">
        <v>15</v>
      </c>
      <c r="K11" s="5">
        <f t="shared" si="3"/>
        <v>18.590000000000003</v>
      </c>
      <c r="L11" s="5">
        <f t="shared" si="4"/>
        <v>20.96</v>
      </c>
      <c r="M11" s="5">
        <f t="shared" si="5"/>
        <v>90.96000000000001</v>
      </c>
      <c r="N11" s="10">
        <v>8</v>
      </c>
      <c r="P11" s="14">
        <f t="shared" si="6"/>
        <v>3.783336778995245</v>
      </c>
      <c r="Q11" s="14">
        <f t="shared" si="7"/>
        <v>42.89693593314759</v>
      </c>
    </row>
    <row r="12" spans="1:17" ht="12.75">
      <c r="A12" s="4">
        <v>6510</v>
      </c>
      <c r="B12" s="1" t="s">
        <v>15</v>
      </c>
      <c r="C12" s="1" t="s">
        <v>26</v>
      </c>
      <c r="D12" s="5">
        <v>45.78</v>
      </c>
      <c r="E12" s="5">
        <f t="shared" si="0"/>
        <v>0</v>
      </c>
      <c r="F12" s="9">
        <v>15</v>
      </c>
      <c r="G12" s="5">
        <f t="shared" si="1"/>
        <v>15</v>
      </c>
      <c r="H12" s="5">
        <v>38.72</v>
      </c>
      <c r="I12" s="5">
        <f t="shared" si="2"/>
        <v>0</v>
      </c>
      <c r="J12" s="9">
        <v>10</v>
      </c>
      <c r="K12" s="5">
        <f t="shared" si="3"/>
        <v>10</v>
      </c>
      <c r="L12" s="5">
        <f t="shared" si="4"/>
        <v>25</v>
      </c>
      <c r="M12" s="5">
        <f t="shared" si="5"/>
        <v>84.5</v>
      </c>
      <c r="N12" s="10">
        <v>9</v>
      </c>
      <c r="P12" s="14">
        <f t="shared" si="6"/>
        <v>3.99737876802097</v>
      </c>
      <c r="Q12" s="14" t="e">
        <f t="shared" si="7"/>
        <v>#DIV/0!</v>
      </c>
    </row>
    <row r="13" spans="1:17" ht="12.75">
      <c r="A13" s="12">
        <v>6514</v>
      </c>
      <c r="B13" s="11" t="s">
        <v>27</v>
      </c>
      <c r="C13" s="11" t="s">
        <v>28</v>
      </c>
      <c r="D13" s="5">
        <v>57.09</v>
      </c>
      <c r="E13" s="5">
        <f t="shared" si="0"/>
        <v>11.090000000000003</v>
      </c>
      <c r="F13" s="9">
        <v>5</v>
      </c>
      <c r="G13" s="5">
        <f t="shared" si="1"/>
        <v>16.090000000000003</v>
      </c>
      <c r="H13" s="5">
        <v>45.63</v>
      </c>
      <c r="I13" s="5">
        <f t="shared" si="2"/>
        <v>6.630000000000003</v>
      </c>
      <c r="J13" s="9">
        <v>5</v>
      </c>
      <c r="K13" s="5">
        <f t="shared" si="3"/>
        <v>11.630000000000003</v>
      </c>
      <c r="L13" s="5">
        <f t="shared" si="4"/>
        <v>27.720000000000006</v>
      </c>
      <c r="M13" s="5">
        <f t="shared" si="5"/>
        <v>102.72</v>
      </c>
      <c r="N13" s="10">
        <v>10</v>
      </c>
      <c r="P13" s="14">
        <f t="shared" si="6"/>
        <v>3.2054650551760377</v>
      </c>
      <c r="Q13" s="14">
        <f t="shared" si="7"/>
        <v>23.227752639517337</v>
      </c>
    </row>
    <row r="14" spans="1:17" ht="12.75">
      <c r="A14" s="4">
        <v>6511</v>
      </c>
      <c r="B14" s="1" t="s">
        <v>44</v>
      </c>
      <c r="C14" s="1" t="s">
        <v>55</v>
      </c>
      <c r="D14" s="5"/>
      <c r="E14" s="5">
        <f t="shared" si="0"/>
        <v>0</v>
      </c>
      <c r="F14" s="9">
        <v>120</v>
      </c>
      <c r="G14" s="5">
        <f t="shared" si="1"/>
        <v>120</v>
      </c>
      <c r="H14" s="5">
        <v>38.47</v>
      </c>
      <c r="I14" s="5">
        <f t="shared" si="2"/>
        <v>0</v>
      </c>
      <c r="J14" s="9">
        <v>0</v>
      </c>
      <c r="K14" s="5">
        <f t="shared" si="3"/>
        <v>0</v>
      </c>
      <c r="L14" s="5">
        <f t="shared" si="4"/>
        <v>120</v>
      </c>
      <c r="M14" s="5">
        <f t="shared" si="5"/>
        <v>38.47</v>
      </c>
      <c r="N14" s="10"/>
      <c r="P14" s="14" t="e">
        <f t="shared" si="6"/>
        <v>#DIV/0!</v>
      </c>
      <c r="Q14" s="14" t="e">
        <f t="shared" si="7"/>
        <v>#DIV/0!</v>
      </c>
    </row>
    <row r="15" spans="1:17" ht="12.75">
      <c r="A15" s="4">
        <v>6501</v>
      </c>
      <c r="B15" s="1" t="s">
        <v>29</v>
      </c>
      <c r="C15" s="1" t="s">
        <v>30</v>
      </c>
      <c r="D15" s="5"/>
      <c r="E15" s="5">
        <f>IF(D15=0,0,IF(D15&gt;$G$2,120,IF(D15&lt;$E$2,0,IF($G$2&gt;D15&gt;$E$2,D15-$E$2))))</f>
        <v>0</v>
      </c>
      <c r="F15" s="9">
        <v>120</v>
      </c>
      <c r="G15" s="5">
        <f t="shared" si="1"/>
        <v>120</v>
      </c>
      <c r="H15" s="5">
        <v>39.75</v>
      </c>
      <c r="I15" s="5">
        <f>IF(H15=0,0,IF(H15&gt;$K$2,100,IF(H15&lt;$I$2,0,IF($K$2&gt;H15&gt;$I$2,H15-$I$2))))</f>
        <v>0.75</v>
      </c>
      <c r="J15" s="9">
        <v>5</v>
      </c>
      <c r="K15" s="5">
        <f t="shared" si="3"/>
        <v>5.75</v>
      </c>
      <c r="L15" s="5">
        <f t="shared" si="4"/>
        <v>125.75</v>
      </c>
      <c r="M15" s="5">
        <f>SUM(D15,H15)</f>
        <v>39.75</v>
      </c>
      <c r="N15" s="10"/>
      <c r="P15" s="14" t="e">
        <f t="shared" si="6"/>
        <v>#DIV/0!</v>
      </c>
      <c r="Q15" s="14">
        <f t="shared" si="7"/>
        <v>205.33333333333334</v>
      </c>
    </row>
    <row r="16" spans="1:17" ht="12.75">
      <c r="A16" s="12">
        <v>6519</v>
      </c>
      <c r="B16" t="s">
        <v>19</v>
      </c>
      <c r="C16" t="s">
        <v>113</v>
      </c>
      <c r="D16" s="5"/>
      <c r="E16" s="5">
        <f t="shared" si="0"/>
        <v>0</v>
      </c>
      <c r="F16" s="9">
        <v>120</v>
      </c>
      <c r="G16" s="5">
        <f t="shared" si="1"/>
        <v>120</v>
      </c>
      <c r="H16" s="5">
        <v>38.5</v>
      </c>
      <c r="I16" s="5">
        <f t="shared" si="2"/>
        <v>0</v>
      </c>
      <c r="J16" s="9">
        <v>10</v>
      </c>
      <c r="K16" s="5">
        <f t="shared" si="3"/>
        <v>10</v>
      </c>
      <c r="L16" s="5">
        <f t="shared" si="4"/>
        <v>130</v>
      </c>
      <c r="M16" s="5">
        <f t="shared" si="5"/>
        <v>38.5</v>
      </c>
      <c r="N16" s="10"/>
      <c r="P16" s="14" t="e">
        <f t="shared" si="6"/>
        <v>#DIV/0!</v>
      </c>
      <c r="Q16" s="14" t="e">
        <f t="shared" si="7"/>
        <v>#DIV/0!</v>
      </c>
    </row>
    <row r="17" spans="1:17" ht="12.75">
      <c r="A17" s="4">
        <v>6515</v>
      </c>
      <c r="B17" s="1" t="s">
        <v>24</v>
      </c>
      <c r="C17" s="1" t="s">
        <v>25</v>
      </c>
      <c r="D17" s="5"/>
      <c r="E17" s="5">
        <f t="shared" si="0"/>
        <v>0</v>
      </c>
      <c r="F17" s="9">
        <v>120</v>
      </c>
      <c r="G17" s="5">
        <f t="shared" si="1"/>
        <v>120</v>
      </c>
      <c r="H17" s="5">
        <v>47.06</v>
      </c>
      <c r="I17" s="5">
        <f t="shared" si="2"/>
        <v>8.060000000000002</v>
      </c>
      <c r="J17" s="9">
        <v>5</v>
      </c>
      <c r="K17" s="5">
        <f t="shared" si="3"/>
        <v>13.060000000000002</v>
      </c>
      <c r="L17" s="5">
        <f t="shared" si="4"/>
        <v>133.06</v>
      </c>
      <c r="M17" s="5">
        <f t="shared" si="5"/>
        <v>47.06</v>
      </c>
      <c r="N17" s="10"/>
      <c r="P17" s="14" t="e">
        <f t="shared" si="6"/>
        <v>#DIV/0!</v>
      </c>
      <c r="Q17" s="14">
        <f t="shared" si="7"/>
        <v>19.106699751861036</v>
      </c>
    </row>
    <row r="18" spans="1:17" ht="12.75">
      <c r="A18" s="4">
        <v>6508</v>
      </c>
      <c r="B18" s="1" t="s">
        <v>56</v>
      </c>
      <c r="C18" s="1" t="s">
        <v>57</v>
      </c>
      <c r="D18" s="5">
        <v>48</v>
      </c>
      <c r="E18" s="5">
        <f t="shared" si="0"/>
        <v>2</v>
      </c>
      <c r="F18" s="9">
        <v>35</v>
      </c>
      <c r="G18" s="5">
        <f t="shared" si="1"/>
        <v>37</v>
      </c>
      <c r="H18" s="5" t="s">
        <v>156</v>
      </c>
      <c r="I18" s="5">
        <f t="shared" si="2"/>
        <v>120</v>
      </c>
      <c r="J18" s="9"/>
      <c r="K18" s="5">
        <f t="shared" si="3"/>
        <v>120</v>
      </c>
      <c r="L18" s="5">
        <f t="shared" si="4"/>
        <v>157</v>
      </c>
      <c r="M18" s="5">
        <f t="shared" si="5"/>
        <v>48</v>
      </c>
      <c r="N18" s="10"/>
      <c r="P18" s="14">
        <f t="shared" si="6"/>
        <v>3.8125</v>
      </c>
      <c r="Q18" s="14">
        <f t="shared" si="7"/>
        <v>1.2833333333333334</v>
      </c>
    </row>
    <row r="19" spans="1:17" ht="12.75">
      <c r="A19" s="4">
        <v>6512</v>
      </c>
      <c r="B19" s="1" t="s">
        <v>16</v>
      </c>
      <c r="C19" s="1" t="s">
        <v>110</v>
      </c>
      <c r="D19" s="5"/>
      <c r="E19" s="5">
        <f t="shared" si="0"/>
        <v>0</v>
      </c>
      <c r="F19" s="9">
        <v>120</v>
      </c>
      <c r="G19" s="5">
        <f t="shared" si="1"/>
        <v>120</v>
      </c>
      <c r="H19" s="5"/>
      <c r="I19" s="5">
        <f t="shared" si="2"/>
        <v>0</v>
      </c>
      <c r="J19" s="9">
        <v>120</v>
      </c>
      <c r="K19" s="5">
        <f t="shared" si="3"/>
        <v>120</v>
      </c>
      <c r="L19" s="5">
        <f t="shared" si="4"/>
        <v>240</v>
      </c>
      <c r="M19" s="5">
        <f t="shared" si="5"/>
        <v>0</v>
      </c>
      <c r="N19" s="9"/>
      <c r="O19" s="5"/>
      <c r="P19" s="14" t="e">
        <f t="shared" si="6"/>
        <v>#DIV/0!</v>
      </c>
      <c r="Q19" s="14" t="e">
        <f t="shared" si="7"/>
        <v>#DIV/0!</v>
      </c>
    </row>
    <row r="20" spans="1:17" ht="12.75">
      <c r="A20" s="4">
        <v>6516</v>
      </c>
      <c r="B20" s="1" t="s">
        <v>68</v>
      </c>
      <c r="C20" s="1" t="s">
        <v>111</v>
      </c>
      <c r="D20" s="5"/>
      <c r="E20" s="5">
        <f t="shared" si="0"/>
        <v>0</v>
      </c>
      <c r="F20" s="9">
        <v>120</v>
      </c>
      <c r="G20" s="5">
        <f t="shared" si="1"/>
        <v>120</v>
      </c>
      <c r="H20" s="5"/>
      <c r="I20" s="5">
        <f t="shared" si="2"/>
        <v>0</v>
      </c>
      <c r="J20" s="9">
        <v>120</v>
      </c>
      <c r="K20" s="5">
        <f t="shared" si="3"/>
        <v>120</v>
      </c>
      <c r="L20" s="5">
        <f t="shared" si="4"/>
        <v>240</v>
      </c>
      <c r="M20" s="5">
        <f t="shared" si="5"/>
        <v>0</v>
      </c>
      <c r="N20" s="9"/>
      <c r="P20" s="14" t="e">
        <f t="shared" si="6"/>
        <v>#DIV/0!</v>
      </c>
      <c r="Q20" s="14" t="e">
        <f t="shared" si="7"/>
        <v>#DIV/0!</v>
      </c>
    </row>
    <row r="21" spans="1:17" ht="12.75">
      <c r="A21" s="4">
        <v>6518</v>
      </c>
      <c r="B21" s="1" t="s">
        <v>53</v>
      </c>
      <c r="C21" s="1" t="s">
        <v>112</v>
      </c>
      <c r="D21" s="5"/>
      <c r="E21" s="5">
        <f t="shared" si="0"/>
        <v>0</v>
      </c>
      <c r="F21" s="9">
        <v>120</v>
      </c>
      <c r="G21" s="5">
        <f t="shared" si="1"/>
        <v>120</v>
      </c>
      <c r="H21" s="5"/>
      <c r="I21" s="5">
        <f t="shared" si="2"/>
        <v>0</v>
      </c>
      <c r="J21" s="9">
        <v>120</v>
      </c>
      <c r="K21" s="5">
        <f t="shared" si="3"/>
        <v>120</v>
      </c>
      <c r="L21" s="5">
        <f t="shared" si="4"/>
        <v>240</v>
      </c>
      <c r="M21" s="5">
        <f t="shared" si="5"/>
        <v>0</v>
      </c>
      <c r="N21" s="9"/>
      <c r="P21" s="14" t="e">
        <f t="shared" si="6"/>
        <v>#DIV/0!</v>
      </c>
      <c r="Q21" s="14" t="e">
        <f t="shared" si="7"/>
        <v>#DIV/0!</v>
      </c>
    </row>
    <row r="22" spans="1:17" ht="12.75">
      <c r="A22" s="4">
        <v>6520</v>
      </c>
      <c r="B22" s="1" t="s">
        <v>64</v>
      </c>
      <c r="C22" s="1" t="s">
        <v>65</v>
      </c>
      <c r="D22" s="5">
        <v>73</v>
      </c>
      <c r="E22" s="5">
        <f t="shared" si="0"/>
        <v>120</v>
      </c>
      <c r="F22" s="9">
        <v>5</v>
      </c>
      <c r="G22" s="5">
        <f t="shared" si="1"/>
        <v>125</v>
      </c>
      <c r="H22" s="5"/>
      <c r="I22" s="5">
        <f t="shared" si="2"/>
        <v>0</v>
      </c>
      <c r="J22" s="9">
        <v>120</v>
      </c>
      <c r="K22" s="5">
        <f t="shared" si="3"/>
        <v>120</v>
      </c>
      <c r="L22" s="5">
        <f t="shared" si="4"/>
        <v>245</v>
      </c>
      <c r="M22" s="5">
        <f t="shared" si="5"/>
        <v>73</v>
      </c>
      <c r="P22" s="14">
        <f t="shared" si="6"/>
        <v>2.506849315068493</v>
      </c>
      <c r="Q22" s="14" t="e">
        <f t="shared" si="7"/>
        <v>#DIV/0!</v>
      </c>
    </row>
    <row r="23" spans="1:17" ht="12.75">
      <c r="A23" s="12">
        <v>6523</v>
      </c>
      <c r="B23" s="1" t="s">
        <v>37</v>
      </c>
      <c r="C23" s="1" t="s">
        <v>116</v>
      </c>
      <c r="D23" s="5"/>
      <c r="E23" s="5">
        <f t="shared" si="0"/>
        <v>0</v>
      </c>
      <c r="F23" s="9">
        <v>120</v>
      </c>
      <c r="G23" s="5">
        <f t="shared" si="1"/>
        <v>120</v>
      </c>
      <c r="H23" s="5"/>
      <c r="I23" s="5">
        <f t="shared" si="2"/>
        <v>0</v>
      </c>
      <c r="J23" s="9">
        <v>200</v>
      </c>
      <c r="K23" s="5">
        <f t="shared" si="3"/>
        <v>200</v>
      </c>
      <c r="L23" s="5">
        <f t="shared" si="4"/>
        <v>320</v>
      </c>
      <c r="M23" s="5">
        <f t="shared" si="5"/>
        <v>0</v>
      </c>
      <c r="N23" s="9"/>
      <c r="P23" s="14" t="e">
        <f t="shared" si="6"/>
        <v>#DIV/0!</v>
      </c>
      <c r="Q23" s="14" t="e">
        <f t="shared" si="7"/>
        <v>#DIV/0!</v>
      </c>
    </row>
    <row r="24" spans="1:17" ht="12.75">
      <c r="A24" s="4"/>
      <c r="B24" s="1"/>
      <c r="C24" s="1"/>
      <c r="D24" s="5"/>
      <c r="E24" s="5"/>
      <c r="F24" s="9"/>
      <c r="G24" s="5"/>
      <c r="H24" s="5"/>
      <c r="I24" s="5"/>
      <c r="J24" s="9"/>
      <c r="K24" s="5"/>
      <c r="L24" s="5"/>
      <c r="M24" s="5"/>
      <c r="N24" s="9"/>
      <c r="P24" s="14"/>
      <c r="Q24" s="14"/>
    </row>
    <row r="25" spans="1:17" ht="12.75">
      <c r="A25" s="4"/>
      <c r="B25" s="1"/>
      <c r="C25" s="1"/>
      <c r="D25" s="5"/>
      <c r="E25" s="5"/>
      <c r="F25" s="9"/>
      <c r="G25" s="5"/>
      <c r="H25" s="5"/>
      <c r="I25" s="5"/>
      <c r="J25" s="9"/>
      <c r="K25" s="5"/>
      <c r="L25" s="5"/>
      <c r="M25" s="5"/>
      <c r="N25" s="9"/>
      <c r="P25" s="14"/>
      <c r="Q25" s="14"/>
    </row>
    <row r="26" spans="1:17" ht="12.75">
      <c r="A26" s="12"/>
      <c r="D26" s="5"/>
      <c r="E26" s="5"/>
      <c r="F26" s="9"/>
      <c r="G26" s="5"/>
      <c r="H26" s="5"/>
      <c r="I26" s="5"/>
      <c r="J26" s="9"/>
      <c r="K26" s="5"/>
      <c r="L26" s="5"/>
      <c r="M26" s="5"/>
      <c r="N26" s="9"/>
      <c r="P26" s="14"/>
      <c r="Q26" s="14"/>
    </row>
    <row r="27" spans="1:17" ht="12.75">
      <c r="A27" s="4"/>
      <c r="B27" s="1"/>
      <c r="C27" s="1"/>
      <c r="D27" s="5"/>
      <c r="E27" s="5"/>
      <c r="F27" s="9"/>
      <c r="G27" s="5"/>
      <c r="H27" s="5"/>
      <c r="I27" s="5"/>
      <c r="J27" s="9"/>
      <c r="K27" s="5"/>
      <c r="L27" s="5"/>
      <c r="M27" s="5"/>
      <c r="N27" s="9"/>
      <c r="P27" s="14"/>
      <c r="Q27" s="14"/>
    </row>
    <row r="28" spans="1:17" ht="12.75">
      <c r="A28" s="12"/>
      <c r="D28" s="5"/>
      <c r="E28" s="5"/>
      <c r="F28" s="9"/>
      <c r="G28" s="5"/>
      <c r="H28" s="5"/>
      <c r="I28" s="5"/>
      <c r="J28" s="9"/>
      <c r="K28" s="5"/>
      <c r="L28" s="5"/>
      <c r="M28" s="5"/>
      <c r="P28" s="14"/>
      <c r="Q28" s="14"/>
    </row>
    <row r="29" spans="1:17" ht="12.75">
      <c r="A29" s="4"/>
      <c r="B29" s="1"/>
      <c r="C29" s="1"/>
      <c r="D29" s="5"/>
      <c r="E29" s="5"/>
      <c r="F29" s="9"/>
      <c r="G29" s="5"/>
      <c r="H29" s="5"/>
      <c r="I29" s="5"/>
      <c r="J29" s="9"/>
      <c r="K29" s="5"/>
      <c r="L29" s="5"/>
      <c r="M29" s="5"/>
      <c r="N29" s="9"/>
      <c r="P29" s="14"/>
      <c r="Q29" s="14"/>
    </row>
    <row r="30" spans="1:17" ht="12.75">
      <c r="A30" s="12"/>
      <c r="D30" s="5"/>
      <c r="E30" s="5"/>
      <c r="F30" s="9"/>
      <c r="G30" s="5"/>
      <c r="H30" s="5"/>
      <c r="I30" s="5"/>
      <c r="J30" s="9"/>
      <c r="K30" s="5"/>
      <c r="L30" s="5"/>
      <c r="M30" s="5"/>
      <c r="P30" s="14"/>
      <c r="Q30" s="14"/>
    </row>
    <row r="31" spans="1:13" ht="12.75">
      <c r="A31" s="4"/>
      <c r="E31" s="5"/>
      <c r="G31" s="5"/>
      <c r="I31" s="5"/>
      <c r="K31" s="5"/>
      <c r="L31" s="5"/>
      <c r="M31" s="5"/>
    </row>
  </sheetData>
  <sheetProtection/>
  <mergeCells count="2">
    <mergeCell ref="D1:G1"/>
    <mergeCell ref="H1:K1"/>
  </mergeCells>
  <printOptions/>
  <pageMargins left="0.75" right="0.75" top="1" bottom="1" header="0.5" footer="0.5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1" sqref="B11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31.125" style="0" bestFit="1" customWidth="1"/>
    <col min="5" max="5" width="10.75390625" style="0" customWidth="1"/>
    <col min="9" max="9" width="10.25390625" style="0" customWidth="1"/>
    <col min="16" max="16" width="12.25390625" style="0" customWidth="1"/>
    <col min="17" max="17" width="10.125" style="0" bestFit="1" customWidth="1"/>
    <col min="18" max="18" width="10.125" style="0" customWidth="1"/>
  </cols>
  <sheetData>
    <row r="1" spans="4:14" ht="12.75">
      <c r="D1" s="18" t="s">
        <v>10</v>
      </c>
      <c r="E1" s="18"/>
      <c r="F1" s="18"/>
      <c r="G1" s="18"/>
      <c r="H1" s="18" t="s">
        <v>11</v>
      </c>
      <c r="I1" s="19"/>
      <c r="J1" s="19"/>
      <c r="K1" s="19"/>
      <c r="L1" s="8"/>
      <c r="M1" s="8"/>
      <c r="N1" s="8"/>
    </row>
    <row r="2" spans="4:17" ht="12.75">
      <c r="D2" s="8" t="s">
        <v>34</v>
      </c>
      <c r="E2" s="16">
        <v>46</v>
      </c>
      <c r="F2" s="8" t="s">
        <v>35</v>
      </c>
      <c r="G2" s="16">
        <v>69</v>
      </c>
      <c r="H2" s="8" t="s">
        <v>34</v>
      </c>
      <c r="I2" s="15">
        <v>39</v>
      </c>
      <c r="J2" s="17" t="s">
        <v>35</v>
      </c>
      <c r="K2" s="15">
        <v>59</v>
      </c>
      <c r="M2" s="15"/>
      <c r="O2" s="6" t="s">
        <v>36</v>
      </c>
      <c r="P2">
        <v>183</v>
      </c>
      <c r="Q2">
        <v>154</v>
      </c>
    </row>
    <row r="3" spans="1:17" ht="28.5" customHeight="1">
      <c r="A3" s="2" t="s">
        <v>0</v>
      </c>
      <c r="B3" s="2" t="s">
        <v>1</v>
      </c>
      <c r="C3" s="2" t="s">
        <v>2</v>
      </c>
      <c r="D3" s="3" t="s">
        <v>6</v>
      </c>
      <c r="E3" s="2" t="s">
        <v>12</v>
      </c>
      <c r="F3" s="3" t="s">
        <v>7</v>
      </c>
      <c r="G3" s="2" t="s">
        <v>8</v>
      </c>
      <c r="H3" s="3" t="s">
        <v>6</v>
      </c>
      <c r="I3" s="2" t="s">
        <v>12</v>
      </c>
      <c r="J3" s="3" t="s">
        <v>7</v>
      </c>
      <c r="K3" s="2" t="s">
        <v>8</v>
      </c>
      <c r="L3" s="2" t="s">
        <v>20</v>
      </c>
      <c r="M3" s="2" t="s">
        <v>21</v>
      </c>
      <c r="N3" s="2" t="s">
        <v>9</v>
      </c>
      <c r="P3" s="13" t="s">
        <v>22</v>
      </c>
      <c r="Q3" s="13" t="s">
        <v>23</v>
      </c>
    </row>
    <row r="4" spans="1:17" ht="12.75">
      <c r="A4" s="4">
        <v>5507</v>
      </c>
      <c r="B4" s="1" t="s">
        <v>19</v>
      </c>
      <c r="C4" s="1" t="s">
        <v>45</v>
      </c>
      <c r="D4" s="5">
        <v>44.53</v>
      </c>
      <c r="E4" s="5">
        <f aca="true" t="shared" si="0" ref="E4:E21">IF(D4=0,0,IF(D4&gt;$G$2,120,IF(D4&lt;$E$2,0,IF($G$2&gt;D4&gt;$E$2,D4-$E$2))))</f>
        <v>0</v>
      </c>
      <c r="F4" s="9">
        <v>0</v>
      </c>
      <c r="G4" s="5">
        <f aca="true" t="shared" si="1" ref="G4:G21">SUM(E4:F4)</f>
        <v>0</v>
      </c>
      <c r="H4" s="5">
        <v>37.43</v>
      </c>
      <c r="I4" s="5">
        <f aca="true" t="shared" si="2" ref="I4:I21">IF(H4=0,0,IF(H4&gt;$K$2,100,IF(H4&lt;$I$2,0,IF($K$2&gt;H4&gt;$I$2,H4-$I$2))))</f>
        <v>0</v>
      </c>
      <c r="J4" s="9">
        <v>5</v>
      </c>
      <c r="K4" s="5">
        <f aca="true" t="shared" si="3" ref="K4:K21">SUM(I4:J4)</f>
        <v>5</v>
      </c>
      <c r="L4" s="5">
        <f aca="true" t="shared" si="4" ref="L4:L21">SUM(G4,K4)</f>
        <v>5</v>
      </c>
      <c r="M4" s="5">
        <f aca="true" t="shared" si="5" ref="M4:M21">SUM(D4,H4)</f>
        <v>81.96000000000001</v>
      </c>
      <c r="N4" s="10">
        <v>1</v>
      </c>
      <c r="O4" s="7"/>
      <c r="P4" s="14">
        <f>$P$2/D4</f>
        <v>4.10958904109589</v>
      </c>
      <c r="Q4" s="14" t="e">
        <f>$Q$2/I4</f>
        <v>#DIV/0!</v>
      </c>
    </row>
    <row r="5" spans="1:17" ht="12.75">
      <c r="A5" s="4">
        <v>5512</v>
      </c>
      <c r="B5" s="1" t="s">
        <v>130</v>
      </c>
      <c r="C5" s="1" t="s">
        <v>131</v>
      </c>
      <c r="D5" s="5">
        <v>47.44</v>
      </c>
      <c r="E5" s="5">
        <f t="shared" si="0"/>
        <v>1.4399999999999977</v>
      </c>
      <c r="F5" s="9">
        <v>0</v>
      </c>
      <c r="G5" s="5">
        <f t="shared" si="1"/>
        <v>1.4399999999999977</v>
      </c>
      <c r="H5" s="5">
        <v>44.44</v>
      </c>
      <c r="I5" s="5">
        <f t="shared" si="2"/>
        <v>5.439999999999998</v>
      </c>
      <c r="J5" s="9">
        <v>5</v>
      </c>
      <c r="K5" s="5">
        <f t="shared" si="3"/>
        <v>10.439999999999998</v>
      </c>
      <c r="L5" s="5">
        <f t="shared" si="4"/>
        <v>11.879999999999995</v>
      </c>
      <c r="M5" s="5">
        <f t="shared" si="5"/>
        <v>91.88</v>
      </c>
      <c r="N5" s="9">
        <v>2</v>
      </c>
      <c r="P5" s="14">
        <f aca="true" t="shared" si="6" ref="P5:P21">$P$2/D5</f>
        <v>3.8575042158516024</v>
      </c>
      <c r="Q5" s="14">
        <f aca="true" t="shared" si="7" ref="Q5:Q21">$Q$2/I5</f>
        <v>28.308823529411775</v>
      </c>
    </row>
    <row r="6" spans="1:17" ht="12.75">
      <c r="A6" s="4">
        <v>5518</v>
      </c>
      <c r="B6" s="1" t="s">
        <v>150</v>
      </c>
      <c r="C6" s="1" t="s">
        <v>151</v>
      </c>
      <c r="D6" s="5">
        <v>43.87</v>
      </c>
      <c r="E6" s="5">
        <f t="shared" si="0"/>
        <v>0</v>
      </c>
      <c r="F6" s="9">
        <v>5</v>
      </c>
      <c r="G6" s="5">
        <f t="shared" si="1"/>
        <v>5</v>
      </c>
      <c r="H6" s="5">
        <v>40.88</v>
      </c>
      <c r="I6" s="5">
        <f t="shared" si="2"/>
        <v>1.8800000000000026</v>
      </c>
      <c r="J6" s="9">
        <v>10</v>
      </c>
      <c r="K6" s="5">
        <f t="shared" si="3"/>
        <v>11.880000000000003</v>
      </c>
      <c r="L6" s="5">
        <f t="shared" si="4"/>
        <v>16.880000000000003</v>
      </c>
      <c r="M6" s="5">
        <f t="shared" si="5"/>
        <v>84.75</v>
      </c>
      <c r="N6" s="10">
        <v>3</v>
      </c>
      <c r="P6" s="14">
        <f t="shared" si="6"/>
        <v>4.17141554593116</v>
      </c>
      <c r="Q6" s="14">
        <f t="shared" si="7"/>
        <v>81.91489361702116</v>
      </c>
    </row>
    <row r="7" spans="1:17" ht="12.75">
      <c r="A7" s="12">
        <v>5505</v>
      </c>
      <c r="B7" t="s">
        <v>81</v>
      </c>
      <c r="C7" t="s">
        <v>122</v>
      </c>
      <c r="D7" s="5">
        <v>48.44</v>
      </c>
      <c r="E7" s="5">
        <f t="shared" si="0"/>
        <v>2.4399999999999977</v>
      </c>
      <c r="F7" s="9">
        <v>10</v>
      </c>
      <c r="G7" s="5">
        <f t="shared" si="1"/>
        <v>12.439999999999998</v>
      </c>
      <c r="H7" s="5">
        <v>42.21</v>
      </c>
      <c r="I7" s="5">
        <f t="shared" si="2"/>
        <v>3.210000000000001</v>
      </c>
      <c r="J7" s="9">
        <v>5</v>
      </c>
      <c r="K7" s="5">
        <f t="shared" si="3"/>
        <v>8.21</v>
      </c>
      <c r="L7" s="5">
        <f t="shared" si="4"/>
        <v>20.65</v>
      </c>
      <c r="M7" s="5">
        <f t="shared" si="5"/>
        <v>90.65</v>
      </c>
      <c r="N7" s="9">
        <v>4</v>
      </c>
      <c r="P7" s="14">
        <f t="shared" si="6"/>
        <v>3.777869529314616</v>
      </c>
      <c r="Q7" s="14">
        <f t="shared" si="7"/>
        <v>47.975077881619924</v>
      </c>
    </row>
    <row r="8" spans="1:17" ht="12.75">
      <c r="A8" s="4">
        <v>5504</v>
      </c>
      <c r="B8" s="1" t="s">
        <v>120</v>
      </c>
      <c r="C8" s="1" t="s">
        <v>121</v>
      </c>
      <c r="D8" s="5">
        <v>51.37</v>
      </c>
      <c r="E8" s="5">
        <f t="shared" si="0"/>
        <v>5.369999999999997</v>
      </c>
      <c r="F8" s="9">
        <v>10</v>
      </c>
      <c r="G8" s="5">
        <f t="shared" si="1"/>
        <v>15.369999999999997</v>
      </c>
      <c r="H8" s="5">
        <v>47.06</v>
      </c>
      <c r="I8" s="5">
        <f t="shared" si="2"/>
        <v>8.060000000000002</v>
      </c>
      <c r="J8" s="9">
        <v>5</v>
      </c>
      <c r="K8" s="5">
        <f t="shared" si="3"/>
        <v>13.060000000000002</v>
      </c>
      <c r="L8" s="5">
        <f t="shared" si="4"/>
        <v>28.43</v>
      </c>
      <c r="M8" s="5">
        <f t="shared" si="5"/>
        <v>98.43</v>
      </c>
      <c r="N8" s="10">
        <v>5</v>
      </c>
      <c r="P8" s="14">
        <f t="shared" si="6"/>
        <v>3.5623905002919996</v>
      </c>
      <c r="Q8" s="14">
        <f t="shared" si="7"/>
        <v>19.106699751861036</v>
      </c>
    </row>
    <row r="9" spans="1:17" ht="12.75">
      <c r="A9" s="4">
        <v>5517</v>
      </c>
      <c r="B9" s="1" t="s">
        <v>81</v>
      </c>
      <c r="C9" s="1" t="s">
        <v>135</v>
      </c>
      <c r="D9" s="5">
        <v>55.56</v>
      </c>
      <c r="E9" s="5">
        <f t="shared" si="0"/>
        <v>9.560000000000002</v>
      </c>
      <c r="F9" s="9">
        <v>0</v>
      </c>
      <c r="G9" s="5">
        <f t="shared" si="1"/>
        <v>9.560000000000002</v>
      </c>
      <c r="H9" s="5">
        <v>50.53</v>
      </c>
      <c r="I9" s="5">
        <f t="shared" si="2"/>
        <v>11.530000000000001</v>
      </c>
      <c r="J9" s="9">
        <v>10</v>
      </c>
      <c r="K9" s="5">
        <f t="shared" si="3"/>
        <v>21.53</v>
      </c>
      <c r="L9" s="5">
        <f t="shared" si="4"/>
        <v>31.090000000000003</v>
      </c>
      <c r="M9" s="5">
        <f t="shared" si="5"/>
        <v>106.09</v>
      </c>
      <c r="N9" s="9">
        <v>6</v>
      </c>
      <c r="P9" s="14">
        <f t="shared" si="6"/>
        <v>3.2937365010799136</v>
      </c>
      <c r="Q9" s="14">
        <f t="shared" si="7"/>
        <v>13.356461405030354</v>
      </c>
    </row>
    <row r="10" spans="1:17" ht="12.75">
      <c r="A10" s="4">
        <v>5516</v>
      </c>
      <c r="B10" s="1" t="s">
        <v>120</v>
      </c>
      <c r="C10" s="1" t="s">
        <v>134</v>
      </c>
      <c r="D10" s="5">
        <v>52.81</v>
      </c>
      <c r="E10" s="5">
        <f t="shared" si="0"/>
        <v>6.810000000000002</v>
      </c>
      <c r="F10" s="9">
        <v>25</v>
      </c>
      <c r="G10" s="5">
        <f t="shared" si="1"/>
        <v>31.810000000000002</v>
      </c>
      <c r="H10" s="5">
        <v>43.82</v>
      </c>
      <c r="I10" s="5">
        <f t="shared" si="2"/>
        <v>4.82</v>
      </c>
      <c r="J10" s="9">
        <v>15</v>
      </c>
      <c r="K10" s="5">
        <f t="shared" si="3"/>
        <v>19.82</v>
      </c>
      <c r="L10" s="5">
        <f t="shared" si="4"/>
        <v>51.63</v>
      </c>
      <c r="M10" s="5">
        <f t="shared" si="5"/>
        <v>96.63</v>
      </c>
      <c r="N10" s="10">
        <v>7</v>
      </c>
      <c r="P10" s="14">
        <f t="shared" si="6"/>
        <v>3.4652527930316226</v>
      </c>
      <c r="Q10" s="14">
        <f t="shared" si="7"/>
        <v>31.950207468879665</v>
      </c>
    </row>
    <row r="11" spans="1:17" ht="12.75">
      <c r="A11" s="4">
        <v>5513</v>
      </c>
      <c r="B11" t="s">
        <v>105</v>
      </c>
      <c r="C11" t="s">
        <v>132</v>
      </c>
      <c r="D11" s="5"/>
      <c r="E11" s="5">
        <f t="shared" si="0"/>
        <v>0</v>
      </c>
      <c r="F11" s="9">
        <v>120</v>
      </c>
      <c r="G11" s="5">
        <f t="shared" si="1"/>
        <v>120</v>
      </c>
      <c r="H11" s="5">
        <v>38.03</v>
      </c>
      <c r="I11" s="5">
        <f t="shared" si="2"/>
        <v>0</v>
      </c>
      <c r="J11" s="9">
        <v>0</v>
      </c>
      <c r="K11" s="5">
        <f t="shared" si="3"/>
        <v>0</v>
      </c>
      <c r="L11" s="5">
        <f t="shared" si="4"/>
        <v>120</v>
      </c>
      <c r="M11" s="5">
        <f t="shared" si="5"/>
        <v>38.03</v>
      </c>
      <c r="N11" s="9"/>
      <c r="P11" s="14" t="e">
        <f t="shared" si="6"/>
        <v>#DIV/0!</v>
      </c>
      <c r="Q11" s="14" t="e">
        <f t="shared" si="7"/>
        <v>#DIV/0!</v>
      </c>
    </row>
    <row r="12" spans="1:17" ht="12.75">
      <c r="A12" s="12">
        <v>5510</v>
      </c>
      <c r="B12" s="11" t="s">
        <v>127</v>
      </c>
      <c r="C12" s="11" t="s">
        <v>128</v>
      </c>
      <c r="D12" s="5">
        <v>41.5</v>
      </c>
      <c r="E12" s="5">
        <f t="shared" si="0"/>
        <v>0</v>
      </c>
      <c r="F12" s="9">
        <v>0</v>
      </c>
      <c r="G12" s="5">
        <f t="shared" si="1"/>
        <v>0</v>
      </c>
      <c r="H12" s="5"/>
      <c r="I12" s="5">
        <f t="shared" si="2"/>
        <v>0</v>
      </c>
      <c r="J12" s="9">
        <v>120</v>
      </c>
      <c r="K12" s="5">
        <f t="shared" si="3"/>
        <v>120</v>
      </c>
      <c r="L12" s="5">
        <f t="shared" si="4"/>
        <v>120</v>
      </c>
      <c r="M12" s="5">
        <f t="shared" si="5"/>
        <v>41.5</v>
      </c>
      <c r="N12" s="9"/>
      <c r="P12" s="14">
        <f t="shared" si="6"/>
        <v>4.409638554216867</v>
      </c>
      <c r="Q12" s="14" t="e">
        <f t="shared" si="7"/>
        <v>#DIV/0!</v>
      </c>
    </row>
    <row r="13" spans="1:17" ht="12.75">
      <c r="A13" s="4">
        <v>5501</v>
      </c>
      <c r="B13" s="1" t="s">
        <v>32</v>
      </c>
      <c r="C13" s="1" t="s">
        <v>42</v>
      </c>
      <c r="D13" s="5"/>
      <c r="E13" s="5">
        <f>IF(D13=0,0,IF(D13&gt;$G$2,120,IF(D13&lt;$E$2,0,IF($G$2&gt;D13&gt;$E$2,D13-$E$2))))</f>
        <v>0</v>
      </c>
      <c r="F13" s="9">
        <v>120</v>
      </c>
      <c r="G13" s="5">
        <f>SUM(E13:F13)</f>
        <v>120</v>
      </c>
      <c r="H13" s="5">
        <v>39.5</v>
      </c>
      <c r="I13" s="5">
        <f>IF(H13=0,0,IF(H13&gt;$K$2,100,IF(H13&lt;$I$2,0,IF($K$2&gt;H13&gt;$I$2,H13-$I$2))))</f>
        <v>0.5</v>
      </c>
      <c r="J13" s="9">
        <v>0</v>
      </c>
      <c r="K13" s="5">
        <f>SUM(I13:J13)</f>
        <v>0.5</v>
      </c>
      <c r="L13" s="5">
        <f>SUM(G13,K13)</f>
        <v>120.5</v>
      </c>
      <c r="M13" s="5">
        <f>SUM(D13,H13)</f>
        <v>39.5</v>
      </c>
      <c r="N13" s="9"/>
      <c r="P13" s="14" t="e">
        <f t="shared" si="6"/>
        <v>#DIV/0!</v>
      </c>
      <c r="Q13" s="14">
        <f t="shared" si="7"/>
        <v>308</v>
      </c>
    </row>
    <row r="14" spans="1:17" ht="12.75">
      <c r="A14" s="12">
        <v>5515</v>
      </c>
      <c r="B14" s="1" t="s">
        <v>67</v>
      </c>
      <c r="C14" s="1" t="s">
        <v>133</v>
      </c>
      <c r="D14" s="5"/>
      <c r="E14" s="5">
        <f t="shared" si="0"/>
        <v>0</v>
      </c>
      <c r="F14" s="9">
        <v>120</v>
      </c>
      <c r="G14" s="5">
        <f t="shared" si="1"/>
        <v>120</v>
      </c>
      <c r="H14" s="5">
        <v>43.44</v>
      </c>
      <c r="I14" s="5">
        <f t="shared" si="2"/>
        <v>4.439999999999998</v>
      </c>
      <c r="J14" s="9">
        <v>0</v>
      </c>
      <c r="K14" s="5">
        <f t="shared" si="3"/>
        <v>4.439999999999998</v>
      </c>
      <c r="L14" s="5">
        <f t="shared" si="4"/>
        <v>124.44</v>
      </c>
      <c r="M14" s="5">
        <f t="shared" si="5"/>
        <v>43.44</v>
      </c>
      <c r="N14" s="9"/>
      <c r="P14" s="14" t="e">
        <f t="shared" si="6"/>
        <v>#DIV/0!</v>
      </c>
      <c r="Q14" s="14">
        <f t="shared" si="7"/>
        <v>34.684684684684704</v>
      </c>
    </row>
    <row r="15" spans="1:17" ht="12.75">
      <c r="A15" s="4">
        <v>5503</v>
      </c>
      <c r="B15" s="1" t="s">
        <v>97</v>
      </c>
      <c r="C15" s="1" t="s">
        <v>119</v>
      </c>
      <c r="D15" s="5"/>
      <c r="E15" s="5">
        <f t="shared" si="0"/>
        <v>0</v>
      </c>
      <c r="F15" s="9">
        <v>120</v>
      </c>
      <c r="G15" s="5">
        <f t="shared" si="1"/>
        <v>120</v>
      </c>
      <c r="H15" s="5">
        <v>46.07</v>
      </c>
      <c r="I15" s="5">
        <f t="shared" si="2"/>
        <v>7.07</v>
      </c>
      <c r="J15" s="9">
        <v>0</v>
      </c>
      <c r="K15" s="5">
        <f t="shared" si="3"/>
        <v>7.07</v>
      </c>
      <c r="L15" s="5">
        <f t="shared" si="4"/>
        <v>127.07</v>
      </c>
      <c r="M15" s="5">
        <f t="shared" si="5"/>
        <v>46.07</v>
      </c>
      <c r="N15" s="9"/>
      <c r="P15" s="14" t="e">
        <f t="shared" si="6"/>
        <v>#DIV/0!</v>
      </c>
      <c r="Q15" s="14">
        <f t="shared" si="7"/>
        <v>21.78217821782178</v>
      </c>
    </row>
    <row r="16" spans="1:17" ht="12.75">
      <c r="A16" s="4">
        <v>5508</v>
      </c>
      <c r="B16" s="1" t="s">
        <v>3</v>
      </c>
      <c r="C16" s="1" t="s">
        <v>124</v>
      </c>
      <c r="D16" s="5"/>
      <c r="E16" s="5">
        <f t="shared" si="0"/>
        <v>0</v>
      </c>
      <c r="F16" s="9">
        <v>120</v>
      </c>
      <c r="G16" s="5">
        <f t="shared" si="1"/>
        <v>120</v>
      </c>
      <c r="H16" s="5">
        <v>41.94</v>
      </c>
      <c r="I16" s="5">
        <f t="shared" si="2"/>
        <v>2.9399999999999977</v>
      </c>
      <c r="J16" s="9">
        <v>5</v>
      </c>
      <c r="K16" s="5">
        <f t="shared" si="3"/>
        <v>7.939999999999998</v>
      </c>
      <c r="L16" s="5">
        <f t="shared" si="4"/>
        <v>127.94</v>
      </c>
      <c r="M16" s="5">
        <f t="shared" si="5"/>
        <v>41.94</v>
      </c>
      <c r="N16" s="9"/>
      <c r="P16" s="14" t="e">
        <f t="shared" si="6"/>
        <v>#DIV/0!</v>
      </c>
      <c r="Q16" s="14">
        <f t="shared" si="7"/>
        <v>52.38095238095242</v>
      </c>
    </row>
    <row r="17" spans="1:17" ht="12.75">
      <c r="A17" s="12">
        <v>5514</v>
      </c>
      <c r="B17" t="s">
        <v>15</v>
      </c>
      <c r="C17" t="s">
        <v>43</v>
      </c>
      <c r="D17" s="5">
        <v>46.75</v>
      </c>
      <c r="E17" s="5">
        <f t="shared" si="0"/>
        <v>0.75</v>
      </c>
      <c r="F17" s="9">
        <v>10</v>
      </c>
      <c r="G17" s="5">
        <f t="shared" si="1"/>
        <v>10.75</v>
      </c>
      <c r="H17" s="5"/>
      <c r="I17" s="5">
        <f t="shared" si="2"/>
        <v>0</v>
      </c>
      <c r="J17" s="9">
        <v>120</v>
      </c>
      <c r="K17" s="5">
        <f t="shared" si="3"/>
        <v>120</v>
      </c>
      <c r="L17" s="5">
        <f t="shared" si="4"/>
        <v>130.75</v>
      </c>
      <c r="M17" s="5">
        <f t="shared" si="5"/>
        <v>46.75</v>
      </c>
      <c r="N17" s="9"/>
      <c r="P17" s="14">
        <f t="shared" si="6"/>
        <v>3.914438502673797</v>
      </c>
      <c r="Q17" s="14" t="e">
        <f t="shared" si="7"/>
        <v>#DIV/0!</v>
      </c>
    </row>
    <row r="18" spans="1:17" ht="12.75">
      <c r="A18" s="4">
        <v>5511</v>
      </c>
      <c r="B18" s="1" t="s">
        <v>95</v>
      </c>
      <c r="C18" s="1" t="s">
        <v>129</v>
      </c>
      <c r="D18" s="5">
        <v>52.09</v>
      </c>
      <c r="E18" s="5">
        <f t="shared" si="0"/>
        <v>6.090000000000003</v>
      </c>
      <c r="F18" s="9">
        <v>10</v>
      </c>
      <c r="G18" s="5">
        <f t="shared" si="1"/>
        <v>16.090000000000003</v>
      </c>
      <c r="H18" s="5"/>
      <c r="I18" s="5">
        <f t="shared" si="2"/>
        <v>0</v>
      </c>
      <c r="J18" s="9">
        <v>120</v>
      </c>
      <c r="K18" s="5">
        <f t="shared" si="3"/>
        <v>120</v>
      </c>
      <c r="L18" s="5">
        <f t="shared" si="4"/>
        <v>136.09</v>
      </c>
      <c r="M18" s="5">
        <f t="shared" si="5"/>
        <v>52.09</v>
      </c>
      <c r="N18" s="9"/>
      <c r="P18" s="14">
        <f t="shared" si="6"/>
        <v>3.5131503167594547</v>
      </c>
      <c r="Q18" s="14" t="e">
        <f t="shared" si="7"/>
        <v>#DIV/0!</v>
      </c>
    </row>
    <row r="19" spans="1:17" ht="12.75">
      <c r="A19" s="4">
        <v>5506</v>
      </c>
      <c r="B19" s="1" t="s">
        <v>71</v>
      </c>
      <c r="C19" s="1" t="s">
        <v>123</v>
      </c>
      <c r="D19" s="5">
        <v>51.47</v>
      </c>
      <c r="E19" s="5">
        <f t="shared" si="0"/>
        <v>5.469999999999999</v>
      </c>
      <c r="F19" s="9">
        <v>20</v>
      </c>
      <c r="G19" s="5">
        <f t="shared" si="1"/>
        <v>25.47</v>
      </c>
      <c r="H19" s="5"/>
      <c r="I19" s="5">
        <f t="shared" si="2"/>
        <v>0</v>
      </c>
      <c r="J19" s="9">
        <v>120</v>
      </c>
      <c r="K19" s="5">
        <f t="shared" si="3"/>
        <v>120</v>
      </c>
      <c r="L19" s="5">
        <f t="shared" si="4"/>
        <v>145.47</v>
      </c>
      <c r="M19" s="5">
        <f t="shared" si="5"/>
        <v>51.47</v>
      </c>
      <c r="N19" s="9"/>
      <c r="P19" s="14">
        <f t="shared" si="6"/>
        <v>3.555469205362347</v>
      </c>
      <c r="Q19" s="14" t="e">
        <f t="shared" si="7"/>
        <v>#DIV/0!</v>
      </c>
    </row>
    <row r="20" spans="1:17" ht="12.75">
      <c r="A20" s="4">
        <v>5509</v>
      </c>
      <c r="B20" s="1" t="s">
        <v>125</v>
      </c>
      <c r="C20" s="1" t="s">
        <v>126</v>
      </c>
      <c r="D20" s="5"/>
      <c r="E20" s="5">
        <f t="shared" si="0"/>
        <v>0</v>
      </c>
      <c r="F20" s="9">
        <v>120</v>
      </c>
      <c r="G20" s="5">
        <f t="shared" si="1"/>
        <v>120</v>
      </c>
      <c r="H20" s="5">
        <v>65.37</v>
      </c>
      <c r="I20" s="5">
        <f t="shared" si="2"/>
        <v>100</v>
      </c>
      <c r="J20" s="9">
        <v>10</v>
      </c>
      <c r="K20" s="5">
        <f t="shared" si="3"/>
        <v>110</v>
      </c>
      <c r="L20" s="5">
        <f t="shared" si="4"/>
        <v>230</v>
      </c>
      <c r="M20" s="5">
        <f t="shared" si="5"/>
        <v>65.37</v>
      </c>
      <c r="N20" s="9"/>
      <c r="P20" s="14" t="e">
        <f t="shared" si="6"/>
        <v>#DIV/0!</v>
      </c>
      <c r="Q20" s="14">
        <f t="shared" si="7"/>
        <v>1.54</v>
      </c>
    </row>
    <row r="21" spans="1:17" ht="12.75">
      <c r="A21" s="4">
        <v>5502</v>
      </c>
      <c r="B21" s="1" t="s">
        <v>117</v>
      </c>
      <c r="C21" s="1" t="s">
        <v>118</v>
      </c>
      <c r="D21" s="5"/>
      <c r="E21" s="5">
        <f t="shared" si="0"/>
        <v>0</v>
      </c>
      <c r="F21" s="9">
        <v>120</v>
      </c>
      <c r="G21" s="5">
        <f t="shared" si="1"/>
        <v>120</v>
      </c>
      <c r="H21" s="5"/>
      <c r="I21" s="5">
        <f t="shared" si="2"/>
        <v>0</v>
      </c>
      <c r="J21" s="9">
        <v>120</v>
      </c>
      <c r="K21" s="5">
        <f t="shared" si="3"/>
        <v>120</v>
      </c>
      <c r="L21" s="5">
        <f t="shared" si="4"/>
        <v>240</v>
      </c>
      <c r="M21" s="5">
        <f t="shared" si="5"/>
        <v>0</v>
      </c>
      <c r="P21" s="14" t="e">
        <f t="shared" si="6"/>
        <v>#DIV/0!</v>
      </c>
      <c r="Q21" s="14" t="e">
        <f t="shared" si="7"/>
        <v>#DIV/0!</v>
      </c>
    </row>
    <row r="22" spans="1:17" ht="12.75">
      <c r="A22" s="4"/>
      <c r="B22" s="1"/>
      <c r="C22" s="1"/>
      <c r="D22" s="5"/>
      <c r="E22" s="5"/>
      <c r="F22" s="9"/>
      <c r="G22" s="5"/>
      <c r="H22" s="5"/>
      <c r="I22" s="5"/>
      <c r="J22" s="9"/>
      <c r="K22" s="5"/>
      <c r="L22" s="5"/>
      <c r="M22" s="5"/>
      <c r="N22" s="9"/>
      <c r="P22" s="14"/>
      <c r="Q22" s="14"/>
    </row>
    <row r="23" spans="1:17" ht="12.75">
      <c r="A23" s="4"/>
      <c r="B23" s="1"/>
      <c r="C23" s="1"/>
      <c r="D23" s="5"/>
      <c r="E23" s="5"/>
      <c r="F23" s="9"/>
      <c r="G23" s="5"/>
      <c r="H23" s="5"/>
      <c r="I23" s="5"/>
      <c r="J23" s="9"/>
      <c r="K23" s="5"/>
      <c r="L23" s="5"/>
      <c r="M23" s="5"/>
      <c r="N23" s="9"/>
      <c r="P23" s="14"/>
      <c r="Q23" s="14"/>
    </row>
    <row r="24" spans="1:17" ht="12.75">
      <c r="A24" s="4"/>
      <c r="B24" s="1"/>
      <c r="C24" s="1"/>
      <c r="D24" s="5"/>
      <c r="E24" s="5"/>
      <c r="F24" s="9"/>
      <c r="G24" s="5"/>
      <c r="H24" s="5"/>
      <c r="I24" s="5"/>
      <c r="J24" s="9"/>
      <c r="K24" s="5"/>
      <c r="L24" s="5"/>
      <c r="M24" s="5"/>
      <c r="N24" s="9"/>
      <c r="P24" s="14"/>
      <c r="Q24" s="14"/>
    </row>
    <row r="25" spans="1:17" ht="12.75">
      <c r="A25" s="4"/>
      <c r="B25" s="1"/>
      <c r="C25" s="1"/>
      <c r="D25" s="5"/>
      <c r="E25" s="5"/>
      <c r="F25" s="9"/>
      <c r="G25" s="5"/>
      <c r="H25" s="5"/>
      <c r="I25" s="5"/>
      <c r="J25" s="9"/>
      <c r="K25" s="5"/>
      <c r="L25" s="5"/>
      <c r="M25" s="5"/>
      <c r="N25" s="9"/>
      <c r="P25" s="14"/>
      <c r="Q25" s="14"/>
    </row>
    <row r="26" spans="1:17" ht="12.75">
      <c r="A26" s="4"/>
      <c r="B26" s="1"/>
      <c r="C26" s="1"/>
      <c r="D26" s="5"/>
      <c r="E26" s="5"/>
      <c r="F26" s="9"/>
      <c r="G26" s="5"/>
      <c r="H26" s="5"/>
      <c r="I26" s="5"/>
      <c r="J26" s="9"/>
      <c r="K26" s="5"/>
      <c r="L26" s="5"/>
      <c r="M26" s="5"/>
      <c r="N26" s="9"/>
      <c r="P26" s="14"/>
      <c r="Q26" s="14"/>
    </row>
    <row r="27" spans="1:17" ht="12.75">
      <c r="A27" s="12"/>
      <c r="E27" s="5"/>
      <c r="G27" s="5"/>
      <c r="I27" s="5"/>
      <c r="K27" s="5"/>
      <c r="L27" s="5"/>
      <c r="M27" s="5"/>
      <c r="P27" s="14"/>
      <c r="Q27" s="14"/>
    </row>
    <row r="28" spans="1:17" ht="12.75">
      <c r="A28" s="4"/>
      <c r="B28" s="1"/>
      <c r="C28" s="1"/>
      <c r="D28" s="5"/>
      <c r="E28" s="5"/>
      <c r="F28" s="9"/>
      <c r="G28" s="5"/>
      <c r="H28" s="5"/>
      <c r="I28" s="5"/>
      <c r="J28" s="9"/>
      <c r="K28" s="5"/>
      <c r="L28" s="5"/>
      <c r="M28" s="5"/>
      <c r="N28" s="9"/>
      <c r="P28" s="14"/>
      <c r="Q28" s="14"/>
    </row>
    <row r="29" spans="1:17" ht="12.75">
      <c r="A29" s="4"/>
      <c r="E29" s="5"/>
      <c r="G29" s="5"/>
      <c r="I29" s="5"/>
      <c r="K29" s="5"/>
      <c r="L29" s="5"/>
      <c r="M29" s="5"/>
      <c r="P29" s="14"/>
      <c r="Q29" s="14"/>
    </row>
    <row r="30" spans="16:17" ht="12.75">
      <c r="P30" s="14"/>
      <c r="Q30" s="14"/>
    </row>
    <row r="31" spans="16:17" ht="12.75">
      <c r="P31" s="14"/>
      <c r="Q31" s="14"/>
    </row>
    <row r="32" spans="16:17" ht="12.75">
      <c r="P32" s="14"/>
      <c r="Q32" s="14"/>
    </row>
    <row r="33" spans="16:17" ht="12.75">
      <c r="P33" s="14"/>
      <c r="Q33" s="14"/>
    </row>
    <row r="34" spans="16:17" ht="12.75">
      <c r="P34" s="14"/>
      <c r="Q34" s="14"/>
    </row>
    <row r="35" spans="16:17" ht="12.75">
      <c r="P35" s="14"/>
      <c r="Q35" s="14"/>
    </row>
    <row r="36" spans="16:17" ht="12.75">
      <c r="P36" s="14"/>
      <c r="Q36" s="14"/>
    </row>
  </sheetData>
  <sheetProtection/>
  <mergeCells count="2">
    <mergeCell ref="D1:G1"/>
    <mergeCell ref="H1:K1"/>
  </mergeCells>
  <printOptions/>
  <pageMargins left="0.75" right="0.75" top="1" bottom="1" header="0.5" footer="0.5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7" sqref="C37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5" max="5" width="10.75390625" style="0" customWidth="1"/>
    <col min="9" max="9" width="10.25390625" style="0" customWidth="1"/>
    <col min="16" max="16" width="12.25390625" style="0" customWidth="1"/>
    <col min="17" max="17" width="10.125" style="0" bestFit="1" customWidth="1"/>
    <col min="18" max="18" width="10.125" style="0" customWidth="1"/>
  </cols>
  <sheetData>
    <row r="1" spans="4:14" ht="12.75">
      <c r="D1" s="18" t="s">
        <v>10</v>
      </c>
      <c r="E1" s="18"/>
      <c r="F1" s="18"/>
      <c r="G1" s="18"/>
      <c r="H1" s="18" t="s">
        <v>11</v>
      </c>
      <c r="I1" s="19"/>
      <c r="J1" s="19"/>
      <c r="K1" s="19"/>
      <c r="L1" s="8"/>
      <c r="M1" s="8"/>
      <c r="N1" s="8"/>
    </row>
    <row r="2" spans="4:17" ht="12.75">
      <c r="D2" s="8" t="s">
        <v>34</v>
      </c>
      <c r="E2" s="16">
        <v>46</v>
      </c>
      <c r="F2" s="8" t="s">
        <v>35</v>
      </c>
      <c r="G2" s="16">
        <v>69</v>
      </c>
      <c r="H2" s="8" t="s">
        <v>34</v>
      </c>
      <c r="I2" s="15">
        <v>39</v>
      </c>
      <c r="J2" s="17" t="s">
        <v>35</v>
      </c>
      <c r="K2" s="15">
        <v>59</v>
      </c>
      <c r="M2" s="15"/>
      <c r="O2" s="6" t="s">
        <v>36</v>
      </c>
      <c r="P2">
        <v>183</v>
      </c>
      <c r="Q2">
        <v>154</v>
      </c>
    </row>
    <row r="3" spans="1:17" ht="28.5" customHeight="1">
      <c r="A3" s="2" t="s">
        <v>0</v>
      </c>
      <c r="B3" s="2" t="s">
        <v>1</v>
      </c>
      <c r="C3" s="2" t="s">
        <v>2</v>
      </c>
      <c r="D3" s="3" t="s">
        <v>6</v>
      </c>
      <c r="E3" s="2" t="s">
        <v>12</v>
      </c>
      <c r="F3" s="3" t="s">
        <v>7</v>
      </c>
      <c r="G3" s="2" t="s">
        <v>8</v>
      </c>
      <c r="H3" s="3" t="s">
        <v>6</v>
      </c>
      <c r="I3" s="2" t="s">
        <v>12</v>
      </c>
      <c r="J3" s="3" t="s">
        <v>7</v>
      </c>
      <c r="K3" s="2" t="s">
        <v>8</v>
      </c>
      <c r="L3" s="2" t="s">
        <v>20</v>
      </c>
      <c r="M3" s="2" t="s">
        <v>21</v>
      </c>
      <c r="N3" s="2" t="s">
        <v>9</v>
      </c>
      <c r="P3" s="13" t="s">
        <v>22</v>
      </c>
      <c r="Q3" s="13" t="s">
        <v>23</v>
      </c>
    </row>
    <row r="4" spans="1:17" ht="12.75">
      <c r="A4" s="4">
        <v>4017</v>
      </c>
      <c r="B4" s="1" t="s">
        <v>3</v>
      </c>
      <c r="C4" s="1" t="s">
        <v>51</v>
      </c>
      <c r="D4" s="5">
        <v>43.13</v>
      </c>
      <c r="E4" s="5">
        <f aca="true" t="shared" si="0" ref="E4:E34">IF(D4=0,0,IF(D4&gt;$G$2,120,IF(D4&lt;$E$2,0,IF($G$2&gt;D4&gt;$E$2,D4-$E$2))))</f>
        <v>0</v>
      </c>
      <c r="F4" s="9">
        <v>0</v>
      </c>
      <c r="G4" s="5">
        <f aca="true" t="shared" si="1" ref="G4:G33">SUM(E4:F4)</f>
        <v>0</v>
      </c>
      <c r="H4" s="5">
        <v>37.25</v>
      </c>
      <c r="I4" s="5">
        <f aca="true" t="shared" si="2" ref="I4:I34">IF(H4=0,0,IF(H4&gt;$K$2,100,IF(H4&lt;$I$2,0,IF($K$2&gt;H4&gt;$I$2,H4-$I$2))))</f>
        <v>0</v>
      </c>
      <c r="J4" s="9">
        <v>0</v>
      </c>
      <c r="K4" s="5">
        <f aca="true" t="shared" si="3" ref="K4:K34">SUM(I4:J4)</f>
        <v>0</v>
      </c>
      <c r="L4" s="5">
        <f aca="true" t="shared" si="4" ref="L4:L34">SUM(G4,K4)</f>
        <v>0</v>
      </c>
      <c r="M4" s="5">
        <f aca="true" t="shared" si="5" ref="M4:M34">SUM(D4,H4)</f>
        <v>80.38</v>
      </c>
      <c r="N4" s="10">
        <v>1</v>
      </c>
      <c r="O4" s="7"/>
      <c r="P4" s="14">
        <f>$P$2/D4</f>
        <v>4.242986320426617</v>
      </c>
      <c r="Q4" s="14" t="e">
        <f>$Q$2/I4</f>
        <v>#DIV/0!</v>
      </c>
    </row>
    <row r="5" spans="1:17" ht="12.75">
      <c r="A5" s="4">
        <v>4013</v>
      </c>
      <c r="B5" s="1" t="s">
        <v>79</v>
      </c>
      <c r="C5" s="1" t="s">
        <v>80</v>
      </c>
      <c r="D5" s="5">
        <v>47.13</v>
      </c>
      <c r="E5" s="5">
        <f t="shared" si="0"/>
        <v>1.1300000000000026</v>
      </c>
      <c r="F5" s="9">
        <v>0</v>
      </c>
      <c r="G5" s="5">
        <f t="shared" si="1"/>
        <v>1.1300000000000026</v>
      </c>
      <c r="H5" s="5">
        <v>38.19</v>
      </c>
      <c r="I5" s="5">
        <f t="shared" si="2"/>
        <v>0</v>
      </c>
      <c r="J5" s="9">
        <v>0</v>
      </c>
      <c r="K5" s="5">
        <f t="shared" si="3"/>
        <v>0</v>
      </c>
      <c r="L5" s="5">
        <f t="shared" si="4"/>
        <v>1.1300000000000026</v>
      </c>
      <c r="M5" s="5">
        <f t="shared" si="5"/>
        <v>85.32</v>
      </c>
      <c r="N5" s="10">
        <v>2</v>
      </c>
      <c r="P5" s="14">
        <f aca="true" t="shared" si="6" ref="P5:P33">$P$2/D5</f>
        <v>3.882877148313176</v>
      </c>
      <c r="Q5" s="14" t="e">
        <f aca="true" t="shared" si="7" ref="Q5:Q33">$Q$2/I5</f>
        <v>#DIV/0!</v>
      </c>
    </row>
    <row r="6" spans="1:17" ht="12.75">
      <c r="A6" s="4">
        <v>4035</v>
      </c>
      <c r="B6" s="1" t="s">
        <v>105</v>
      </c>
      <c r="C6" s="1" t="s">
        <v>106</v>
      </c>
      <c r="D6" s="5">
        <v>47.53</v>
      </c>
      <c r="E6" s="5">
        <f t="shared" si="0"/>
        <v>1.5300000000000011</v>
      </c>
      <c r="F6" s="9">
        <v>0</v>
      </c>
      <c r="G6" s="5">
        <f t="shared" si="1"/>
        <v>1.5300000000000011</v>
      </c>
      <c r="H6" s="5">
        <v>38.97</v>
      </c>
      <c r="I6" s="5">
        <f t="shared" si="2"/>
        <v>0</v>
      </c>
      <c r="J6" s="9">
        <v>0</v>
      </c>
      <c r="K6" s="5">
        <f t="shared" si="3"/>
        <v>0</v>
      </c>
      <c r="L6" s="5">
        <f t="shared" si="4"/>
        <v>1.5300000000000011</v>
      </c>
      <c r="M6" s="5">
        <f t="shared" si="5"/>
        <v>86.5</v>
      </c>
      <c r="N6" s="10">
        <v>3</v>
      </c>
      <c r="P6" s="14">
        <f t="shared" si="6"/>
        <v>3.8501998737639385</v>
      </c>
      <c r="Q6" s="14" t="e">
        <f t="shared" si="7"/>
        <v>#DIV/0!</v>
      </c>
    </row>
    <row r="7" spans="1:17" ht="12.75">
      <c r="A7" s="4">
        <v>4029</v>
      </c>
      <c r="B7" s="1" t="s">
        <v>3</v>
      </c>
      <c r="C7" s="1" t="s">
        <v>50</v>
      </c>
      <c r="D7" s="5">
        <v>45.12</v>
      </c>
      <c r="E7" s="5">
        <f t="shared" si="0"/>
        <v>0</v>
      </c>
      <c r="F7" s="9">
        <v>5</v>
      </c>
      <c r="G7" s="5">
        <f t="shared" si="1"/>
        <v>5</v>
      </c>
      <c r="H7" s="5">
        <v>37.15</v>
      </c>
      <c r="I7" s="5">
        <f t="shared" si="2"/>
        <v>0</v>
      </c>
      <c r="J7" s="9">
        <v>0</v>
      </c>
      <c r="K7" s="5">
        <f t="shared" si="3"/>
        <v>0</v>
      </c>
      <c r="L7" s="5">
        <f t="shared" si="4"/>
        <v>5</v>
      </c>
      <c r="M7" s="5">
        <f t="shared" si="5"/>
        <v>82.27</v>
      </c>
      <c r="N7" s="10">
        <v>4</v>
      </c>
      <c r="P7" s="14">
        <f t="shared" si="6"/>
        <v>4.055851063829787</v>
      </c>
      <c r="Q7" s="14" t="e">
        <f t="shared" si="7"/>
        <v>#DIV/0!</v>
      </c>
    </row>
    <row r="8" spans="1:17" ht="12.75">
      <c r="A8" s="4">
        <v>4018</v>
      </c>
      <c r="B8" s="1" t="s">
        <v>13</v>
      </c>
      <c r="C8" s="1" t="s">
        <v>87</v>
      </c>
      <c r="D8" s="5">
        <v>48.03</v>
      </c>
      <c r="E8" s="5">
        <f t="shared" si="0"/>
        <v>2.030000000000001</v>
      </c>
      <c r="F8" s="9">
        <v>5</v>
      </c>
      <c r="G8" s="5">
        <f t="shared" si="1"/>
        <v>7.030000000000001</v>
      </c>
      <c r="H8" s="5">
        <v>39.06</v>
      </c>
      <c r="I8" s="5">
        <f t="shared" si="2"/>
        <v>0.060000000000002274</v>
      </c>
      <c r="J8" s="9">
        <v>0</v>
      </c>
      <c r="K8" s="5">
        <f t="shared" si="3"/>
        <v>0.060000000000002274</v>
      </c>
      <c r="L8" s="5">
        <f t="shared" si="4"/>
        <v>7.090000000000003</v>
      </c>
      <c r="M8" s="5">
        <f t="shared" si="5"/>
        <v>87.09</v>
      </c>
      <c r="N8" s="10">
        <v>5</v>
      </c>
      <c r="P8" s="14">
        <f t="shared" si="6"/>
        <v>3.8101186758276078</v>
      </c>
      <c r="Q8" s="14">
        <f t="shared" si="7"/>
        <v>2566.666666666569</v>
      </c>
    </row>
    <row r="9" spans="1:17" ht="12.75">
      <c r="A9" s="4">
        <v>4027</v>
      </c>
      <c r="B9" s="1" t="s">
        <v>13</v>
      </c>
      <c r="C9" s="1" t="s">
        <v>31</v>
      </c>
      <c r="D9" s="5">
        <v>45.62</v>
      </c>
      <c r="E9" s="5">
        <f t="shared" si="0"/>
        <v>0</v>
      </c>
      <c r="F9" s="9">
        <v>0</v>
      </c>
      <c r="G9" s="5">
        <f t="shared" si="1"/>
        <v>0</v>
      </c>
      <c r="H9" s="5">
        <v>42.37</v>
      </c>
      <c r="I9" s="5">
        <f t="shared" si="2"/>
        <v>3.3699999999999974</v>
      </c>
      <c r="J9" s="9">
        <v>5</v>
      </c>
      <c r="K9" s="5">
        <f t="shared" si="3"/>
        <v>8.369999999999997</v>
      </c>
      <c r="L9" s="5">
        <f t="shared" si="4"/>
        <v>8.369999999999997</v>
      </c>
      <c r="M9" s="5">
        <f t="shared" si="5"/>
        <v>87.99</v>
      </c>
      <c r="N9" s="10">
        <v>6</v>
      </c>
      <c r="P9" s="14">
        <f t="shared" si="6"/>
        <v>4.011398509425691</v>
      </c>
      <c r="Q9" s="14">
        <f t="shared" si="7"/>
        <v>45.69732937685463</v>
      </c>
    </row>
    <row r="10" spans="1:17" ht="12.75">
      <c r="A10" s="4">
        <v>4014</v>
      </c>
      <c r="B10" s="1" t="s">
        <v>81</v>
      </c>
      <c r="C10" s="1" t="s">
        <v>82</v>
      </c>
      <c r="D10" s="5">
        <v>47.22</v>
      </c>
      <c r="E10" s="5">
        <f t="shared" si="0"/>
        <v>1.2199999999999989</v>
      </c>
      <c r="F10" s="9">
        <v>5</v>
      </c>
      <c r="G10" s="5">
        <f t="shared" si="1"/>
        <v>6.219999999999999</v>
      </c>
      <c r="H10" s="5">
        <v>41.31</v>
      </c>
      <c r="I10" s="5">
        <f t="shared" si="2"/>
        <v>2.3100000000000023</v>
      </c>
      <c r="J10" s="9">
        <v>0</v>
      </c>
      <c r="K10" s="5">
        <f t="shared" si="3"/>
        <v>2.3100000000000023</v>
      </c>
      <c r="L10" s="5">
        <f t="shared" si="4"/>
        <v>8.530000000000001</v>
      </c>
      <c r="M10" s="5">
        <f t="shared" si="5"/>
        <v>88.53</v>
      </c>
      <c r="N10" s="10">
        <v>7</v>
      </c>
      <c r="P10" s="14">
        <f t="shared" si="6"/>
        <v>3.875476493011436</v>
      </c>
      <c r="Q10" s="14">
        <f t="shared" si="7"/>
        <v>66.6666666666666</v>
      </c>
    </row>
    <row r="11" spans="1:17" ht="12.75">
      <c r="A11" s="4">
        <v>4001</v>
      </c>
      <c r="B11" s="1" t="s">
        <v>19</v>
      </c>
      <c r="C11" s="1" t="s">
        <v>66</v>
      </c>
      <c r="D11" s="5">
        <v>44.07</v>
      </c>
      <c r="E11" s="5">
        <f>IF(D11=0,0,IF(D11&gt;$G$2,120,IF(D11&lt;$E$2,0,IF($G$2&gt;D11&gt;$E$2,D11-$E$2))))</f>
        <v>0</v>
      </c>
      <c r="F11" s="9">
        <v>10</v>
      </c>
      <c r="G11" s="5">
        <f>SUM(E11:F11)</f>
        <v>10</v>
      </c>
      <c r="H11" s="5">
        <v>37.53</v>
      </c>
      <c r="I11" s="5">
        <f>IF(H11=0,0,IF(H11&gt;$K$2,100,IF(H11&lt;$I$2,0,IF($K$2&gt;H11&gt;$I$2,H11-$I$2))))</f>
        <v>0</v>
      </c>
      <c r="J11" s="9">
        <v>0</v>
      </c>
      <c r="K11" s="5">
        <f>SUM(I11:J11)</f>
        <v>0</v>
      </c>
      <c r="L11" s="5">
        <f>SUM(G11,K11)</f>
        <v>10</v>
      </c>
      <c r="M11" s="5">
        <f>SUM(D11,H11)</f>
        <v>81.6</v>
      </c>
      <c r="N11" s="10">
        <v>8</v>
      </c>
      <c r="P11" s="14">
        <f t="shared" si="6"/>
        <v>4.152484683458135</v>
      </c>
      <c r="Q11" s="14" t="e">
        <f t="shared" si="7"/>
        <v>#DIV/0!</v>
      </c>
    </row>
    <row r="12" spans="1:17" ht="12.75">
      <c r="A12" s="4">
        <v>4003</v>
      </c>
      <c r="B12" s="1" t="s">
        <v>68</v>
      </c>
      <c r="C12" s="1" t="s">
        <v>69</v>
      </c>
      <c r="D12" s="5">
        <v>52.88</v>
      </c>
      <c r="E12" s="5">
        <f t="shared" si="0"/>
        <v>6.880000000000003</v>
      </c>
      <c r="F12" s="9">
        <v>0</v>
      </c>
      <c r="G12" s="5">
        <f t="shared" si="1"/>
        <v>6.880000000000003</v>
      </c>
      <c r="H12" s="5">
        <v>42.12</v>
      </c>
      <c r="I12" s="5">
        <f t="shared" si="2"/>
        <v>3.1199999999999974</v>
      </c>
      <c r="J12" s="9">
        <v>0</v>
      </c>
      <c r="K12" s="5">
        <f t="shared" si="3"/>
        <v>3.1199999999999974</v>
      </c>
      <c r="L12" s="5">
        <f t="shared" si="4"/>
        <v>10</v>
      </c>
      <c r="M12" s="5">
        <f t="shared" si="5"/>
        <v>95</v>
      </c>
      <c r="N12" s="10">
        <v>9</v>
      </c>
      <c r="P12" s="14">
        <f t="shared" si="6"/>
        <v>3.460665658093797</v>
      </c>
      <c r="Q12" s="14">
        <f t="shared" si="7"/>
        <v>49.3589743589744</v>
      </c>
    </row>
    <row r="13" spans="1:17" ht="12.75">
      <c r="A13" s="4">
        <v>4002</v>
      </c>
      <c r="B13" s="1" t="s">
        <v>67</v>
      </c>
      <c r="C13" s="1" t="s">
        <v>62</v>
      </c>
      <c r="D13" s="5">
        <v>50.65</v>
      </c>
      <c r="E13" s="5">
        <f t="shared" si="0"/>
        <v>4.649999999999999</v>
      </c>
      <c r="F13" s="9">
        <v>5</v>
      </c>
      <c r="G13" s="5">
        <f t="shared" si="1"/>
        <v>9.649999999999999</v>
      </c>
      <c r="H13" s="5">
        <v>39.88</v>
      </c>
      <c r="I13" s="5">
        <f t="shared" si="2"/>
        <v>0.8800000000000026</v>
      </c>
      <c r="J13" s="9">
        <v>0</v>
      </c>
      <c r="K13" s="5">
        <f t="shared" si="3"/>
        <v>0.8800000000000026</v>
      </c>
      <c r="L13" s="5">
        <f t="shared" si="4"/>
        <v>10.530000000000001</v>
      </c>
      <c r="M13" s="5">
        <f t="shared" si="5"/>
        <v>90.53</v>
      </c>
      <c r="N13" s="10">
        <v>10</v>
      </c>
      <c r="P13" s="14">
        <f t="shared" si="6"/>
        <v>3.6130306021717673</v>
      </c>
      <c r="Q13" s="14">
        <f t="shared" si="7"/>
        <v>174.9999999999995</v>
      </c>
    </row>
    <row r="14" spans="1:17" ht="12.75">
      <c r="A14" s="4">
        <v>4023</v>
      </c>
      <c r="B14" s="1" t="s">
        <v>93</v>
      </c>
      <c r="C14" s="1" t="s">
        <v>94</v>
      </c>
      <c r="D14" s="5">
        <v>46.04</v>
      </c>
      <c r="E14" s="5">
        <f t="shared" si="0"/>
        <v>0.03999999999999915</v>
      </c>
      <c r="F14" s="9">
        <v>5</v>
      </c>
      <c r="G14" s="5">
        <f t="shared" si="1"/>
        <v>5.039999999999999</v>
      </c>
      <c r="H14" s="5">
        <v>41.09</v>
      </c>
      <c r="I14" s="5">
        <f t="shared" si="2"/>
        <v>2.0900000000000034</v>
      </c>
      <c r="J14" s="9">
        <v>5</v>
      </c>
      <c r="K14" s="5">
        <f t="shared" si="3"/>
        <v>7.090000000000003</v>
      </c>
      <c r="L14" s="5">
        <f t="shared" si="4"/>
        <v>12.130000000000003</v>
      </c>
      <c r="M14" s="5">
        <f t="shared" si="5"/>
        <v>87.13</v>
      </c>
      <c r="N14" s="10">
        <v>11</v>
      </c>
      <c r="P14" s="14">
        <f t="shared" si="6"/>
        <v>3.9748045178105995</v>
      </c>
      <c r="Q14" s="14">
        <f t="shared" si="7"/>
        <v>73.68421052631567</v>
      </c>
    </row>
    <row r="15" spans="1:17" ht="12.75">
      <c r="A15" s="4">
        <v>4032</v>
      </c>
      <c r="B15" s="1" t="s">
        <v>60</v>
      </c>
      <c r="C15" s="1" t="s">
        <v>61</v>
      </c>
      <c r="D15" s="5">
        <v>56.19</v>
      </c>
      <c r="E15" s="5">
        <f t="shared" si="0"/>
        <v>10.189999999999998</v>
      </c>
      <c r="F15" s="9">
        <v>5</v>
      </c>
      <c r="G15" s="5">
        <f t="shared" si="1"/>
        <v>15.189999999999998</v>
      </c>
      <c r="H15" s="5">
        <v>43.72</v>
      </c>
      <c r="I15" s="5">
        <f t="shared" si="2"/>
        <v>4.719999999999999</v>
      </c>
      <c r="J15" s="9">
        <v>0</v>
      </c>
      <c r="K15" s="5">
        <f t="shared" si="3"/>
        <v>4.719999999999999</v>
      </c>
      <c r="L15" s="5">
        <f t="shared" si="4"/>
        <v>19.909999999999997</v>
      </c>
      <c r="M15" s="5">
        <f t="shared" si="5"/>
        <v>99.91</v>
      </c>
      <c r="N15" s="10">
        <v>12</v>
      </c>
      <c r="P15" s="14">
        <f t="shared" si="6"/>
        <v>3.256807261078484</v>
      </c>
      <c r="Q15" s="14">
        <f t="shared" si="7"/>
        <v>32.62711864406781</v>
      </c>
    </row>
    <row r="16" spans="1:17" ht="12.75">
      <c r="A16" s="4">
        <v>4012</v>
      </c>
      <c r="B16" t="s">
        <v>60</v>
      </c>
      <c r="C16" t="s">
        <v>47</v>
      </c>
      <c r="D16" s="5">
        <v>48.1</v>
      </c>
      <c r="E16" s="5">
        <f t="shared" si="0"/>
        <v>2.1000000000000014</v>
      </c>
      <c r="F16" s="9">
        <v>10</v>
      </c>
      <c r="G16" s="5">
        <f t="shared" si="1"/>
        <v>12.100000000000001</v>
      </c>
      <c r="H16" s="5">
        <v>43.84</v>
      </c>
      <c r="I16" s="5">
        <f t="shared" si="2"/>
        <v>4.840000000000003</v>
      </c>
      <c r="J16" s="9">
        <v>5</v>
      </c>
      <c r="K16" s="5">
        <f t="shared" si="3"/>
        <v>9.840000000000003</v>
      </c>
      <c r="L16" s="5">
        <f t="shared" si="4"/>
        <v>21.940000000000005</v>
      </c>
      <c r="M16" s="5">
        <f t="shared" si="5"/>
        <v>91.94</v>
      </c>
      <c r="N16" s="10">
        <v>13</v>
      </c>
      <c r="P16" s="14">
        <f t="shared" si="6"/>
        <v>3.8045738045738045</v>
      </c>
      <c r="Q16" s="14">
        <f t="shared" si="7"/>
        <v>31.818181818181795</v>
      </c>
    </row>
    <row r="17" spans="1:17" ht="12.75">
      <c r="A17" s="4">
        <v>4030</v>
      </c>
      <c r="B17" s="1" t="s">
        <v>58</v>
      </c>
      <c r="C17" s="1" t="s">
        <v>59</v>
      </c>
      <c r="D17" s="5">
        <v>54.63</v>
      </c>
      <c r="E17" s="5">
        <f t="shared" si="0"/>
        <v>8.630000000000003</v>
      </c>
      <c r="F17" s="9">
        <v>0</v>
      </c>
      <c r="G17" s="5">
        <f t="shared" si="1"/>
        <v>8.630000000000003</v>
      </c>
      <c r="H17" s="5">
        <v>49.44</v>
      </c>
      <c r="I17" s="5">
        <f t="shared" si="2"/>
        <v>10.439999999999998</v>
      </c>
      <c r="J17" s="9">
        <v>5</v>
      </c>
      <c r="K17" s="5">
        <f t="shared" si="3"/>
        <v>15.439999999999998</v>
      </c>
      <c r="L17" s="5">
        <f t="shared" si="4"/>
        <v>24.07</v>
      </c>
      <c r="M17" s="5">
        <f t="shared" si="5"/>
        <v>104.07</v>
      </c>
      <c r="N17" s="10">
        <v>14</v>
      </c>
      <c r="P17" s="14">
        <f t="shared" si="6"/>
        <v>3.3498077979132344</v>
      </c>
      <c r="Q17" s="14">
        <f t="shared" si="7"/>
        <v>14.750957854406133</v>
      </c>
    </row>
    <row r="18" spans="1:17" ht="12.75">
      <c r="A18" s="4">
        <v>4008</v>
      </c>
      <c r="B18" s="1" t="s">
        <v>71</v>
      </c>
      <c r="C18" s="1" t="s">
        <v>72</v>
      </c>
      <c r="D18" s="5">
        <v>58.34</v>
      </c>
      <c r="E18" s="5">
        <f t="shared" si="0"/>
        <v>12.340000000000003</v>
      </c>
      <c r="F18" s="9">
        <v>10</v>
      </c>
      <c r="G18" s="5">
        <f t="shared" si="1"/>
        <v>22.340000000000003</v>
      </c>
      <c r="H18" s="5">
        <v>42.03</v>
      </c>
      <c r="I18" s="5">
        <f t="shared" si="2"/>
        <v>3.030000000000001</v>
      </c>
      <c r="J18" s="9">
        <v>0</v>
      </c>
      <c r="K18" s="5">
        <f t="shared" si="3"/>
        <v>3.030000000000001</v>
      </c>
      <c r="L18" s="5">
        <f t="shared" si="4"/>
        <v>25.370000000000005</v>
      </c>
      <c r="M18" s="5">
        <f t="shared" si="5"/>
        <v>100.37</v>
      </c>
      <c r="N18" s="10">
        <v>15</v>
      </c>
      <c r="P18" s="14">
        <f t="shared" si="6"/>
        <v>3.136784367500857</v>
      </c>
      <c r="Q18" s="14">
        <f t="shared" si="7"/>
        <v>50.82508250825081</v>
      </c>
    </row>
    <row r="19" spans="1:17" ht="12.75">
      <c r="A19" s="4">
        <v>4034</v>
      </c>
      <c r="B19" s="1" t="s">
        <v>70</v>
      </c>
      <c r="C19" s="1" t="s">
        <v>104</v>
      </c>
      <c r="D19" s="5">
        <v>56.5</v>
      </c>
      <c r="E19" s="5">
        <f t="shared" si="0"/>
        <v>10.5</v>
      </c>
      <c r="F19" s="9">
        <v>0</v>
      </c>
      <c r="G19" s="5">
        <f t="shared" si="1"/>
        <v>10.5</v>
      </c>
      <c r="H19" s="5">
        <v>54.53</v>
      </c>
      <c r="I19" s="5">
        <f t="shared" si="2"/>
        <v>15.530000000000001</v>
      </c>
      <c r="J19" s="9">
        <v>10</v>
      </c>
      <c r="K19" s="5">
        <f t="shared" si="3"/>
        <v>25.53</v>
      </c>
      <c r="L19" s="5">
        <f t="shared" si="4"/>
        <v>36.03</v>
      </c>
      <c r="M19" s="5">
        <f t="shared" si="5"/>
        <v>111.03</v>
      </c>
      <c r="N19" s="10">
        <v>16</v>
      </c>
      <c r="P19" s="14">
        <f t="shared" si="6"/>
        <v>3.2389380530973453</v>
      </c>
      <c r="Q19" s="14">
        <f t="shared" si="7"/>
        <v>9.916291049581455</v>
      </c>
    </row>
    <row r="20" spans="1:17" ht="12.75">
      <c r="A20" s="4">
        <v>4016</v>
      </c>
      <c r="B20" s="1" t="s">
        <v>85</v>
      </c>
      <c r="C20" s="1" t="s">
        <v>86</v>
      </c>
      <c r="D20" s="5">
        <v>55.16</v>
      </c>
      <c r="E20" s="5">
        <f t="shared" si="0"/>
        <v>9.159999999999997</v>
      </c>
      <c r="F20" s="9">
        <v>15</v>
      </c>
      <c r="G20" s="5">
        <f t="shared" si="1"/>
        <v>24.159999999999997</v>
      </c>
      <c r="H20" s="5">
        <v>45.91</v>
      </c>
      <c r="I20" s="5">
        <f t="shared" si="2"/>
        <v>6.909999999999997</v>
      </c>
      <c r="J20" s="9">
        <v>5</v>
      </c>
      <c r="K20" s="5">
        <f t="shared" si="3"/>
        <v>11.909999999999997</v>
      </c>
      <c r="L20" s="5">
        <f t="shared" si="4"/>
        <v>36.06999999999999</v>
      </c>
      <c r="M20" s="5">
        <f t="shared" si="5"/>
        <v>101.07</v>
      </c>
      <c r="N20" s="10">
        <v>17</v>
      </c>
      <c r="P20" s="14">
        <f t="shared" si="6"/>
        <v>3.3176214648295868</v>
      </c>
      <c r="Q20" s="14">
        <f t="shared" si="7"/>
        <v>22.286541244573094</v>
      </c>
    </row>
    <row r="21" spans="1:17" ht="12.75">
      <c r="A21" s="4">
        <v>4037</v>
      </c>
      <c r="B21" s="1" t="s">
        <v>152</v>
      </c>
      <c r="C21" s="1" t="s">
        <v>155</v>
      </c>
      <c r="D21" s="5">
        <v>62.15</v>
      </c>
      <c r="E21" s="5">
        <f t="shared" si="0"/>
        <v>16.15</v>
      </c>
      <c r="F21" s="9">
        <v>0</v>
      </c>
      <c r="G21" s="5">
        <f t="shared" si="1"/>
        <v>16.15</v>
      </c>
      <c r="H21" s="5">
        <v>54.25</v>
      </c>
      <c r="I21" s="5">
        <f t="shared" si="2"/>
        <v>15.25</v>
      </c>
      <c r="J21" s="9">
        <v>5</v>
      </c>
      <c r="K21" s="5">
        <f t="shared" si="3"/>
        <v>20.25</v>
      </c>
      <c r="L21" s="5">
        <f t="shared" si="4"/>
        <v>36.4</v>
      </c>
      <c r="M21" s="5">
        <f t="shared" si="5"/>
        <v>116.4</v>
      </c>
      <c r="N21" s="10">
        <v>18</v>
      </c>
      <c r="P21" s="14">
        <f t="shared" si="6"/>
        <v>2.944489139179405</v>
      </c>
      <c r="Q21" s="14">
        <f t="shared" si="7"/>
        <v>10.098360655737705</v>
      </c>
    </row>
    <row r="22" spans="1:17" ht="12.75">
      <c r="A22" s="4">
        <v>4028</v>
      </c>
      <c r="B22" s="1" t="s">
        <v>77</v>
      </c>
      <c r="C22" s="1" t="s">
        <v>99</v>
      </c>
      <c r="D22" s="5">
        <v>66.28</v>
      </c>
      <c r="E22" s="5">
        <f t="shared" si="0"/>
        <v>20.28</v>
      </c>
      <c r="F22" s="9">
        <v>0</v>
      </c>
      <c r="G22" s="5">
        <f t="shared" si="1"/>
        <v>20.28</v>
      </c>
      <c r="H22" s="5">
        <v>55.91</v>
      </c>
      <c r="I22" s="5">
        <f t="shared" si="2"/>
        <v>16.909999999999997</v>
      </c>
      <c r="J22" s="9">
        <v>10</v>
      </c>
      <c r="K22" s="5">
        <f t="shared" si="3"/>
        <v>26.909999999999997</v>
      </c>
      <c r="L22" s="5">
        <f t="shared" si="4"/>
        <v>47.19</v>
      </c>
      <c r="M22" s="5">
        <f t="shared" si="5"/>
        <v>122.19</v>
      </c>
      <c r="N22" s="10">
        <v>19</v>
      </c>
      <c r="P22" s="14">
        <f t="shared" si="6"/>
        <v>2.7610138805069404</v>
      </c>
      <c r="Q22" s="14">
        <f t="shared" si="7"/>
        <v>9.107037256061504</v>
      </c>
    </row>
    <row r="23" spans="1:17" ht="12.75">
      <c r="A23" s="4">
        <v>4020</v>
      </c>
      <c r="B23" s="1" t="s">
        <v>68</v>
      </c>
      <c r="C23" s="1" t="s">
        <v>88</v>
      </c>
      <c r="D23" s="5">
        <v>51.59</v>
      </c>
      <c r="E23" s="5">
        <f t="shared" si="0"/>
        <v>5.590000000000003</v>
      </c>
      <c r="F23" s="9">
        <v>0</v>
      </c>
      <c r="G23" s="5">
        <f t="shared" si="1"/>
        <v>5.590000000000003</v>
      </c>
      <c r="H23" s="5"/>
      <c r="I23" s="5">
        <f t="shared" si="2"/>
        <v>0</v>
      </c>
      <c r="J23" s="9">
        <v>120</v>
      </c>
      <c r="K23" s="5">
        <f t="shared" si="3"/>
        <v>120</v>
      </c>
      <c r="L23" s="5">
        <f t="shared" si="4"/>
        <v>125.59</v>
      </c>
      <c r="M23" s="5">
        <f t="shared" si="5"/>
        <v>51.59</v>
      </c>
      <c r="P23" s="14">
        <f t="shared" si="6"/>
        <v>3.547199069587129</v>
      </c>
      <c r="Q23" s="14" t="e">
        <f t="shared" si="7"/>
        <v>#DIV/0!</v>
      </c>
    </row>
    <row r="24" spans="1:17" ht="12.75">
      <c r="A24" s="4">
        <v>4015</v>
      </c>
      <c r="B24" s="1" t="s">
        <v>83</v>
      </c>
      <c r="C24" s="1" t="s">
        <v>84</v>
      </c>
      <c r="D24" s="5"/>
      <c r="E24" s="5">
        <f t="shared" si="0"/>
        <v>0</v>
      </c>
      <c r="F24" s="9">
        <v>120</v>
      </c>
      <c r="G24" s="5">
        <f t="shared" si="1"/>
        <v>120</v>
      </c>
      <c r="H24" s="5">
        <v>43.75</v>
      </c>
      <c r="I24" s="5">
        <f t="shared" si="2"/>
        <v>4.75</v>
      </c>
      <c r="J24" s="9">
        <v>5</v>
      </c>
      <c r="K24" s="5">
        <f t="shared" si="3"/>
        <v>9.75</v>
      </c>
      <c r="L24" s="5">
        <f t="shared" si="4"/>
        <v>129.75</v>
      </c>
      <c r="M24" s="5">
        <f t="shared" si="5"/>
        <v>43.75</v>
      </c>
      <c r="P24" s="14" t="e">
        <f t="shared" si="6"/>
        <v>#DIV/0!</v>
      </c>
      <c r="Q24" s="14">
        <f t="shared" si="7"/>
        <v>32.421052631578945</v>
      </c>
    </row>
    <row r="25" spans="1:17" ht="12.75">
      <c r="A25" s="4">
        <v>4025</v>
      </c>
      <c r="B25" s="1" t="s">
        <v>95</v>
      </c>
      <c r="C25" s="1" t="s">
        <v>96</v>
      </c>
      <c r="D25" s="5">
        <v>53.25</v>
      </c>
      <c r="E25" s="5">
        <f t="shared" si="0"/>
        <v>7.25</v>
      </c>
      <c r="F25" s="9">
        <v>5</v>
      </c>
      <c r="G25" s="5">
        <f t="shared" si="1"/>
        <v>12.25</v>
      </c>
      <c r="H25" s="5"/>
      <c r="I25" s="5">
        <f t="shared" si="2"/>
        <v>0</v>
      </c>
      <c r="J25" s="9">
        <v>120</v>
      </c>
      <c r="K25" s="5">
        <f t="shared" si="3"/>
        <v>120</v>
      </c>
      <c r="L25" s="5">
        <f t="shared" si="4"/>
        <v>132.25</v>
      </c>
      <c r="M25" s="5">
        <f t="shared" si="5"/>
        <v>53.25</v>
      </c>
      <c r="P25" s="14">
        <f t="shared" si="6"/>
        <v>3.436619718309859</v>
      </c>
      <c r="Q25" s="14" t="e">
        <f t="shared" si="7"/>
        <v>#DIV/0!</v>
      </c>
    </row>
    <row r="26" spans="1:17" ht="12.75">
      <c r="A26" s="4">
        <v>4031</v>
      </c>
      <c r="B26" s="1" t="s">
        <v>100</v>
      </c>
      <c r="C26" s="1" t="s">
        <v>101</v>
      </c>
      <c r="D26" s="5">
        <v>50.78</v>
      </c>
      <c r="E26" s="5">
        <f t="shared" si="0"/>
        <v>4.780000000000001</v>
      </c>
      <c r="F26" s="9">
        <v>10</v>
      </c>
      <c r="G26" s="5">
        <f t="shared" si="1"/>
        <v>14.780000000000001</v>
      </c>
      <c r="H26" s="5"/>
      <c r="I26" s="5">
        <f t="shared" si="2"/>
        <v>0</v>
      </c>
      <c r="J26" s="9">
        <v>120</v>
      </c>
      <c r="K26" s="5">
        <f t="shared" si="3"/>
        <v>120</v>
      </c>
      <c r="L26" s="5">
        <f t="shared" si="4"/>
        <v>134.78</v>
      </c>
      <c r="M26" s="5">
        <f t="shared" si="5"/>
        <v>50.78</v>
      </c>
      <c r="P26" s="14">
        <f t="shared" si="6"/>
        <v>3.6037810161480897</v>
      </c>
      <c r="Q26" s="14" t="e">
        <f t="shared" si="7"/>
        <v>#DIV/0!</v>
      </c>
    </row>
    <row r="27" spans="1:17" ht="12.75">
      <c r="A27" s="4">
        <v>4021</v>
      </c>
      <c r="B27" s="1" t="s">
        <v>89</v>
      </c>
      <c r="C27" s="1" t="s">
        <v>90</v>
      </c>
      <c r="D27" s="5"/>
      <c r="E27" s="5">
        <f t="shared" si="0"/>
        <v>0</v>
      </c>
      <c r="F27" s="9">
        <v>120</v>
      </c>
      <c r="G27" s="5">
        <f t="shared" si="1"/>
        <v>120</v>
      </c>
      <c r="H27" s="5">
        <v>70.47</v>
      </c>
      <c r="I27" s="5">
        <f t="shared" si="2"/>
        <v>100</v>
      </c>
      <c r="J27" s="9">
        <v>0</v>
      </c>
      <c r="K27" s="5">
        <f t="shared" si="3"/>
        <v>100</v>
      </c>
      <c r="L27" s="5">
        <f t="shared" si="4"/>
        <v>220</v>
      </c>
      <c r="M27" s="5">
        <f t="shared" si="5"/>
        <v>70.47</v>
      </c>
      <c r="P27" s="14" t="e">
        <f t="shared" si="6"/>
        <v>#DIV/0!</v>
      </c>
      <c r="Q27" s="14">
        <f t="shared" si="7"/>
        <v>1.54</v>
      </c>
    </row>
    <row r="28" spans="1:17" ht="12.75">
      <c r="A28" s="4">
        <v>4009</v>
      </c>
      <c r="B28" t="s">
        <v>73</v>
      </c>
      <c r="C28" t="s">
        <v>74</v>
      </c>
      <c r="D28" s="5"/>
      <c r="E28" s="5">
        <f t="shared" si="0"/>
        <v>0</v>
      </c>
      <c r="F28" s="9">
        <v>120</v>
      </c>
      <c r="G28" s="5">
        <f t="shared" si="1"/>
        <v>120</v>
      </c>
      <c r="H28" s="5"/>
      <c r="I28" s="5">
        <f t="shared" si="2"/>
        <v>0</v>
      </c>
      <c r="J28" s="9">
        <v>120</v>
      </c>
      <c r="K28" s="5">
        <f t="shared" si="3"/>
        <v>120</v>
      </c>
      <c r="L28" s="5">
        <f t="shared" si="4"/>
        <v>240</v>
      </c>
      <c r="M28" s="5">
        <f t="shared" si="5"/>
        <v>0</v>
      </c>
      <c r="P28" s="14" t="e">
        <f t="shared" si="6"/>
        <v>#DIV/0!</v>
      </c>
      <c r="Q28" s="14" t="e">
        <f t="shared" si="7"/>
        <v>#DIV/0!</v>
      </c>
    </row>
    <row r="29" spans="1:17" ht="12.75">
      <c r="A29" s="4">
        <v>4010</v>
      </c>
      <c r="B29" s="1" t="s">
        <v>75</v>
      </c>
      <c r="C29" s="1" t="s">
        <v>76</v>
      </c>
      <c r="D29" s="5"/>
      <c r="E29" s="5">
        <f t="shared" si="0"/>
        <v>0</v>
      </c>
      <c r="F29" s="9">
        <v>120</v>
      </c>
      <c r="G29" s="5">
        <f t="shared" si="1"/>
        <v>120</v>
      </c>
      <c r="H29" s="5"/>
      <c r="I29" s="5">
        <f t="shared" si="2"/>
        <v>0</v>
      </c>
      <c r="J29" s="9">
        <v>120</v>
      </c>
      <c r="K29" s="5">
        <f t="shared" si="3"/>
        <v>120</v>
      </c>
      <c r="L29" s="5">
        <f t="shared" si="4"/>
        <v>240</v>
      </c>
      <c r="M29" s="5">
        <f t="shared" si="5"/>
        <v>0</v>
      </c>
      <c r="P29" s="14" t="e">
        <f t="shared" si="6"/>
        <v>#DIV/0!</v>
      </c>
      <c r="Q29" s="14" t="e">
        <f t="shared" si="7"/>
        <v>#DIV/0!</v>
      </c>
    </row>
    <row r="30" spans="1:17" ht="12.75">
      <c r="A30" s="4">
        <v>4011</v>
      </c>
      <c r="B30" s="1" t="s">
        <v>77</v>
      </c>
      <c r="C30" s="1" t="s">
        <v>78</v>
      </c>
      <c r="D30" s="5"/>
      <c r="E30" s="5">
        <f t="shared" si="0"/>
        <v>0</v>
      </c>
      <c r="F30" s="9">
        <v>120</v>
      </c>
      <c r="G30" s="5">
        <f t="shared" si="1"/>
        <v>120</v>
      </c>
      <c r="H30" s="5"/>
      <c r="I30" s="5">
        <f t="shared" si="2"/>
        <v>0</v>
      </c>
      <c r="J30" s="9">
        <v>120</v>
      </c>
      <c r="K30" s="5">
        <f t="shared" si="3"/>
        <v>120</v>
      </c>
      <c r="L30" s="5">
        <f t="shared" si="4"/>
        <v>240</v>
      </c>
      <c r="M30" s="5">
        <f t="shared" si="5"/>
        <v>0</v>
      </c>
      <c r="P30" s="14" t="e">
        <f t="shared" si="6"/>
        <v>#DIV/0!</v>
      </c>
      <c r="Q30" s="14" t="e">
        <f t="shared" si="7"/>
        <v>#DIV/0!</v>
      </c>
    </row>
    <row r="31" spans="1:17" ht="12.75">
      <c r="A31" s="4">
        <v>4026</v>
      </c>
      <c r="B31" s="1" t="s">
        <v>97</v>
      </c>
      <c r="C31" s="1" t="s">
        <v>98</v>
      </c>
      <c r="D31" s="5"/>
      <c r="E31" s="5">
        <f t="shared" si="0"/>
        <v>0</v>
      </c>
      <c r="F31" s="9">
        <v>120</v>
      </c>
      <c r="G31" s="5">
        <f t="shared" si="1"/>
        <v>120</v>
      </c>
      <c r="H31" s="5"/>
      <c r="I31" s="5">
        <f t="shared" si="2"/>
        <v>0</v>
      </c>
      <c r="J31" s="9">
        <v>120</v>
      </c>
      <c r="K31" s="5">
        <f t="shared" si="3"/>
        <v>120</v>
      </c>
      <c r="L31" s="5">
        <f t="shared" si="4"/>
        <v>240</v>
      </c>
      <c r="M31" s="5">
        <f t="shared" si="5"/>
        <v>0</v>
      </c>
      <c r="N31" s="9"/>
      <c r="P31" s="14" t="e">
        <f t="shared" si="6"/>
        <v>#DIV/0!</v>
      </c>
      <c r="Q31" s="14" t="e">
        <f t="shared" si="7"/>
        <v>#DIV/0!</v>
      </c>
    </row>
    <row r="32" spans="1:17" ht="12.75">
      <c r="A32" s="4">
        <v>4033</v>
      </c>
      <c r="B32" s="1" t="s">
        <v>102</v>
      </c>
      <c r="C32" s="1" t="s">
        <v>103</v>
      </c>
      <c r="D32" s="5">
        <v>86</v>
      </c>
      <c r="E32" s="5">
        <f t="shared" si="0"/>
        <v>120</v>
      </c>
      <c r="F32" s="9">
        <v>10</v>
      </c>
      <c r="G32" s="5">
        <f t="shared" si="1"/>
        <v>130</v>
      </c>
      <c r="H32" s="5"/>
      <c r="I32" s="5">
        <f t="shared" si="2"/>
        <v>0</v>
      </c>
      <c r="J32" s="9">
        <v>120</v>
      </c>
      <c r="K32" s="5">
        <f t="shared" si="3"/>
        <v>120</v>
      </c>
      <c r="L32" s="5">
        <f t="shared" si="4"/>
        <v>250</v>
      </c>
      <c r="M32" s="5">
        <f t="shared" si="5"/>
        <v>86</v>
      </c>
      <c r="P32" s="14">
        <f t="shared" si="6"/>
        <v>2.127906976744186</v>
      </c>
      <c r="Q32" s="14" t="e">
        <f t="shared" si="7"/>
        <v>#DIV/0!</v>
      </c>
    </row>
    <row r="33" spans="1:17" ht="12.75">
      <c r="A33" s="4">
        <v>4022</v>
      </c>
      <c r="B33" s="1" t="s">
        <v>91</v>
      </c>
      <c r="C33" s="1" t="s">
        <v>92</v>
      </c>
      <c r="D33" s="5">
        <v>133</v>
      </c>
      <c r="E33" s="5">
        <f t="shared" si="0"/>
        <v>120</v>
      </c>
      <c r="F33" s="9">
        <v>20</v>
      </c>
      <c r="G33" s="5">
        <f t="shared" si="1"/>
        <v>140</v>
      </c>
      <c r="H33" s="5"/>
      <c r="I33" s="5">
        <f t="shared" si="2"/>
        <v>0</v>
      </c>
      <c r="J33" s="9">
        <v>120</v>
      </c>
      <c r="K33" s="5">
        <f t="shared" si="3"/>
        <v>120</v>
      </c>
      <c r="L33" s="5">
        <f t="shared" si="4"/>
        <v>260</v>
      </c>
      <c r="M33" s="5">
        <f t="shared" si="5"/>
        <v>133</v>
      </c>
      <c r="N33" s="9"/>
      <c r="P33" s="14">
        <f t="shared" si="6"/>
        <v>1.3759398496240602</v>
      </c>
      <c r="Q33" s="14" t="e">
        <f t="shared" si="7"/>
        <v>#DIV/0!</v>
      </c>
    </row>
    <row r="34" spans="1:17" ht="12.75">
      <c r="A34" s="4">
        <v>4036</v>
      </c>
      <c r="B34" t="s">
        <v>44</v>
      </c>
      <c r="C34" t="s">
        <v>107</v>
      </c>
      <c r="D34" s="5"/>
      <c r="E34" s="5">
        <f t="shared" si="0"/>
        <v>0</v>
      </c>
      <c r="F34" s="9">
        <v>200</v>
      </c>
      <c r="G34" s="5">
        <f>SUM(E34:F34)</f>
        <v>200</v>
      </c>
      <c r="H34" s="5"/>
      <c r="I34" s="5">
        <f t="shared" si="2"/>
        <v>0</v>
      </c>
      <c r="J34" s="9">
        <v>120</v>
      </c>
      <c r="K34" s="5">
        <f t="shared" si="3"/>
        <v>120</v>
      </c>
      <c r="L34" s="5">
        <f t="shared" si="4"/>
        <v>320</v>
      </c>
      <c r="M34" s="5">
        <f t="shared" si="5"/>
        <v>0</v>
      </c>
      <c r="P34" s="14"/>
      <c r="Q34" s="14"/>
    </row>
    <row r="35" spans="1:17" ht="12.75">
      <c r="A35" s="4"/>
      <c r="B35" s="1"/>
      <c r="C35" s="1"/>
      <c r="D35" s="5"/>
      <c r="E35" s="5"/>
      <c r="F35" s="9"/>
      <c r="G35" s="5"/>
      <c r="H35" s="5"/>
      <c r="I35" s="5"/>
      <c r="J35" s="9"/>
      <c r="K35" s="5"/>
      <c r="L35" s="5"/>
      <c r="M35" s="5"/>
      <c r="P35" s="14"/>
      <c r="Q35" s="14"/>
    </row>
    <row r="36" spans="1:17" ht="12.75">
      <c r="A36" s="4"/>
      <c r="D36" s="5"/>
      <c r="E36" s="5"/>
      <c r="F36" s="9"/>
      <c r="G36" s="5"/>
      <c r="H36" s="5"/>
      <c r="I36" s="5"/>
      <c r="J36" s="9"/>
      <c r="K36" s="5"/>
      <c r="L36" s="5"/>
      <c r="M36" s="5"/>
      <c r="P36" s="14"/>
      <c r="Q36" s="14"/>
    </row>
    <row r="37" spans="1:17" ht="12.75">
      <c r="A37" s="4"/>
      <c r="D37" s="5"/>
      <c r="E37" s="5"/>
      <c r="F37" s="9"/>
      <c r="G37" s="5"/>
      <c r="H37" s="5"/>
      <c r="I37" s="5"/>
      <c r="J37" s="9"/>
      <c r="K37" s="5"/>
      <c r="L37" s="5"/>
      <c r="M37" s="5"/>
      <c r="P37" s="14"/>
      <c r="Q37" s="1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</sheetData>
  <sheetProtection/>
  <mergeCells count="2">
    <mergeCell ref="D1:G1"/>
    <mergeCell ref="H1:K1"/>
  </mergeCells>
  <printOptions/>
  <pageMargins left="0.75" right="0.75" top="1" bottom="1" header="0.5" footer="0.5"/>
  <pageSetup fitToHeight="2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0" sqref="C30:D30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5" max="5" width="10.75390625" style="0" customWidth="1"/>
    <col min="9" max="9" width="10.25390625" style="0" customWidth="1"/>
    <col min="16" max="16" width="12.25390625" style="0" customWidth="1"/>
    <col min="17" max="17" width="10.125" style="0" bestFit="1" customWidth="1"/>
    <col min="18" max="18" width="10.125" style="0" customWidth="1"/>
  </cols>
  <sheetData>
    <row r="1" spans="4:14" ht="12.75">
      <c r="D1" s="18" t="s">
        <v>10</v>
      </c>
      <c r="E1" s="18"/>
      <c r="F1" s="18"/>
      <c r="G1" s="18"/>
      <c r="H1" s="18" t="s">
        <v>11</v>
      </c>
      <c r="I1" s="18"/>
      <c r="J1" s="18"/>
      <c r="K1" s="18"/>
      <c r="L1" s="8"/>
      <c r="M1" s="8"/>
      <c r="N1" s="8"/>
    </row>
    <row r="2" spans="4:17" ht="12.75">
      <c r="D2" s="8" t="s">
        <v>34</v>
      </c>
      <c r="E2" s="16">
        <v>46</v>
      </c>
      <c r="F2" s="8" t="s">
        <v>35</v>
      </c>
      <c r="G2" s="16">
        <v>69</v>
      </c>
      <c r="H2" s="8" t="s">
        <v>34</v>
      </c>
      <c r="I2" s="15">
        <v>39</v>
      </c>
      <c r="J2" s="17" t="s">
        <v>35</v>
      </c>
      <c r="K2" s="15">
        <v>59</v>
      </c>
      <c r="M2" s="15"/>
      <c r="O2" s="6" t="s">
        <v>36</v>
      </c>
      <c r="P2">
        <v>183</v>
      </c>
      <c r="Q2">
        <v>154</v>
      </c>
    </row>
    <row r="3" spans="1:17" ht="28.5" customHeight="1">
      <c r="A3" s="2" t="s">
        <v>0</v>
      </c>
      <c r="B3" s="2" t="s">
        <v>1</v>
      </c>
      <c r="C3" s="2" t="s">
        <v>2</v>
      </c>
      <c r="D3" s="3" t="s">
        <v>6</v>
      </c>
      <c r="E3" s="2" t="s">
        <v>12</v>
      </c>
      <c r="F3" s="3" t="s">
        <v>7</v>
      </c>
      <c r="G3" s="2" t="s">
        <v>8</v>
      </c>
      <c r="H3" s="3" t="s">
        <v>6</v>
      </c>
      <c r="I3" s="2" t="s">
        <v>12</v>
      </c>
      <c r="J3" s="3" t="s">
        <v>7</v>
      </c>
      <c r="K3" s="2" t="s">
        <v>8</v>
      </c>
      <c r="L3" s="2" t="s">
        <v>20</v>
      </c>
      <c r="M3" s="2" t="s">
        <v>21</v>
      </c>
      <c r="N3" s="2" t="s">
        <v>9</v>
      </c>
      <c r="P3" s="13" t="s">
        <v>22</v>
      </c>
      <c r="Q3" s="13" t="s">
        <v>23</v>
      </c>
    </row>
    <row r="4" spans="1:17" ht="12.75">
      <c r="A4" s="4">
        <v>3008</v>
      </c>
      <c r="B4" s="1" t="s">
        <v>13</v>
      </c>
      <c r="C4" s="1" t="s">
        <v>14</v>
      </c>
      <c r="D4" s="5">
        <v>47.28</v>
      </c>
      <c r="E4" s="5">
        <f aca="true" t="shared" si="0" ref="E4:E20">IF(D4=0,0,IF(D4&gt;$G$2,120,IF(D4&lt;$E$2,0,IF($G$2&gt;D4&gt;$E$2,D4-$E$2))))</f>
        <v>1.2800000000000011</v>
      </c>
      <c r="F4" s="9">
        <v>0</v>
      </c>
      <c r="G4" s="5">
        <f aca="true" t="shared" si="1" ref="G4:G21">SUM(E4:F4)</f>
        <v>1.2800000000000011</v>
      </c>
      <c r="H4" s="5">
        <v>41.56</v>
      </c>
      <c r="I4" s="5">
        <f aca="true" t="shared" si="2" ref="I4:I20">IF(H4=0,0,IF(H4&gt;$K$2,100,IF(H4&lt;$I$2,0,IF($K$2&gt;H4&gt;$I$2,H4-$I$2))))</f>
        <v>2.5600000000000023</v>
      </c>
      <c r="J4" s="9">
        <v>0</v>
      </c>
      <c r="K4" s="5">
        <f aca="true" t="shared" si="3" ref="K4:K20">SUM(I4:J4)</f>
        <v>2.5600000000000023</v>
      </c>
      <c r="L4" s="5">
        <f aca="true" t="shared" si="4" ref="L4:L20">SUM(G4,K4)</f>
        <v>3.8400000000000034</v>
      </c>
      <c r="M4" s="5">
        <f aca="true" t="shared" si="5" ref="M4:M20">SUM(D4,H4)</f>
        <v>88.84</v>
      </c>
      <c r="N4" s="10">
        <v>1</v>
      </c>
      <c r="O4" s="7"/>
      <c r="P4" s="14">
        <f>$P$2/D4</f>
        <v>3.8705583756345177</v>
      </c>
      <c r="Q4" s="14">
        <f>$Q$2/I4</f>
        <v>60.15624999999994</v>
      </c>
    </row>
    <row r="5" spans="1:17" ht="12.75">
      <c r="A5" s="4">
        <v>3005</v>
      </c>
      <c r="B5" s="1" t="s">
        <v>24</v>
      </c>
      <c r="C5" s="1" t="s">
        <v>40</v>
      </c>
      <c r="D5" s="5">
        <v>50.47</v>
      </c>
      <c r="E5" s="5">
        <f t="shared" si="0"/>
        <v>4.469999999999999</v>
      </c>
      <c r="F5" s="9">
        <v>0</v>
      </c>
      <c r="G5" s="5">
        <f>SUM(E5:F5)</f>
        <v>4.469999999999999</v>
      </c>
      <c r="H5" s="5">
        <v>41.57</v>
      </c>
      <c r="I5" s="5">
        <f t="shared" si="2"/>
        <v>2.5700000000000003</v>
      </c>
      <c r="J5" s="9">
        <v>0</v>
      </c>
      <c r="K5" s="5">
        <f>SUM(I5:J5)</f>
        <v>2.5700000000000003</v>
      </c>
      <c r="L5" s="5">
        <f>SUM(G5,K5)</f>
        <v>7.039999999999999</v>
      </c>
      <c r="M5" s="5">
        <f>SUM(D5,H5)</f>
        <v>92.03999999999999</v>
      </c>
      <c r="N5" s="10">
        <v>2</v>
      </c>
      <c r="O5" s="7"/>
      <c r="P5" s="14">
        <f>$P$2/D5</f>
        <v>3.6259163859718644</v>
      </c>
      <c r="Q5" s="14">
        <f>$Q$2/I5</f>
        <v>59.92217898832684</v>
      </c>
    </row>
    <row r="6" spans="1:17" ht="12.75">
      <c r="A6" s="4">
        <v>3011</v>
      </c>
      <c r="B6" s="1" t="s">
        <v>19</v>
      </c>
      <c r="C6" s="1" t="s">
        <v>33</v>
      </c>
      <c r="D6" s="5">
        <v>48.19</v>
      </c>
      <c r="E6" s="5">
        <f t="shared" si="0"/>
        <v>2.1899999999999977</v>
      </c>
      <c r="F6" s="9">
        <v>5</v>
      </c>
      <c r="G6" s="5">
        <f>SUM(E6:F6)</f>
        <v>7.189999999999998</v>
      </c>
      <c r="H6" s="5">
        <v>37.57</v>
      </c>
      <c r="I6" s="5">
        <f t="shared" si="2"/>
        <v>0</v>
      </c>
      <c r="J6" s="9">
        <v>0</v>
      </c>
      <c r="K6" s="5">
        <f t="shared" si="3"/>
        <v>0</v>
      </c>
      <c r="L6" s="5">
        <f t="shared" si="4"/>
        <v>7.189999999999998</v>
      </c>
      <c r="M6" s="5">
        <f t="shared" si="5"/>
        <v>85.75999999999999</v>
      </c>
      <c r="N6" s="10">
        <v>3</v>
      </c>
      <c r="P6" s="14">
        <f aca="true" t="shared" si="6" ref="P6:P20">$P$2/D6</f>
        <v>3.79746835443038</v>
      </c>
      <c r="Q6" s="14" t="e">
        <f aca="true" t="shared" si="7" ref="Q6:Q20">$Q$2/I6</f>
        <v>#DIV/0!</v>
      </c>
    </row>
    <row r="7" spans="1:17" ht="12.75">
      <c r="A7" s="4">
        <v>3015</v>
      </c>
      <c r="B7" s="1" t="s">
        <v>39</v>
      </c>
      <c r="C7" s="1" t="s">
        <v>41</v>
      </c>
      <c r="D7" s="5">
        <v>49.06</v>
      </c>
      <c r="E7" s="5">
        <f t="shared" si="0"/>
        <v>3.0600000000000023</v>
      </c>
      <c r="F7" s="9">
        <v>5</v>
      </c>
      <c r="G7" s="5">
        <f t="shared" si="1"/>
        <v>8.060000000000002</v>
      </c>
      <c r="H7" s="5">
        <v>42.9</v>
      </c>
      <c r="I7" s="5">
        <f t="shared" si="2"/>
        <v>3.8999999999999986</v>
      </c>
      <c r="J7" s="9">
        <v>0</v>
      </c>
      <c r="K7" s="5">
        <f t="shared" si="3"/>
        <v>3.8999999999999986</v>
      </c>
      <c r="L7" s="5">
        <f t="shared" si="4"/>
        <v>11.96</v>
      </c>
      <c r="M7" s="5">
        <f t="shared" si="5"/>
        <v>91.96000000000001</v>
      </c>
      <c r="N7" s="10">
        <v>4</v>
      </c>
      <c r="P7" s="14">
        <f t="shared" si="6"/>
        <v>3.730126375866286</v>
      </c>
      <c r="Q7" s="14">
        <f t="shared" si="7"/>
        <v>39.4871794871795</v>
      </c>
    </row>
    <row r="8" spans="1:17" ht="12.75">
      <c r="A8" s="4">
        <v>3017</v>
      </c>
      <c r="B8" t="s">
        <v>17</v>
      </c>
      <c r="C8" t="s">
        <v>49</v>
      </c>
      <c r="D8" s="5">
        <v>49.94</v>
      </c>
      <c r="E8" s="5">
        <f t="shared" si="0"/>
        <v>3.9399999999999977</v>
      </c>
      <c r="F8" s="9">
        <v>10</v>
      </c>
      <c r="G8" s="5">
        <f t="shared" si="1"/>
        <v>13.939999999999998</v>
      </c>
      <c r="H8" s="5">
        <v>40.28</v>
      </c>
      <c r="I8" s="5">
        <f t="shared" si="2"/>
        <v>1.2800000000000011</v>
      </c>
      <c r="J8" s="9">
        <v>0</v>
      </c>
      <c r="K8" s="5">
        <f t="shared" si="3"/>
        <v>1.2800000000000011</v>
      </c>
      <c r="L8" s="5">
        <f t="shared" si="4"/>
        <v>15.219999999999999</v>
      </c>
      <c r="M8" s="5">
        <f t="shared" si="5"/>
        <v>90.22</v>
      </c>
      <c r="N8" s="10">
        <v>5</v>
      </c>
      <c r="P8" s="14">
        <f t="shared" si="6"/>
        <v>3.6643972767320787</v>
      </c>
      <c r="Q8" s="14">
        <f t="shared" si="7"/>
        <v>120.31249999999989</v>
      </c>
    </row>
    <row r="9" spans="1:17" ht="12.75">
      <c r="A9" s="4">
        <v>3012</v>
      </c>
      <c r="B9" s="1" t="s">
        <v>3</v>
      </c>
      <c r="C9" s="1" t="s">
        <v>145</v>
      </c>
      <c r="D9" s="5">
        <v>51.5</v>
      </c>
      <c r="E9" s="5">
        <f t="shared" si="0"/>
        <v>5.5</v>
      </c>
      <c r="F9" s="9">
        <v>0</v>
      </c>
      <c r="G9" s="5">
        <f t="shared" si="1"/>
        <v>5.5</v>
      </c>
      <c r="H9" s="5">
        <v>44.69</v>
      </c>
      <c r="I9" s="5">
        <f t="shared" si="2"/>
        <v>5.689999999999998</v>
      </c>
      <c r="J9" s="9">
        <v>5</v>
      </c>
      <c r="K9" s="5">
        <f t="shared" si="3"/>
        <v>10.689999999999998</v>
      </c>
      <c r="L9" s="5">
        <f t="shared" si="4"/>
        <v>16.189999999999998</v>
      </c>
      <c r="M9" s="5">
        <f t="shared" si="5"/>
        <v>96.19</v>
      </c>
      <c r="N9" s="10">
        <v>6</v>
      </c>
      <c r="P9" s="14">
        <f t="shared" si="6"/>
        <v>3.5533980582524274</v>
      </c>
      <c r="Q9" s="14">
        <f t="shared" si="7"/>
        <v>27.065026362038676</v>
      </c>
    </row>
    <row r="10" spans="1:17" ht="12.75">
      <c r="A10" s="4">
        <v>3001</v>
      </c>
      <c r="B10" s="1" t="s">
        <v>3</v>
      </c>
      <c r="C10" s="1" t="s">
        <v>54</v>
      </c>
      <c r="D10" s="5">
        <v>58.31</v>
      </c>
      <c r="E10" s="5">
        <f>IF(D10=0,0,IF(D10&gt;$G$2,120,IF(D10&lt;$E$2,0,IF($G$2&gt;D10&gt;$E$2,D10-$E$2))))</f>
        <v>12.310000000000002</v>
      </c>
      <c r="F10" s="9">
        <v>5</v>
      </c>
      <c r="G10" s="5">
        <f>SUM(E10:F10)</f>
        <v>17.310000000000002</v>
      </c>
      <c r="H10" s="5">
        <v>41.13</v>
      </c>
      <c r="I10" s="5">
        <f>IF(H10=0,0,IF(H10&gt;$K$2,100,IF(H10&lt;$I$2,0,IF($K$2&gt;H10&gt;$I$2,H10-$I$2))))</f>
        <v>2.1300000000000026</v>
      </c>
      <c r="J10" s="9">
        <v>0</v>
      </c>
      <c r="K10" s="5">
        <f>SUM(I10:J10)</f>
        <v>2.1300000000000026</v>
      </c>
      <c r="L10" s="5">
        <f>SUM(G10,K10)</f>
        <v>19.440000000000005</v>
      </c>
      <c r="M10" s="5">
        <f>SUM(D10,H10)</f>
        <v>99.44</v>
      </c>
      <c r="N10" s="10">
        <v>7</v>
      </c>
      <c r="P10" s="14">
        <f t="shared" si="6"/>
        <v>3.1383982164294286</v>
      </c>
      <c r="Q10" s="14">
        <f t="shared" si="7"/>
        <v>72.300469483568</v>
      </c>
    </row>
    <row r="11" spans="1:17" ht="12.75">
      <c r="A11" s="4">
        <v>3016</v>
      </c>
      <c r="B11" s="1" t="s">
        <v>48</v>
      </c>
      <c r="C11" s="1" t="s">
        <v>149</v>
      </c>
      <c r="D11" s="5">
        <v>57.09</v>
      </c>
      <c r="E11" s="5">
        <f t="shared" si="0"/>
        <v>11.090000000000003</v>
      </c>
      <c r="F11" s="9">
        <v>0</v>
      </c>
      <c r="G11" s="5">
        <f t="shared" si="1"/>
        <v>11.090000000000003</v>
      </c>
      <c r="H11" s="5">
        <v>46.97</v>
      </c>
      <c r="I11" s="5">
        <f t="shared" si="2"/>
        <v>7.969999999999999</v>
      </c>
      <c r="J11" s="9">
        <v>5</v>
      </c>
      <c r="K11" s="5">
        <f t="shared" si="3"/>
        <v>12.969999999999999</v>
      </c>
      <c r="L11" s="5">
        <f t="shared" si="4"/>
        <v>24.060000000000002</v>
      </c>
      <c r="M11" s="5">
        <f t="shared" si="5"/>
        <v>104.06</v>
      </c>
      <c r="N11" s="10">
        <v>8</v>
      </c>
      <c r="P11" s="14">
        <f t="shared" si="6"/>
        <v>3.2054650551760377</v>
      </c>
      <c r="Q11" s="14">
        <f t="shared" si="7"/>
        <v>19.322459222082813</v>
      </c>
    </row>
    <row r="12" spans="1:17" ht="12.75">
      <c r="A12" s="4">
        <v>3014</v>
      </c>
      <c r="B12" s="1" t="s">
        <v>139</v>
      </c>
      <c r="C12" s="1" t="s">
        <v>148</v>
      </c>
      <c r="D12" s="5">
        <v>58.94</v>
      </c>
      <c r="E12" s="5">
        <f t="shared" si="0"/>
        <v>12.939999999999998</v>
      </c>
      <c r="F12" s="9">
        <v>15</v>
      </c>
      <c r="G12" s="5">
        <f t="shared" si="1"/>
        <v>27.939999999999998</v>
      </c>
      <c r="H12" s="5">
        <v>41.85</v>
      </c>
      <c r="I12" s="5">
        <f t="shared" si="2"/>
        <v>2.8500000000000014</v>
      </c>
      <c r="J12" s="9">
        <v>0</v>
      </c>
      <c r="K12" s="5">
        <f t="shared" si="3"/>
        <v>2.8500000000000014</v>
      </c>
      <c r="L12" s="5">
        <f t="shared" si="4"/>
        <v>30.79</v>
      </c>
      <c r="M12" s="5">
        <f t="shared" si="5"/>
        <v>100.78999999999999</v>
      </c>
      <c r="N12" s="10">
        <v>9</v>
      </c>
      <c r="P12" s="14">
        <f t="shared" si="6"/>
        <v>3.104852392263319</v>
      </c>
      <c r="Q12" s="14">
        <f t="shared" si="7"/>
        <v>54.03508771929822</v>
      </c>
    </row>
    <row r="13" spans="1:17" ht="12.75">
      <c r="A13" s="12">
        <v>3006</v>
      </c>
      <c r="B13" t="s">
        <v>48</v>
      </c>
      <c r="C13" t="s">
        <v>63</v>
      </c>
      <c r="D13" s="5">
        <v>59.93</v>
      </c>
      <c r="E13" s="5">
        <f t="shared" si="0"/>
        <v>13.93</v>
      </c>
      <c r="F13" s="9">
        <v>0</v>
      </c>
      <c r="G13" s="5">
        <f t="shared" si="1"/>
        <v>13.93</v>
      </c>
      <c r="H13" s="5">
        <v>54</v>
      </c>
      <c r="I13" s="5">
        <f t="shared" si="2"/>
        <v>15</v>
      </c>
      <c r="J13" s="9">
        <v>5</v>
      </c>
      <c r="K13" s="5">
        <f t="shared" si="3"/>
        <v>20</v>
      </c>
      <c r="L13" s="5">
        <f t="shared" si="4"/>
        <v>33.93</v>
      </c>
      <c r="M13" s="5">
        <f t="shared" si="5"/>
        <v>113.93</v>
      </c>
      <c r="N13" s="10">
        <v>10</v>
      </c>
      <c r="P13" s="14">
        <f t="shared" si="6"/>
        <v>3.053562489571166</v>
      </c>
      <c r="Q13" s="14">
        <f t="shared" si="7"/>
        <v>10.266666666666667</v>
      </c>
    </row>
    <row r="14" spans="1:17" ht="12.75">
      <c r="A14" s="4">
        <v>3009</v>
      </c>
      <c r="B14" s="1" t="s">
        <v>17</v>
      </c>
      <c r="C14" s="1" t="s">
        <v>18</v>
      </c>
      <c r="D14" s="5"/>
      <c r="E14" s="5">
        <f t="shared" si="0"/>
        <v>0</v>
      </c>
      <c r="F14" s="9">
        <v>120</v>
      </c>
      <c r="G14" s="5">
        <f t="shared" si="1"/>
        <v>120</v>
      </c>
      <c r="H14" s="5">
        <v>38.31</v>
      </c>
      <c r="I14" s="5">
        <f t="shared" si="2"/>
        <v>0</v>
      </c>
      <c r="J14" s="9">
        <v>0</v>
      </c>
      <c r="K14" s="5">
        <f t="shared" si="3"/>
        <v>0</v>
      </c>
      <c r="L14" s="5">
        <f t="shared" si="4"/>
        <v>120</v>
      </c>
      <c r="M14" s="5">
        <f t="shared" si="5"/>
        <v>38.31</v>
      </c>
      <c r="N14" s="10"/>
      <c r="P14" s="14" t="e">
        <f t="shared" si="6"/>
        <v>#DIV/0!</v>
      </c>
      <c r="Q14" s="14" t="e">
        <f t="shared" si="7"/>
        <v>#DIV/0!</v>
      </c>
    </row>
    <row r="15" spans="1:17" ht="12.75">
      <c r="A15" s="4">
        <v>3013</v>
      </c>
      <c r="B15" s="1" t="s">
        <v>146</v>
      </c>
      <c r="C15" s="1" t="s">
        <v>147</v>
      </c>
      <c r="D15" s="5"/>
      <c r="E15" s="5">
        <f t="shared" si="0"/>
        <v>0</v>
      </c>
      <c r="F15" s="9">
        <v>120</v>
      </c>
      <c r="G15" s="5">
        <f t="shared" si="1"/>
        <v>120</v>
      </c>
      <c r="H15" s="5">
        <v>41.69</v>
      </c>
      <c r="I15" s="5">
        <f t="shared" si="2"/>
        <v>2.6899999999999977</v>
      </c>
      <c r="J15" s="9">
        <v>0</v>
      </c>
      <c r="K15" s="5">
        <f t="shared" si="3"/>
        <v>2.6899999999999977</v>
      </c>
      <c r="L15" s="5">
        <f t="shared" si="4"/>
        <v>122.69</v>
      </c>
      <c r="M15" s="5">
        <f t="shared" si="5"/>
        <v>41.69</v>
      </c>
      <c r="N15" s="10"/>
      <c r="P15" s="14" t="e">
        <f t="shared" si="6"/>
        <v>#DIV/0!</v>
      </c>
      <c r="Q15" s="14">
        <f t="shared" si="7"/>
        <v>57.249070631970305</v>
      </c>
    </row>
    <row r="16" spans="1:17" ht="12.75">
      <c r="A16" s="4">
        <v>3010</v>
      </c>
      <c r="B16" s="1" t="s">
        <v>143</v>
      </c>
      <c r="C16" s="1" t="s">
        <v>144</v>
      </c>
      <c r="D16" s="5">
        <v>55.25</v>
      </c>
      <c r="E16" s="5">
        <f t="shared" si="0"/>
        <v>9.25</v>
      </c>
      <c r="F16" s="9">
        <v>5</v>
      </c>
      <c r="G16" s="5">
        <f t="shared" si="1"/>
        <v>14.25</v>
      </c>
      <c r="H16" s="5"/>
      <c r="I16" s="5">
        <f t="shared" si="2"/>
        <v>0</v>
      </c>
      <c r="J16" s="9">
        <v>120</v>
      </c>
      <c r="K16" s="5">
        <f t="shared" si="3"/>
        <v>120</v>
      </c>
      <c r="L16" s="5">
        <f t="shared" si="4"/>
        <v>134.25</v>
      </c>
      <c r="M16" s="5">
        <f t="shared" si="5"/>
        <v>55.25</v>
      </c>
      <c r="P16" s="14">
        <f t="shared" si="6"/>
        <v>3.3122171945701355</v>
      </c>
      <c r="Q16" s="14" t="e">
        <f t="shared" si="7"/>
        <v>#DIV/0!</v>
      </c>
    </row>
    <row r="17" spans="1:17" ht="12.75">
      <c r="A17" s="4">
        <v>3003</v>
      </c>
      <c r="B17" s="1" t="s">
        <v>95</v>
      </c>
      <c r="C17" s="1" t="s">
        <v>138</v>
      </c>
      <c r="D17" s="5"/>
      <c r="E17" s="5">
        <f t="shared" si="0"/>
        <v>0</v>
      </c>
      <c r="F17" s="9">
        <v>120</v>
      </c>
      <c r="G17" s="5">
        <f t="shared" si="1"/>
        <v>120</v>
      </c>
      <c r="H17" s="5">
        <v>48.72</v>
      </c>
      <c r="I17" s="5">
        <f t="shared" si="2"/>
        <v>9.719999999999999</v>
      </c>
      <c r="J17" s="9">
        <v>5</v>
      </c>
      <c r="K17" s="5">
        <f t="shared" si="3"/>
        <v>14.719999999999999</v>
      </c>
      <c r="L17" s="5">
        <f t="shared" si="4"/>
        <v>134.72</v>
      </c>
      <c r="M17" s="5">
        <f t="shared" si="5"/>
        <v>48.72</v>
      </c>
      <c r="P17" s="14" t="e">
        <f t="shared" si="6"/>
        <v>#DIV/0!</v>
      </c>
      <c r="Q17" s="14">
        <f t="shared" si="7"/>
        <v>15.843621399176957</v>
      </c>
    </row>
    <row r="18" spans="1:17" ht="12.75">
      <c r="A18" s="4">
        <v>3004</v>
      </c>
      <c r="B18" s="1" t="s">
        <v>139</v>
      </c>
      <c r="C18" s="1" t="s">
        <v>140</v>
      </c>
      <c r="D18" s="5"/>
      <c r="E18" s="5">
        <f t="shared" si="0"/>
        <v>0</v>
      </c>
      <c r="F18" s="9">
        <v>120</v>
      </c>
      <c r="G18" s="5">
        <f t="shared" si="1"/>
        <v>120</v>
      </c>
      <c r="H18" s="5"/>
      <c r="I18" s="5">
        <f t="shared" si="2"/>
        <v>0</v>
      </c>
      <c r="J18" s="9">
        <v>120</v>
      </c>
      <c r="K18" s="5">
        <f t="shared" si="3"/>
        <v>120</v>
      </c>
      <c r="L18" s="5">
        <f t="shared" si="4"/>
        <v>240</v>
      </c>
      <c r="M18" s="5">
        <f t="shared" si="5"/>
        <v>0</v>
      </c>
      <c r="N18" s="9"/>
      <c r="P18" s="14" t="e">
        <f t="shared" si="6"/>
        <v>#DIV/0!</v>
      </c>
      <c r="Q18" s="14" t="e">
        <f t="shared" si="7"/>
        <v>#DIV/0!</v>
      </c>
    </row>
    <row r="19" spans="1:17" ht="12.75">
      <c r="A19" s="4">
        <v>3007</v>
      </c>
      <c r="B19" s="1" t="s">
        <v>141</v>
      </c>
      <c r="C19" s="1" t="s">
        <v>142</v>
      </c>
      <c r="D19" s="5"/>
      <c r="E19" s="5">
        <f t="shared" si="0"/>
        <v>0</v>
      </c>
      <c r="F19" s="9">
        <v>120</v>
      </c>
      <c r="G19" s="5">
        <f t="shared" si="1"/>
        <v>120</v>
      </c>
      <c r="H19" s="5"/>
      <c r="I19" s="5">
        <f t="shared" si="2"/>
        <v>0</v>
      </c>
      <c r="J19" s="9">
        <v>120</v>
      </c>
      <c r="K19" s="5">
        <f t="shared" si="3"/>
        <v>120</v>
      </c>
      <c r="L19" s="5">
        <f t="shared" si="4"/>
        <v>240</v>
      </c>
      <c r="M19" s="5">
        <f t="shared" si="5"/>
        <v>0</v>
      </c>
      <c r="P19" s="14" t="e">
        <f t="shared" si="6"/>
        <v>#DIV/0!</v>
      </c>
      <c r="Q19" s="14" t="e">
        <f t="shared" si="7"/>
        <v>#DIV/0!</v>
      </c>
    </row>
    <row r="20" spans="1:17" ht="12.75">
      <c r="A20" s="4">
        <v>3018</v>
      </c>
      <c r="B20" s="1" t="s">
        <v>153</v>
      </c>
      <c r="C20" s="1" t="s">
        <v>154</v>
      </c>
      <c r="E20" s="5">
        <f t="shared" si="0"/>
        <v>0</v>
      </c>
      <c r="F20" s="9">
        <v>120</v>
      </c>
      <c r="G20" s="5">
        <f t="shared" si="1"/>
        <v>120</v>
      </c>
      <c r="I20" s="5">
        <f t="shared" si="2"/>
        <v>0</v>
      </c>
      <c r="J20" s="9">
        <v>120</v>
      </c>
      <c r="K20" s="5">
        <f t="shared" si="3"/>
        <v>120</v>
      </c>
      <c r="L20" s="5">
        <f t="shared" si="4"/>
        <v>240</v>
      </c>
      <c r="M20" s="5">
        <f t="shared" si="5"/>
        <v>0</v>
      </c>
      <c r="P20" s="14" t="e">
        <f t="shared" si="6"/>
        <v>#DIV/0!</v>
      </c>
      <c r="Q20" s="14" t="e">
        <f t="shared" si="7"/>
        <v>#DIV/0!</v>
      </c>
    </row>
    <row r="21" spans="1:13" ht="12.75">
      <c r="A21" s="4">
        <v>3002</v>
      </c>
      <c r="B21" s="1" t="s">
        <v>136</v>
      </c>
      <c r="C21" s="1" t="s">
        <v>137</v>
      </c>
      <c r="D21" s="5"/>
      <c r="E21" s="5">
        <f>IF(D21=0,0,IF(D21&gt;$G$2,120,IF(D21&lt;$E$2,0,IF($G$2&gt;D21&gt;$E$2,D21-$E$2))))</f>
        <v>0</v>
      </c>
      <c r="F21" s="9">
        <v>200</v>
      </c>
      <c r="G21" s="5">
        <f t="shared" si="1"/>
        <v>200</v>
      </c>
      <c r="H21" s="5"/>
      <c r="I21" s="5">
        <f>IF(H21=0,0,IF(H21&gt;$K$2,100,IF(H21&lt;$I$2,0,IF($K$2&gt;H21&gt;$I$2,H21-$I$2))))</f>
        <v>0</v>
      </c>
      <c r="J21" s="9">
        <v>120</v>
      </c>
      <c r="K21" s="5">
        <f>SUM(I21:J21)</f>
        <v>120</v>
      </c>
      <c r="L21" s="5">
        <f>SUM(G21,K21)</f>
        <v>320</v>
      </c>
      <c r="M21" s="5">
        <f>SUM(D21,H21)</f>
        <v>0</v>
      </c>
    </row>
    <row r="23" spans="1:17" ht="12.75">
      <c r="A23" s="4"/>
      <c r="B23" s="1"/>
      <c r="C23" s="1"/>
      <c r="D23" s="5"/>
      <c r="E23" s="5"/>
      <c r="F23" s="9"/>
      <c r="G23" s="5"/>
      <c r="H23" s="5"/>
      <c r="I23" s="5"/>
      <c r="J23" s="9"/>
      <c r="K23" s="5"/>
      <c r="L23" s="5"/>
      <c r="M23" s="5"/>
      <c r="N23" s="9"/>
      <c r="P23" s="14"/>
      <c r="Q23" s="14"/>
    </row>
    <row r="24" spans="1:17" ht="12.75">
      <c r="A24" s="4"/>
      <c r="B24" s="1"/>
      <c r="C24" s="1"/>
      <c r="D24" s="5"/>
      <c r="E24" s="5"/>
      <c r="F24" s="9"/>
      <c r="G24" s="5"/>
      <c r="H24" s="5"/>
      <c r="I24" s="5"/>
      <c r="J24" s="9"/>
      <c r="K24" s="5"/>
      <c r="L24" s="5"/>
      <c r="M24" s="5"/>
      <c r="N24" s="9"/>
      <c r="P24" s="14"/>
      <c r="Q24" s="14"/>
    </row>
    <row r="25" spans="1:17" ht="12.75">
      <c r="A25" s="12"/>
      <c r="D25" s="5"/>
      <c r="E25" s="5"/>
      <c r="G25" s="5"/>
      <c r="I25" s="5"/>
      <c r="K25" s="5"/>
      <c r="L25" s="5"/>
      <c r="M25" s="5"/>
      <c r="O25" s="5"/>
      <c r="P25" s="14"/>
      <c r="Q25" s="14"/>
    </row>
    <row r="26" spans="1:17" ht="12.75">
      <c r="A26" s="4"/>
      <c r="B26" s="1"/>
      <c r="C26" s="1"/>
      <c r="D26" s="5"/>
      <c r="E26" s="5"/>
      <c r="F26" s="9"/>
      <c r="G26" s="5"/>
      <c r="H26" s="5"/>
      <c r="I26" s="5"/>
      <c r="J26" s="9"/>
      <c r="K26" s="5"/>
      <c r="L26" s="5"/>
      <c r="M26" s="5"/>
      <c r="N26" s="9"/>
      <c r="O26" s="5"/>
      <c r="P26" s="14"/>
      <c r="Q26" s="14"/>
    </row>
    <row r="27" spans="1:17" ht="12.75">
      <c r="A27" s="12"/>
      <c r="D27" s="5"/>
      <c r="E27" s="5"/>
      <c r="G27" s="5"/>
      <c r="I27" s="5"/>
      <c r="K27" s="5"/>
      <c r="L27" s="5"/>
      <c r="M27" s="5"/>
      <c r="P27" s="14"/>
      <c r="Q27" s="14"/>
    </row>
    <row r="28" spans="1:17" ht="12.75">
      <c r="A28" s="4"/>
      <c r="B28" s="1"/>
      <c r="C28" s="1"/>
      <c r="D28" s="5"/>
      <c r="E28" s="5"/>
      <c r="F28" s="9"/>
      <c r="G28" s="5"/>
      <c r="H28" s="5"/>
      <c r="I28" s="5"/>
      <c r="J28" s="9"/>
      <c r="K28" s="5"/>
      <c r="L28" s="5"/>
      <c r="M28" s="5"/>
      <c r="N28" s="9"/>
      <c r="P28" s="14"/>
      <c r="Q28" s="14"/>
    </row>
    <row r="29" spans="1:17" ht="12.75">
      <c r="A29" s="4"/>
      <c r="B29" s="1"/>
      <c r="C29" s="1"/>
      <c r="D29" s="5"/>
      <c r="E29" s="5"/>
      <c r="F29" s="9"/>
      <c r="G29" s="5"/>
      <c r="H29" s="5"/>
      <c r="I29" s="5"/>
      <c r="J29" s="9"/>
      <c r="K29" s="5"/>
      <c r="L29" s="5"/>
      <c r="M29" s="5"/>
      <c r="N29" s="9"/>
      <c r="P29" s="14"/>
      <c r="Q29" s="14"/>
    </row>
    <row r="30" spans="1:17" ht="12.75">
      <c r="A30" s="4"/>
      <c r="B30" s="1"/>
      <c r="C30" s="1"/>
      <c r="D30" s="5"/>
      <c r="E30" s="5"/>
      <c r="F30" s="9"/>
      <c r="G30" s="5"/>
      <c r="H30" s="5"/>
      <c r="I30" s="5"/>
      <c r="J30" s="9"/>
      <c r="K30" s="5"/>
      <c r="L30" s="5"/>
      <c r="M30" s="5"/>
      <c r="N30" s="9"/>
      <c r="P30" s="14"/>
      <c r="Q30" s="14"/>
    </row>
    <row r="31" spans="1:17" ht="12.75">
      <c r="A31" s="12"/>
      <c r="B31" s="11"/>
      <c r="C31" s="11"/>
      <c r="D31" s="5"/>
      <c r="E31" s="5"/>
      <c r="F31" s="9"/>
      <c r="G31" s="5"/>
      <c r="H31" s="5"/>
      <c r="I31" s="5"/>
      <c r="J31" s="9"/>
      <c r="K31" s="5"/>
      <c r="L31" s="5"/>
      <c r="M31" s="5"/>
      <c r="N31" s="9"/>
      <c r="P31" s="14"/>
      <c r="Q31" s="14"/>
    </row>
    <row r="32" spans="1:17" ht="12.75">
      <c r="A32" s="4"/>
      <c r="B32" s="1"/>
      <c r="C32" s="1"/>
      <c r="D32" s="5"/>
      <c r="E32" s="5"/>
      <c r="F32" s="9"/>
      <c r="G32" s="5"/>
      <c r="H32" s="5"/>
      <c r="I32" s="5"/>
      <c r="J32" s="9"/>
      <c r="K32" s="5"/>
      <c r="L32" s="5"/>
      <c r="M32" s="5"/>
      <c r="N32" s="9"/>
      <c r="P32" s="14"/>
      <c r="Q32" s="14"/>
    </row>
    <row r="33" spans="1:17" ht="12.75">
      <c r="A33" s="12"/>
      <c r="E33" s="5"/>
      <c r="G33" s="5"/>
      <c r="I33" s="5"/>
      <c r="K33" s="5"/>
      <c r="L33" s="5"/>
      <c r="M33" s="5"/>
      <c r="P33" s="14"/>
      <c r="Q33" s="14"/>
    </row>
    <row r="34" spans="1:17" ht="12.75">
      <c r="A34" s="4"/>
      <c r="B34" s="1"/>
      <c r="C34" s="1"/>
      <c r="D34" s="5"/>
      <c r="E34" s="5"/>
      <c r="F34" s="9"/>
      <c r="G34" s="5"/>
      <c r="H34" s="5"/>
      <c r="I34" s="5"/>
      <c r="J34" s="9"/>
      <c r="K34" s="5"/>
      <c r="L34" s="5"/>
      <c r="M34" s="5"/>
      <c r="N34" s="9"/>
      <c r="P34" s="14"/>
      <c r="Q34" s="14"/>
    </row>
    <row r="35" spans="1:17" ht="12.75">
      <c r="A35" s="4"/>
      <c r="B35" s="1"/>
      <c r="C35" s="1"/>
      <c r="D35" s="5"/>
      <c r="E35" s="5"/>
      <c r="F35" s="9"/>
      <c r="G35" s="5"/>
      <c r="H35" s="5"/>
      <c r="I35" s="5"/>
      <c r="J35" s="9"/>
      <c r="K35" s="5"/>
      <c r="L35" s="5"/>
      <c r="M35" s="5"/>
      <c r="N35" s="9"/>
      <c r="P35" s="14"/>
      <c r="Q35" s="14"/>
    </row>
    <row r="36" spans="1:17" ht="12.75">
      <c r="A36" s="4"/>
      <c r="B36" s="1"/>
      <c r="C36" s="1"/>
      <c r="D36" s="5"/>
      <c r="E36" s="5"/>
      <c r="F36" s="9"/>
      <c r="G36" s="5"/>
      <c r="H36" s="5"/>
      <c r="I36" s="5"/>
      <c r="J36" s="9"/>
      <c r="K36" s="5"/>
      <c r="L36" s="5"/>
      <c r="M36" s="5"/>
      <c r="N36" s="9"/>
      <c r="P36" s="14"/>
      <c r="Q36" s="14"/>
    </row>
    <row r="37" spans="1:17" ht="12.75">
      <c r="A37" s="4"/>
      <c r="B37" s="1"/>
      <c r="C37" s="1"/>
      <c r="D37" s="5"/>
      <c r="E37" s="5"/>
      <c r="F37" s="9"/>
      <c r="G37" s="5"/>
      <c r="H37" s="5"/>
      <c r="I37" s="5"/>
      <c r="J37" s="9"/>
      <c r="K37" s="5"/>
      <c r="L37" s="5"/>
      <c r="M37" s="5"/>
      <c r="N37" s="9"/>
      <c r="P37" s="14"/>
      <c r="Q37" s="14"/>
    </row>
    <row r="38" spans="1:17" ht="12.75">
      <c r="A38" s="12"/>
      <c r="E38" s="5"/>
      <c r="G38" s="5"/>
      <c r="I38" s="5"/>
      <c r="K38" s="5"/>
      <c r="L38" s="5"/>
      <c r="M38" s="5"/>
      <c r="P38" s="14"/>
      <c r="Q38" s="14"/>
    </row>
    <row r="39" spans="1:17" ht="12.75">
      <c r="A39" s="4"/>
      <c r="B39" s="1"/>
      <c r="C39" s="1"/>
      <c r="D39" s="5"/>
      <c r="E39" s="5"/>
      <c r="F39" s="9"/>
      <c r="G39" s="5"/>
      <c r="H39" s="5"/>
      <c r="I39" s="5"/>
      <c r="J39" s="9"/>
      <c r="K39" s="5"/>
      <c r="L39" s="5"/>
      <c r="M39" s="5"/>
      <c r="N39" s="9"/>
      <c r="P39" s="14"/>
      <c r="Q39" s="14"/>
    </row>
    <row r="40" spans="1:17" ht="12.75">
      <c r="A40" s="4"/>
      <c r="E40" s="5"/>
      <c r="G40" s="5"/>
      <c r="I40" s="5"/>
      <c r="K40" s="5"/>
      <c r="L40" s="5"/>
      <c r="M40" s="5"/>
      <c r="P40" s="14"/>
      <c r="Q40" s="14"/>
    </row>
  </sheetData>
  <sheetProtection/>
  <mergeCells count="2">
    <mergeCell ref="D1:G1"/>
    <mergeCell ref="H1:K1"/>
  </mergeCells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XTreme</cp:lastModifiedBy>
  <cp:lastPrinted>2009-12-19T12:22:12Z</cp:lastPrinted>
  <dcterms:created xsi:type="dcterms:W3CDTF">2004-06-14T22:07:41Z</dcterms:created>
  <dcterms:modified xsi:type="dcterms:W3CDTF">2009-12-25T05:38:59Z</dcterms:modified>
  <cp:category/>
  <cp:version/>
  <cp:contentType/>
  <cp:contentStatus/>
</cp:coreProperties>
</file>