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M" sheetId="7" r:id="rId7"/>
    <sheet name="S" sheetId="8" r:id="rId8"/>
    <sheet name="T" sheetId="9" r:id="rId9"/>
    <sheet name="Лист1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<sst xmlns="http://schemas.openxmlformats.org/spreadsheetml/2006/main" count="831" uniqueCount="185">
  <si>
    <t>Первенство России</t>
  </si>
  <si>
    <t>КВ</t>
  </si>
  <si>
    <t>МВ</t>
  </si>
  <si>
    <t>Д.Т.</t>
  </si>
  <si>
    <t>Аджилити</t>
  </si>
  <si>
    <t>Джампинг</t>
  </si>
  <si>
    <t>Финал</t>
  </si>
  <si>
    <t>Стартовый номер</t>
  </si>
  <si>
    <t>Фамилия, имя участника</t>
  </si>
  <si>
    <t>Порода, кличка собаки</t>
  </si>
  <si>
    <t>Команда</t>
  </si>
  <si>
    <t>Время</t>
  </si>
  <si>
    <t>Штраф</t>
  </si>
  <si>
    <t>Штраф за время</t>
  </si>
  <si>
    <t>Общий штраф</t>
  </si>
  <si>
    <t>Сумма времени</t>
  </si>
  <si>
    <t>Сумма двоеборья</t>
  </si>
  <si>
    <t>Место</t>
  </si>
  <si>
    <t>Скорость аджилити</t>
  </si>
  <si>
    <t>Скорость джампинг</t>
  </si>
  <si>
    <t>Скорость финал</t>
  </si>
  <si>
    <t>Гремякина Анна</t>
  </si>
  <si>
    <t>метис Жангир</t>
  </si>
  <si>
    <t>Личный зачет</t>
  </si>
  <si>
    <t>Карпушин Александр</t>
  </si>
  <si>
    <t>голден-ретривер Виктория</t>
  </si>
  <si>
    <t>Пермь-7</t>
  </si>
  <si>
    <t>Ванина Ксения</t>
  </si>
  <si>
    <t>метис Клык</t>
  </si>
  <si>
    <t>Кострома-1</t>
  </si>
  <si>
    <t>Егорова Анастасия</t>
  </si>
  <si>
    <t>бордер-колли Амбассадор</t>
  </si>
  <si>
    <t>Москвички</t>
  </si>
  <si>
    <t>Баженко Юлия</t>
  </si>
  <si>
    <t>тервюрен Бенгалия</t>
  </si>
  <si>
    <t>Ивановская область-1</t>
  </si>
  <si>
    <t>Косякова Екатерина</t>
  </si>
  <si>
    <t>доберман Ральф</t>
  </si>
  <si>
    <t>Волкова Дарья</t>
  </si>
  <si>
    <t>бордер-колли Бейкон</t>
  </si>
  <si>
    <t>Московские девчата</t>
  </si>
  <si>
    <t>Маленьких Юлия</t>
  </si>
  <si>
    <t>шелти Пьеро</t>
  </si>
  <si>
    <t>Пермь-3</t>
  </si>
  <si>
    <t>далматин Джессика</t>
  </si>
  <si>
    <t>Унипес-3</t>
  </si>
  <si>
    <t>Пшеничникова Мария</t>
  </si>
  <si>
    <t>бордер-колли Ассоль</t>
  </si>
  <si>
    <t>Пермь-1</t>
  </si>
  <si>
    <t>Кольцова Анна</t>
  </si>
  <si>
    <t>тервюрен Гера</t>
  </si>
  <si>
    <t>метис Азор</t>
  </si>
  <si>
    <t>Москва</t>
  </si>
  <si>
    <t>Сагдеев Руслан</t>
  </si>
  <si>
    <t>бордер-колли Триумф</t>
  </si>
  <si>
    <t>Ивановская область-3</t>
  </si>
  <si>
    <t>Суханова Ксения</t>
  </si>
  <si>
    <t>немецкая овчарка Рада</t>
  </si>
  <si>
    <t>Перебейнос Анастасия</t>
  </si>
  <si>
    <t>тервюрен Ирбис</t>
  </si>
  <si>
    <t>Пермь-8</t>
  </si>
  <si>
    <t>ХудорожковаЕлизавета</t>
  </si>
  <si>
    <t>немецкая овчарка Джина</t>
  </si>
  <si>
    <t>Глазкова Татьяна</t>
  </si>
  <si>
    <t>лабрадор Фанни</t>
  </si>
  <si>
    <t>Нижегородская область</t>
  </si>
  <si>
    <t>бордер-колли Везунчик</t>
  </si>
  <si>
    <t>Пермь-6</t>
  </si>
  <si>
    <t>Гуркова Ирина</t>
  </si>
  <si>
    <t>бордер-колли Трек</t>
  </si>
  <si>
    <t>Столица</t>
  </si>
  <si>
    <t>бордер-колли Ориент</t>
  </si>
  <si>
    <t>Соловьева Юлия</t>
  </si>
  <si>
    <t>бордер-колли Беркут</t>
  </si>
  <si>
    <t>Пермь-5</t>
  </si>
  <si>
    <t>метис Мухтар</t>
  </si>
  <si>
    <t>Ивановская область-2</t>
  </si>
  <si>
    <t>бордер-колли Инфинити</t>
  </si>
  <si>
    <t>Столичные штучки</t>
  </si>
  <si>
    <t>бордер-колли Баттерфляй</t>
  </si>
  <si>
    <t>Пермь-2</t>
  </si>
  <si>
    <t>Сергеева Екатерина</t>
  </si>
  <si>
    <t>метис Дина</t>
  </si>
  <si>
    <t>Кострома-2</t>
  </si>
  <si>
    <t>шелти Вернисаж</t>
  </si>
  <si>
    <t>Пермь-4</t>
  </si>
  <si>
    <t>Ганеева Светлана</t>
  </si>
  <si>
    <t>бордер-колли Альма</t>
  </si>
  <si>
    <t>Семина Юлия</t>
  </si>
  <si>
    <t>бордер-колли Акелла</t>
  </si>
  <si>
    <t>бордер-колли Трейси Винд</t>
  </si>
  <si>
    <t>бордер-колли Робин Брюс</t>
  </si>
  <si>
    <t>Худорожкова Елизавета</t>
  </si>
  <si>
    <t>бордер-колли Версаль</t>
  </si>
  <si>
    <t>Пермь-9</t>
  </si>
  <si>
    <t>бордер-колли Бластер</t>
  </si>
  <si>
    <t>Булатова Екатерина</t>
  </si>
  <si>
    <t>метис Сьюзи</t>
  </si>
  <si>
    <t>Унипес-1</t>
  </si>
  <si>
    <t xml:space="preserve">шелти Тореадор </t>
  </si>
  <si>
    <t>Насонова Светлана</t>
  </si>
  <si>
    <t>китайская хохлатая Мэри</t>
  </si>
  <si>
    <t>Зинчук Виктория</t>
  </si>
  <si>
    <t>шелти Бэль</t>
  </si>
  <si>
    <t>метис Тим</t>
  </si>
  <si>
    <t>Правосудова Светлана</t>
  </si>
  <si>
    <t>американский кокер-спаниель Яндекс</t>
  </si>
  <si>
    <t>фокстерьер Габи</t>
  </si>
  <si>
    <t>Сорокин Денис</t>
  </si>
  <si>
    <t>английский кокер-спаниель Федос</t>
  </si>
  <si>
    <t>шелти Золотой Лис</t>
  </si>
  <si>
    <t>Косякова Ектерина</t>
  </si>
  <si>
    <t>шелти Брюс</t>
  </si>
  <si>
    <t>шелти Лисенок Людовик</t>
  </si>
  <si>
    <t>Бабынина Анастасия</t>
  </si>
  <si>
    <t>шелти Хлоя</t>
  </si>
  <si>
    <t>шелти Матисс</t>
  </si>
  <si>
    <t>русский спаниель Бумер</t>
  </si>
  <si>
    <t>Бугаевская Ольга</t>
  </si>
  <si>
    <t>спаниель Терра</t>
  </si>
  <si>
    <t>шелти Цветень</t>
  </si>
  <si>
    <t>Стерлягова Ксения</t>
  </si>
  <si>
    <t>шелти Кристиан</t>
  </si>
  <si>
    <t>фокстерьер Ави</t>
  </si>
  <si>
    <t>шелти Кенвивиэл Бэлл</t>
  </si>
  <si>
    <t>Алексеева Екатерина</t>
  </si>
  <si>
    <t>шелти Ивушка</t>
  </si>
  <si>
    <t>Чумакова Анастасия</t>
  </si>
  <si>
    <t>спаниель Керри</t>
  </si>
  <si>
    <t>шелти Каспер</t>
  </si>
  <si>
    <t>Алекинова Татьяна</t>
  </si>
  <si>
    <t>шелти Фиалковый Эльф</t>
  </si>
  <si>
    <t>шелти Корн Колэд</t>
  </si>
  <si>
    <t>карликовый пудель Винни Пух</t>
  </si>
  <si>
    <t>Григорьева Инна</t>
  </si>
  <si>
    <t>шелти БМВ Классика</t>
  </si>
  <si>
    <t>Зверева Александра</t>
  </si>
  <si>
    <t>такса Жуля</t>
  </si>
  <si>
    <t>Унипес-2</t>
  </si>
  <si>
    <t>Сиротина Валентина</t>
  </si>
  <si>
    <t>американский кокер-спаниель Витамин</t>
  </si>
  <si>
    <t>фокстерьер Вешка</t>
  </si>
  <si>
    <t>Лемайкин Юрий</t>
  </si>
  <si>
    <t>шелти Люк</t>
  </si>
  <si>
    <t>фокстерьер Чеканка</t>
  </si>
  <si>
    <t>Батаева Анастасия</t>
  </si>
  <si>
    <t>шелти Кай</t>
  </si>
  <si>
    <t>вельштерьер Девид</t>
  </si>
  <si>
    <t>Лашкул Ксения</t>
  </si>
  <si>
    <t>шелти Боня</t>
  </si>
  <si>
    <t>шелти Ноктюрн</t>
  </si>
  <si>
    <t>папильон Нина Ричи</t>
  </si>
  <si>
    <t>Гришина Евгения</t>
  </si>
  <si>
    <t>метис Белка</t>
  </si>
  <si>
    <t>шелти Банберри</t>
  </si>
  <si>
    <t>шелти Иф Онли</t>
  </si>
  <si>
    <t>метис Трейси</t>
  </si>
  <si>
    <t>шелти Экспрессия</t>
  </si>
  <si>
    <t>шелти Виолетта</t>
  </si>
  <si>
    <t>шпиц Масяня</t>
  </si>
  <si>
    <t>такса Джонни</t>
  </si>
  <si>
    <t>цвергшнауцер Сеня</t>
  </si>
  <si>
    <t>Штрафы</t>
  </si>
  <si>
    <t>Командные штрафы</t>
  </si>
  <si>
    <t>Сумма командных штрафов</t>
  </si>
  <si>
    <t xml:space="preserve">Время </t>
  </si>
  <si>
    <t>"Яхонт" клуб "Вместе"</t>
  </si>
  <si>
    <t>"Унипес"-1</t>
  </si>
  <si>
    <t>ИОКСС+Воробьевы Горы+КОКСС</t>
  </si>
  <si>
    <t>"Унипес"-3</t>
  </si>
  <si>
    <t>бордер-колли Брюс</t>
  </si>
  <si>
    <t>пудель Винни Пух</t>
  </si>
  <si>
    <t>Самара</t>
  </si>
  <si>
    <t>Северодвинск</t>
  </si>
  <si>
    <t>шелти Лисенок</t>
  </si>
  <si>
    <t>Екатеринбург</t>
  </si>
  <si>
    <t>шелти Тореадор</t>
  </si>
  <si>
    <t>Сборная Москвы "Москва"</t>
  </si>
  <si>
    <t>Сборная Москвы "Московские девчата"</t>
  </si>
  <si>
    <t>Сборная Москвы "Стличные штучки"</t>
  </si>
  <si>
    <t>Сборная Москвы "Столица"</t>
  </si>
  <si>
    <t>Сборная Нижегородской области</t>
  </si>
  <si>
    <t>ам. кокер-спаниель Яндекс</t>
  </si>
  <si>
    <t>ам. кокер-спаниель Витамин</t>
  </si>
  <si>
    <t>Сумма штрафа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</si>
</sst>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 wrapText="1" shrinkToFi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wrapText="1" shrinkToFit="1"/>
    </xf>
    <xf numFmtId="49" fontId="0" fillId="0" borderId="0" xfId="0" applyNumberFormat="1" applyFont="1" applyAlignment="1">
      <alignment wrapText="1" shrinkToFit="1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17">
      <alignment/>
      <protection/>
    </xf>
    <xf numFmtId="49" fontId="2" fillId="0" borderId="0" xfId="17" applyNumberFormat="1" applyFont="1">
      <alignment/>
      <protection/>
    </xf>
    <xf numFmtId="49" fontId="2" fillId="0" borderId="0" xfId="17" applyNumberFormat="1" applyFont="1" applyAlignment="1">
      <alignment wrapText="1" shrinkToFit="1"/>
      <protection/>
    </xf>
    <xf numFmtId="49" fontId="2" fillId="0" borderId="0" xfId="17" applyNumberFormat="1" applyFont="1" applyAlignment="1">
      <alignment shrinkToFit="1"/>
      <protection/>
    </xf>
    <xf numFmtId="0" fontId="0" fillId="0" borderId="0" xfId="17" applyAlignment="1">
      <alignment horizontal="center"/>
      <protection/>
    </xf>
    <xf numFmtId="0" fontId="2" fillId="0" borderId="0" xfId="17" applyFont="1">
      <alignment/>
      <protection/>
    </xf>
    <xf numFmtId="49" fontId="0" fillId="0" borderId="0" xfId="17" applyNumberFormat="1">
      <alignment/>
      <protection/>
    </xf>
    <xf numFmtId="2" fontId="0" fillId="0" borderId="0" xfId="17" applyNumberFormat="1">
      <alignment/>
      <protection/>
    </xf>
    <xf numFmtId="1" fontId="0" fillId="0" borderId="0" xfId="17" applyNumberFormat="1">
      <alignment/>
      <protection/>
    </xf>
    <xf numFmtId="2" fontId="0" fillId="0" borderId="0" xfId="17" applyNumberFormat="1" applyFill="1">
      <alignment/>
      <protection/>
    </xf>
    <xf numFmtId="1" fontId="0" fillId="0" borderId="0" xfId="17" applyNumberFormat="1" applyFill="1">
      <alignment/>
      <protection/>
    </xf>
    <xf numFmtId="0" fontId="0" fillId="0" borderId="0" xfId="17" applyFont="1" applyFill="1">
      <alignment/>
      <protection/>
    </xf>
    <xf numFmtId="49" fontId="0" fillId="2" borderId="0" xfId="17" applyNumberFormat="1" applyFill="1" applyAlignment="1">
      <alignment shrinkToFit="1"/>
      <protection/>
    </xf>
    <xf numFmtId="0" fontId="0" fillId="2" borderId="0" xfId="17" applyFill="1" applyAlignment="1">
      <alignment horizontal="center"/>
      <protection/>
    </xf>
    <xf numFmtId="0" fontId="0" fillId="2" borderId="0" xfId="17" applyFill="1">
      <alignment/>
      <protection/>
    </xf>
    <xf numFmtId="2" fontId="0" fillId="2" borderId="0" xfId="17" applyNumberFormat="1" applyFill="1">
      <alignment/>
      <protection/>
    </xf>
    <xf numFmtId="1" fontId="0" fillId="2" borderId="0" xfId="17" applyNumberFormat="1" applyFill="1">
      <alignment/>
      <protection/>
    </xf>
    <xf numFmtId="0" fontId="0" fillId="0" borderId="0" xfId="17" applyFill="1">
      <alignment/>
      <protection/>
    </xf>
    <xf numFmtId="49" fontId="0" fillId="3" borderId="0" xfId="17" applyNumberFormat="1" applyFill="1" applyAlignment="1">
      <alignment shrinkToFit="1"/>
      <protection/>
    </xf>
    <xf numFmtId="0" fontId="0" fillId="4" borderId="0" xfId="17" applyFill="1" applyAlignment="1">
      <alignment horizontal="center"/>
      <protection/>
    </xf>
    <xf numFmtId="0" fontId="0" fillId="4" borderId="0" xfId="17" applyFill="1">
      <alignment/>
      <protection/>
    </xf>
    <xf numFmtId="2" fontId="0" fillId="4" borderId="0" xfId="17" applyNumberFormat="1" applyFill="1">
      <alignment/>
      <protection/>
    </xf>
    <xf numFmtId="1" fontId="0" fillId="4" borderId="0" xfId="17" applyNumberFormat="1" applyFill="1">
      <alignment/>
      <protection/>
    </xf>
    <xf numFmtId="49" fontId="0" fillId="5" borderId="0" xfId="17" applyNumberFormat="1" applyFill="1" applyAlignment="1">
      <alignment shrinkToFit="1"/>
      <protection/>
    </xf>
    <xf numFmtId="0" fontId="0" fillId="3" borderId="0" xfId="17" applyFill="1">
      <alignment/>
      <protection/>
    </xf>
    <xf numFmtId="0" fontId="0" fillId="5" borderId="0" xfId="17" applyFill="1">
      <alignment/>
      <protection/>
    </xf>
    <xf numFmtId="0" fontId="4" fillId="0" borderId="0" xfId="17" applyFont="1">
      <alignment/>
      <protection/>
    </xf>
    <xf numFmtId="0" fontId="0" fillId="5" borderId="0" xfId="17" applyFill="1" applyAlignment="1">
      <alignment horizontal="center"/>
      <protection/>
    </xf>
    <xf numFmtId="2" fontId="0" fillId="5" borderId="0" xfId="17" applyNumberFormat="1" applyFill="1">
      <alignment/>
      <protection/>
    </xf>
    <xf numFmtId="1" fontId="0" fillId="5" borderId="0" xfId="17" applyNumberFormat="1" applyFill="1">
      <alignment/>
      <protection/>
    </xf>
    <xf numFmtId="49" fontId="2" fillId="0" borderId="0" xfId="17" applyNumberFormat="1" applyFont="1" applyFill="1" applyAlignment="1">
      <alignment shrinkToFit="1"/>
      <protection/>
    </xf>
    <xf numFmtId="49" fontId="0" fillId="4" borderId="0" xfId="17" applyNumberFormat="1" applyFill="1" applyAlignment="1">
      <alignment shrinkToFit="1"/>
      <protection/>
    </xf>
    <xf numFmtId="0" fontId="0" fillId="3" borderId="0" xfId="17" applyFill="1" applyAlignment="1">
      <alignment horizontal="center"/>
      <protection/>
    </xf>
    <xf numFmtId="2" fontId="0" fillId="3" borderId="0" xfId="17" applyNumberFormat="1" applyFill="1">
      <alignment/>
      <protection/>
    </xf>
    <xf numFmtId="1" fontId="0" fillId="3" borderId="0" xfId="17" applyNumberFormat="1" applyFill="1">
      <alignment/>
      <protection/>
    </xf>
    <xf numFmtId="49" fontId="0" fillId="4" borderId="0" xfId="17" applyNumberFormat="1" applyFill="1">
      <alignment/>
      <protection/>
    </xf>
    <xf numFmtId="1" fontId="2" fillId="0" borderId="0" xfId="17" applyNumberFormat="1" applyFont="1" applyFill="1">
      <alignment/>
      <protection/>
    </xf>
    <xf numFmtId="0" fontId="0" fillId="0" borderId="0" xfId="17" applyFont="1" applyAlignment="1">
      <alignment horizontal="center"/>
      <protection/>
    </xf>
    <xf numFmtId="0" fontId="0" fillId="0" borderId="0" xfId="17" applyFont="1">
      <alignment/>
      <protection/>
    </xf>
    <xf numFmtId="2" fontId="0" fillId="0" borderId="0" xfId="17" applyNumberFormat="1" applyFont="1">
      <alignment/>
      <protection/>
    </xf>
    <xf numFmtId="49" fontId="0" fillId="5" borderId="0" xfId="17" applyNumberFormat="1" applyFill="1">
      <alignment/>
      <protection/>
    </xf>
    <xf numFmtId="1" fontId="2" fillId="0" borderId="0" xfId="17" applyNumberFormat="1" applyFont="1">
      <alignment/>
      <protection/>
    </xf>
    <xf numFmtId="2" fontId="0" fillId="0" borderId="0" xfId="17" applyNumberFormat="1" applyFont="1" applyFill="1">
      <alignment/>
      <protection/>
    </xf>
    <xf numFmtId="1" fontId="0" fillId="0" borderId="0" xfId="17" applyNumberFormat="1" applyFont="1" applyFill="1">
      <alignment/>
      <protection/>
    </xf>
    <xf numFmtId="1" fontId="2" fillId="2" borderId="0" xfId="17" applyNumberFormat="1" applyFont="1" applyFill="1">
      <alignment/>
      <protection/>
    </xf>
    <xf numFmtId="1" fontId="2" fillId="4" borderId="0" xfId="17" applyNumberFormat="1" applyFont="1" applyFill="1">
      <alignment/>
      <protection/>
    </xf>
    <xf numFmtId="0" fontId="0" fillId="0" borderId="0" xfId="17" applyFill="1" applyAlignment="1">
      <alignment horizontal="center"/>
      <protection/>
    </xf>
    <xf numFmtId="1" fontId="2" fillId="3" borderId="0" xfId="17" applyNumberFormat="1" applyFont="1" applyFill="1">
      <alignment/>
      <protection/>
    </xf>
    <xf numFmtId="49" fontId="0" fillId="2" borderId="0" xfId="17" applyNumberFormat="1" applyFill="1">
      <alignment/>
      <protection/>
    </xf>
    <xf numFmtId="0" fontId="0" fillId="2" borderId="0" xfId="17" applyFont="1" applyFill="1">
      <alignment/>
      <protection/>
    </xf>
    <xf numFmtId="1" fontId="0" fillId="2" borderId="0" xfId="17" applyNumberFormat="1" applyFont="1" applyFill="1">
      <alignment/>
      <protection/>
    </xf>
    <xf numFmtId="1" fontId="0" fillId="4" borderId="0" xfId="17" applyNumberFormat="1" applyFont="1" applyFill="1">
      <alignment/>
      <protection/>
    </xf>
    <xf numFmtId="1" fontId="0" fillId="0" borderId="0" xfId="17" applyNumberFormat="1" applyFont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17" applyFont="1" applyAlignment="1">
      <alignment horizontal="center"/>
      <protection/>
    </xf>
    <xf numFmtId="0" fontId="0" fillId="3" borderId="0" xfId="17" applyFont="1" applyFill="1">
      <alignment/>
      <protection/>
    </xf>
  </cellXfs>
  <cellStyles count="7">
    <cellStyle name="Normal" xfId="0"/>
    <cellStyle name="Currency" xfId="15"/>
    <cellStyle name="Currency [0]" xfId="16"/>
    <cellStyle name="Обычный_Первенство России-2008 бланк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workbookViewId="0" topLeftCell="A4">
      <pane xSplit="3" topLeftCell="D1" activePane="topRight" state="frozen"/>
      <selection pane="topLeft" activeCell="A1" sqref="A1"/>
      <selection pane="topRight" activeCell="D18" sqref="D18"/>
    </sheetView>
  </sheetViews>
  <sheetFormatPr defaultColWidth="9.00390625" defaultRowHeight="12.75"/>
  <cols>
    <col min="1" max="1" width="11.25390625" style="0" customWidth="1"/>
    <col min="2" max="2" width="21.375" style="0" customWidth="1"/>
    <col min="3" max="3" width="26.625" style="0" customWidth="1"/>
    <col min="4" max="4" width="23.125" style="1" customWidth="1"/>
    <col min="14" max="14" width="11.12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9.875" style="0" customWidth="1"/>
  </cols>
  <sheetData>
    <row r="1" spans="2:26" ht="12.75">
      <c r="B1" s="2" t="s">
        <v>0</v>
      </c>
      <c r="E1" s="3" t="s">
        <v>1</v>
      </c>
      <c r="F1" s="4">
        <v>48</v>
      </c>
      <c r="G1" s="5" t="s">
        <v>2</v>
      </c>
      <c r="H1" s="4">
        <v>72</v>
      </c>
      <c r="I1" s="3" t="s">
        <v>1</v>
      </c>
      <c r="J1" s="4">
        <v>30</v>
      </c>
      <c r="K1" s="5" t="s">
        <v>2</v>
      </c>
      <c r="L1" s="4">
        <v>45</v>
      </c>
      <c r="M1" s="6"/>
      <c r="N1" s="6"/>
      <c r="O1" s="6"/>
      <c r="P1" s="3" t="s">
        <v>1</v>
      </c>
      <c r="Q1" s="4">
        <v>43</v>
      </c>
      <c r="R1" s="5" t="s">
        <v>2</v>
      </c>
      <c r="S1" s="4">
        <v>62</v>
      </c>
      <c r="T1" s="6"/>
      <c r="U1" s="6"/>
      <c r="V1" s="6"/>
      <c r="W1" s="2" t="s">
        <v>3</v>
      </c>
      <c r="X1">
        <v>176</v>
      </c>
      <c r="Y1">
        <v>125</v>
      </c>
      <c r="Z1">
        <v>164</v>
      </c>
    </row>
    <row r="2" spans="5:17" ht="12.75">
      <c r="E2" s="6"/>
      <c r="F2" s="7"/>
      <c r="G2" s="6"/>
      <c r="H2" s="6"/>
      <c r="I2" s="6"/>
      <c r="J2" s="7"/>
      <c r="K2" s="6"/>
      <c r="L2" s="6"/>
      <c r="M2" s="6"/>
      <c r="N2" s="6"/>
      <c r="O2" s="6"/>
      <c r="P2" s="6"/>
      <c r="Q2" s="6"/>
    </row>
    <row r="3" spans="5:17" ht="12.75">
      <c r="E3" s="75" t="s">
        <v>4</v>
      </c>
      <c r="F3" s="75"/>
      <c r="G3" s="75"/>
      <c r="H3" s="75" t="s">
        <v>5</v>
      </c>
      <c r="I3" s="75"/>
      <c r="J3" s="75"/>
      <c r="K3" s="3"/>
      <c r="L3" s="3"/>
      <c r="M3" s="75" t="s">
        <v>6</v>
      </c>
      <c r="N3" s="75"/>
      <c r="O3" s="75"/>
      <c r="P3" s="75"/>
      <c r="Q3" s="75"/>
    </row>
    <row r="4" spans="1:26" ht="38.25">
      <c r="A4" s="8" t="s">
        <v>7</v>
      </c>
      <c r="B4" s="8" t="s">
        <v>8</v>
      </c>
      <c r="C4" s="8" t="s">
        <v>9</v>
      </c>
      <c r="D4" s="9" t="s">
        <v>10</v>
      </c>
      <c r="E4" s="9" t="s">
        <v>11</v>
      </c>
      <c r="F4" s="9" t="s">
        <v>12</v>
      </c>
      <c r="G4" s="10" t="s">
        <v>13</v>
      </c>
      <c r="H4" s="8" t="s">
        <v>14</v>
      </c>
      <c r="I4" s="9" t="s">
        <v>11</v>
      </c>
      <c r="J4" s="9" t="s">
        <v>12</v>
      </c>
      <c r="K4" s="10" t="s">
        <v>13</v>
      </c>
      <c r="L4" s="8" t="s">
        <v>14</v>
      </c>
      <c r="M4" s="8" t="s">
        <v>15</v>
      </c>
      <c r="N4" s="11" t="s">
        <v>16</v>
      </c>
      <c r="O4" s="12" t="s">
        <v>17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17</v>
      </c>
      <c r="X4" s="10" t="s">
        <v>18</v>
      </c>
      <c r="Y4" s="10" t="s">
        <v>19</v>
      </c>
      <c r="Z4" s="10" t="s">
        <v>20</v>
      </c>
    </row>
    <row r="5" spans="1:26" ht="12.75">
      <c r="A5" s="13">
        <v>6521</v>
      </c>
      <c r="B5" t="s">
        <v>63</v>
      </c>
      <c r="C5" t="s">
        <v>64</v>
      </c>
      <c r="D5" s="1" t="s">
        <v>65</v>
      </c>
      <c r="E5" s="6">
        <f>L!E19</f>
        <v>42.18</v>
      </c>
      <c r="F5" s="7">
        <f>L!F19</f>
        <v>15</v>
      </c>
      <c r="G5" s="6">
        <f aca="true" t="shared" si="0" ref="G5:G21">IF(E5=0,120,IF(E5&gt;$H$1,120,IF(E5&lt;$F$1,0,IF($H$1&gt;E5&gt;$F$1,E5-$F$1))))</f>
        <v>0</v>
      </c>
      <c r="H5" s="6">
        <f aca="true" t="shared" si="1" ref="H5:H21">SUM(F5,G5)</f>
        <v>15</v>
      </c>
      <c r="I5" s="6">
        <f>L!H19</f>
        <v>27.91</v>
      </c>
      <c r="J5" s="7">
        <f>L!I19</f>
        <v>0</v>
      </c>
      <c r="K5" s="6">
        <f aca="true" t="shared" si="2" ref="K5:K21">IF(I5=0,100,IF(I5&gt;$L$1,100,IF(I5&lt;$J$1,0,IF($L$1&gt;I5&gt;$J$1,I5-$J$1))))</f>
        <v>0</v>
      </c>
      <c r="L5" s="6">
        <f aca="true" t="shared" si="3" ref="L5:L21">SUM(J5,K5)</f>
        <v>0</v>
      </c>
      <c r="M5" s="6">
        <f aca="true" t="shared" si="4" ref="M5:M21">SUM(E5,I5)</f>
        <v>70.09</v>
      </c>
      <c r="N5" s="6">
        <f aca="true" t="shared" si="5" ref="N5:N21">SUM(H5,L5)</f>
        <v>15</v>
      </c>
      <c r="O5" s="14">
        <v>4</v>
      </c>
      <c r="P5" s="6">
        <v>40.28</v>
      </c>
      <c r="Q5" s="7">
        <v>0</v>
      </c>
      <c r="R5" s="6">
        <f aca="true" t="shared" si="6" ref="R5:R21">IF(P5=0,120,IF(P5&gt;$S$1,120,IF(P5&lt;$Q$1,0,IF($S$1&gt;P5&gt;$Q$1,P5-$Q$1))))</f>
        <v>0</v>
      </c>
      <c r="S5" s="6">
        <f aca="true" t="shared" si="7" ref="S5:S21">SUM(Q5,R5)</f>
        <v>0</v>
      </c>
      <c r="T5" s="14">
        <v>1</v>
      </c>
      <c r="X5" s="15">
        <f aca="true" t="shared" si="8" ref="X5:X21">$X$1/E5</f>
        <v>4.172593646277857</v>
      </c>
      <c r="Y5" s="15">
        <f aca="true" t="shared" si="9" ref="Y5:Y21">$Y$1/I5</f>
        <v>4.478681476173414</v>
      </c>
      <c r="Z5" s="15">
        <f aca="true" t="shared" si="10" ref="Z5:Z21">$Z$1/P5</f>
        <v>4.07149950347567</v>
      </c>
    </row>
    <row r="6" spans="1:26" ht="12.75">
      <c r="A6" s="13">
        <v>6509</v>
      </c>
      <c r="B6" s="1" t="s">
        <v>36</v>
      </c>
      <c r="C6" s="1" t="s">
        <v>37</v>
      </c>
      <c r="D6" s="1" t="s">
        <v>26</v>
      </c>
      <c r="E6" s="6">
        <f>L!E8</f>
        <v>51.65</v>
      </c>
      <c r="F6" s="7">
        <f>L!F8</f>
        <v>25</v>
      </c>
      <c r="G6" s="6">
        <f t="shared" si="0"/>
        <v>3.6499999999999986</v>
      </c>
      <c r="H6" s="6">
        <f t="shared" si="1"/>
        <v>28.65</v>
      </c>
      <c r="I6" s="6">
        <f>L!H8</f>
        <v>31.9</v>
      </c>
      <c r="J6" s="7">
        <f>L!I8</f>
        <v>0</v>
      </c>
      <c r="K6" s="6">
        <f t="shared" si="2"/>
        <v>1.8999999999999986</v>
      </c>
      <c r="L6" s="6">
        <f t="shared" si="3"/>
        <v>1.8999999999999986</v>
      </c>
      <c r="M6" s="6">
        <f t="shared" si="4"/>
        <v>83.55</v>
      </c>
      <c r="N6" s="6">
        <f t="shared" si="5"/>
        <v>30.549999999999997</v>
      </c>
      <c r="O6" s="14">
        <v>6</v>
      </c>
      <c r="P6" s="6">
        <v>45.4</v>
      </c>
      <c r="Q6" s="7">
        <v>0</v>
      </c>
      <c r="R6" s="6">
        <f t="shared" si="6"/>
        <v>2.3999999999999986</v>
      </c>
      <c r="S6" s="6">
        <f t="shared" si="7"/>
        <v>2.3999999999999986</v>
      </c>
      <c r="T6" s="14">
        <v>2</v>
      </c>
      <c r="X6" s="15">
        <f t="shared" si="8"/>
        <v>3.4075508228460794</v>
      </c>
      <c r="Y6" s="15">
        <f t="shared" si="9"/>
        <v>3.918495297805643</v>
      </c>
      <c r="Z6" s="15">
        <f t="shared" si="10"/>
        <v>3.6123348017621146</v>
      </c>
    </row>
    <row r="7" spans="1:26" ht="12.75">
      <c r="A7" s="13">
        <v>6515</v>
      </c>
      <c r="B7" s="1" t="s">
        <v>30</v>
      </c>
      <c r="C7" s="1" t="s">
        <v>51</v>
      </c>
      <c r="D7" s="19" t="s">
        <v>52</v>
      </c>
      <c r="E7" s="6">
        <f>L!E14</f>
        <v>50.22</v>
      </c>
      <c r="F7" s="7">
        <f>L!F14</f>
        <v>10</v>
      </c>
      <c r="G7" s="6">
        <f t="shared" si="0"/>
        <v>2.219999999999999</v>
      </c>
      <c r="H7" s="6">
        <f t="shared" si="1"/>
        <v>12.219999999999999</v>
      </c>
      <c r="I7" s="6">
        <f>L!H14</f>
        <v>35.22</v>
      </c>
      <c r="J7" s="7">
        <f>L!I14</f>
        <v>15</v>
      </c>
      <c r="K7" s="6">
        <f t="shared" si="2"/>
        <v>5.219999999999999</v>
      </c>
      <c r="L7" s="6">
        <f t="shared" si="3"/>
        <v>20.22</v>
      </c>
      <c r="M7" s="6">
        <f t="shared" si="4"/>
        <v>85.44</v>
      </c>
      <c r="N7" s="6">
        <f t="shared" si="5"/>
        <v>32.44</v>
      </c>
      <c r="O7" s="14">
        <v>7</v>
      </c>
      <c r="P7" s="6">
        <v>44.4</v>
      </c>
      <c r="Q7" s="7">
        <v>5</v>
      </c>
      <c r="R7" s="6">
        <f t="shared" si="6"/>
        <v>1.3999999999999986</v>
      </c>
      <c r="S7" s="6">
        <f t="shared" si="7"/>
        <v>6.399999999999999</v>
      </c>
      <c r="T7" s="14">
        <v>3</v>
      </c>
      <c r="X7" s="15">
        <f t="shared" si="8"/>
        <v>3.50457984866587</v>
      </c>
      <c r="Y7" s="15">
        <f t="shared" si="9"/>
        <v>3.5491198182850656</v>
      </c>
      <c r="Z7" s="15">
        <f t="shared" si="10"/>
        <v>3.6936936936936937</v>
      </c>
    </row>
    <row r="8" spans="1:26" ht="12.75">
      <c r="A8" s="13">
        <v>6501</v>
      </c>
      <c r="B8" t="s">
        <v>21</v>
      </c>
      <c r="C8" t="s">
        <v>22</v>
      </c>
      <c r="D8" s="1" t="s">
        <v>23</v>
      </c>
      <c r="E8" s="6">
        <f>L!E3</f>
        <v>52.75</v>
      </c>
      <c r="F8" s="7">
        <f>L!F3</f>
        <v>20</v>
      </c>
      <c r="G8" s="6">
        <f t="shared" si="0"/>
        <v>4.75</v>
      </c>
      <c r="H8" s="6">
        <f t="shared" si="1"/>
        <v>24.75</v>
      </c>
      <c r="I8" s="6">
        <f>L!H3</f>
        <v>42.16</v>
      </c>
      <c r="J8" s="7">
        <f>L!I3</f>
        <v>10</v>
      </c>
      <c r="K8" s="6">
        <f t="shared" si="2"/>
        <v>12.159999999999997</v>
      </c>
      <c r="L8" s="6">
        <f t="shared" si="3"/>
        <v>22.159999999999997</v>
      </c>
      <c r="M8" s="6">
        <f t="shared" si="4"/>
        <v>94.91</v>
      </c>
      <c r="N8" s="6">
        <f t="shared" si="5"/>
        <v>46.91</v>
      </c>
      <c r="O8" s="14">
        <v>9</v>
      </c>
      <c r="P8" s="6">
        <v>50.41</v>
      </c>
      <c r="Q8" s="7">
        <v>5</v>
      </c>
      <c r="R8" s="6">
        <f t="shared" si="6"/>
        <v>7.409999999999997</v>
      </c>
      <c r="S8" s="6">
        <f t="shared" si="7"/>
        <v>12.409999999999997</v>
      </c>
      <c r="T8" s="7">
        <v>4</v>
      </c>
      <c r="X8" s="15">
        <f t="shared" si="8"/>
        <v>3.3364928909952605</v>
      </c>
      <c r="Y8" s="15">
        <f t="shared" si="9"/>
        <v>2.9648956356736247</v>
      </c>
      <c r="Z8" s="15">
        <f t="shared" si="10"/>
        <v>3.25332275342194</v>
      </c>
    </row>
    <row r="9" spans="1:26" ht="12.75">
      <c r="A9" s="13">
        <v>6506</v>
      </c>
      <c r="B9" s="1" t="s">
        <v>33</v>
      </c>
      <c r="C9" s="1" t="s">
        <v>34</v>
      </c>
      <c r="D9" s="1" t="s">
        <v>35</v>
      </c>
      <c r="E9" s="6">
        <f>L!E7</f>
        <v>0</v>
      </c>
      <c r="F9" s="7"/>
      <c r="G9" s="6">
        <f t="shared" si="0"/>
        <v>120</v>
      </c>
      <c r="H9" s="6">
        <f t="shared" si="1"/>
        <v>120</v>
      </c>
      <c r="I9" s="6">
        <f>L!H7</f>
        <v>29.33</v>
      </c>
      <c r="J9" s="7">
        <f>L!I7</f>
        <v>0</v>
      </c>
      <c r="K9" s="6">
        <f t="shared" si="2"/>
        <v>0</v>
      </c>
      <c r="L9" s="6">
        <f t="shared" si="3"/>
        <v>0</v>
      </c>
      <c r="M9" s="6">
        <f t="shared" si="4"/>
        <v>29.33</v>
      </c>
      <c r="N9" s="6">
        <f t="shared" si="5"/>
        <v>120</v>
      </c>
      <c r="O9" s="21">
        <v>10</v>
      </c>
      <c r="P9" s="6">
        <v>48.53</v>
      </c>
      <c r="Q9" s="7">
        <v>10</v>
      </c>
      <c r="R9" s="6">
        <f t="shared" si="6"/>
        <v>5.530000000000001</v>
      </c>
      <c r="S9" s="6">
        <f t="shared" si="7"/>
        <v>15.530000000000001</v>
      </c>
      <c r="T9" s="7">
        <v>5</v>
      </c>
      <c r="X9" s="15" t="e">
        <f t="shared" si="8"/>
        <v>#DIV/0!</v>
      </c>
      <c r="Y9" s="15">
        <f t="shared" si="9"/>
        <v>4.261847937265599</v>
      </c>
      <c r="Z9" s="15">
        <f t="shared" si="10"/>
        <v>3.379352977539666</v>
      </c>
    </row>
    <row r="10" spans="1:26" ht="12.75">
      <c r="A10" s="13">
        <v>6511</v>
      </c>
      <c r="B10" s="1" t="s">
        <v>41</v>
      </c>
      <c r="C10" s="1" t="s">
        <v>42</v>
      </c>
      <c r="D10" s="1" t="s">
        <v>43</v>
      </c>
      <c r="E10" s="6">
        <f>L!E10</f>
        <v>45.66</v>
      </c>
      <c r="F10" s="7">
        <f>L!F10</f>
        <v>0</v>
      </c>
      <c r="G10" s="6">
        <f t="shared" si="0"/>
        <v>0</v>
      </c>
      <c r="H10" s="6">
        <f t="shared" si="1"/>
        <v>0</v>
      </c>
      <c r="I10" s="6">
        <f>L!H10</f>
        <v>30.79</v>
      </c>
      <c r="J10" s="7">
        <f>L!I10</f>
        <v>0</v>
      </c>
      <c r="K10" s="6">
        <f t="shared" si="2"/>
        <v>0.7899999999999991</v>
      </c>
      <c r="L10" s="6">
        <f t="shared" si="3"/>
        <v>0.7899999999999991</v>
      </c>
      <c r="M10" s="6">
        <f t="shared" si="4"/>
        <v>76.44999999999999</v>
      </c>
      <c r="N10" s="6">
        <f t="shared" si="5"/>
        <v>0.7899999999999991</v>
      </c>
      <c r="O10" s="14">
        <v>1</v>
      </c>
      <c r="P10" s="6">
        <v>0</v>
      </c>
      <c r="Q10" s="7"/>
      <c r="R10" s="6">
        <f t="shared" si="6"/>
        <v>120</v>
      </c>
      <c r="S10" s="6">
        <f>SUM(Q10,R10)</f>
        <v>120</v>
      </c>
      <c r="T10" s="7"/>
      <c r="X10" s="15">
        <f t="shared" si="8"/>
        <v>3.854577310556286</v>
      </c>
      <c r="Y10" s="15">
        <f t="shared" si="9"/>
        <v>4.059759662227997</v>
      </c>
      <c r="Z10" s="15" t="e">
        <f t="shared" si="10"/>
        <v>#DIV/0!</v>
      </c>
    </row>
    <row r="11" spans="1:26" ht="12.75">
      <c r="A11" s="13">
        <v>6510</v>
      </c>
      <c r="B11" s="1" t="s">
        <v>38</v>
      </c>
      <c r="C11" s="1" t="s">
        <v>39</v>
      </c>
      <c r="D11" s="1" t="s">
        <v>40</v>
      </c>
      <c r="E11" s="6">
        <f>L!E9</f>
        <v>40.81</v>
      </c>
      <c r="F11" s="7">
        <f>L!F9</f>
        <v>5</v>
      </c>
      <c r="G11" s="6">
        <f t="shared" si="0"/>
        <v>0</v>
      </c>
      <c r="H11" s="6">
        <f t="shared" si="1"/>
        <v>5</v>
      </c>
      <c r="I11" s="6">
        <f>L!H9</f>
        <v>25.43</v>
      </c>
      <c r="J11" s="7">
        <f>L!I9</f>
        <v>0</v>
      </c>
      <c r="K11" s="6">
        <f t="shared" si="2"/>
        <v>0</v>
      </c>
      <c r="L11" s="6">
        <f t="shared" si="3"/>
        <v>0</v>
      </c>
      <c r="M11" s="6">
        <f t="shared" si="4"/>
        <v>66.24000000000001</v>
      </c>
      <c r="N11" s="6">
        <f t="shared" si="5"/>
        <v>5</v>
      </c>
      <c r="O11" s="14">
        <v>2</v>
      </c>
      <c r="P11" s="6">
        <v>0</v>
      </c>
      <c r="Q11" s="7"/>
      <c r="R11" s="6">
        <f t="shared" si="6"/>
        <v>120</v>
      </c>
      <c r="S11" s="6">
        <f t="shared" si="7"/>
        <v>120</v>
      </c>
      <c r="X11" s="15">
        <f t="shared" si="8"/>
        <v>4.3126684636118595</v>
      </c>
      <c r="Y11" s="15">
        <f t="shared" si="9"/>
        <v>4.915454187966969</v>
      </c>
      <c r="Z11" s="15" t="e">
        <f t="shared" si="10"/>
        <v>#DIV/0!</v>
      </c>
    </row>
    <row r="12" spans="1:26" ht="12.75">
      <c r="A12" s="13">
        <v>6513</v>
      </c>
      <c r="B12" s="1" t="s">
        <v>46</v>
      </c>
      <c r="C12" s="1" t="s">
        <v>47</v>
      </c>
      <c r="D12" s="1" t="s">
        <v>48</v>
      </c>
      <c r="E12" s="6">
        <f>L!E12</f>
        <v>43.28</v>
      </c>
      <c r="F12" s="7">
        <f>L!F12</f>
        <v>0</v>
      </c>
      <c r="G12" s="6">
        <f t="shared" si="0"/>
        <v>0</v>
      </c>
      <c r="H12" s="6">
        <f t="shared" si="1"/>
        <v>0</v>
      </c>
      <c r="I12" s="6">
        <f>L!H12</f>
        <v>28.9</v>
      </c>
      <c r="J12" s="7">
        <f>L!I12</f>
        <v>5</v>
      </c>
      <c r="K12" s="6">
        <f t="shared" si="2"/>
        <v>0</v>
      </c>
      <c r="L12" s="6">
        <f t="shared" si="3"/>
        <v>5</v>
      </c>
      <c r="M12" s="6">
        <f t="shared" si="4"/>
        <v>72.18</v>
      </c>
      <c r="N12" s="6">
        <f t="shared" si="5"/>
        <v>5</v>
      </c>
      <c r="O12" s="14">
        <v>3</v>
      </c>
      <c r="P12" s="6">
        <v>0</v>
      </c>
      <c r="Q12" s="7"/>
      <c r="R12" s="6">
        <f t="shared" si="6"/>
        <v>120</v>
      </c>
      <c r="S12" s="6">
        <f t="shared" si="7"/>
        <v>120</v>
      </c>
      <c r="X12" s="15">
        <f t="shared" si="8"/>
        <v>4.066543438077634</v>
      </c>
      <c r="Y12" s="15">
        <f t="shared" si="9"/>
        <v>4.325259515570934</v>
      </c>
      <c r="Z12" s="15" t="e">
        <f t="shared" si="10"/>
        <v>#DIV/0!</v>
      </c>
    </row>
    <row r="13" spans="1:26" ht="12.75">
      <c r="A13" s="13">
        <v>6505</v>
      </c>
      <c r="B13" s="1" t="s">
        <v>30</v>
      </c>
      <c r="C13" s="1" t="s">
        <v>31</v>
      </c>
      <c r="D13" s="1" t="s">
        <v>23</v>
      </c>
      <c r="E13" s="6">
        <f>L!E6</f>
        <v>45.5</v>
      </c>
      <c r="F13" s="7">
        <f>L!F6</f>
        <v>20</v>
      </c>
      <c r="G13" s="6">
        <f t="shared" si="0"/>
        <v>0</v>
      </c>
      <c r="H13" s="6">
        <f t="shared" si="1"/>
        <v>20</v>
      </c>
      <c r="I13" s="6">
        <f>L!H6</f>
        <v>26.15</v>
      </c>
      <c r="J13" s="7">
        <f>L!I6</f>
        <v>5</v>
      </c>
      <c r="K13" s="6">
        <f t="shared" si="2"/>
        <v>0</v>
      </c>
      <c r="L13" s="6">
        <f t="shared" si="3"/>
        <v>5</v>
      </c>
      <c r="M13" s="6">
        <f t="shared" si="4"/>
        <v>71.65</v>
      </c>
      <c r="N13" s="6">
        <f t="shared" si="5"/>
        <v>25</v>
      </c>
      <c r="O13" s="14">
        <v>5</v>
      </c>
      <c r="P13" s="6">
        <v>0</v>
      </c>
      <c r="Q13" s="7"/>
      <c r="R13" s="6">
        <f t="shared" si="6"/>
        <v>120</v>
      </c>
      <c r="S13" s="6">
        <f t="shared" si="7"/>
        <v>120</v>
      </c>
      <c r="X13" s="15">
        <f t="shared" si="8"/>
        <v>3.868131868131868</v>
      </c>
      <c r="Y13" s="15">
        <f t="shared" si="9"/>
        <v>4.780114722753346</v>
      </c>
      <c r="Z13" s="15" t="e">
        <f t="shared" si="10"/>
        <v>#DIV/0!</v>
      </c>
    </row>
    <row r="14" spans="1:26" ht="12.75">
      <c r="A14" s="13">
        <v>6518</v>
      </c>
      <c r="B14" s="1" t="s">
        <v>58</v>
      </c>
      <c r="C14" s="1" t="s">
        <v>59</v>
      </c>
      <c r="D14" s="1" t="s">
        <v>60</v>
      </c>
      <c r="E14" s="6">
        <f>L!E17</f>
        <v>54.29</v>
      </c>
      <c r="F14" s="7">
        <f>L!F17</f>
        <v>15</v>
      </c>
      <c r="G14" s="6">
        <f t="shared" si="0"/>
        <v>6.289999999999999</v>
      </c>
      <c r="H14" s="6">
        <f t="shared" si="1"/>
        <v>21.29</v>
      </c>
      <c r="I14" s="6">
        <f>L!H17</f>
        <v>36.41</v>
      </c>
      <c r="J14" s="7">
        <f>L!I17</f>
        <v>10</v>
      </c>
      <c r="K14" s="6">
        <f t="shared" si="2"/>
        <v>6.409999999999997</v>
      </c>
      <c r="L14" s="6">
        <f t="shared" si="3"/>
        <v>16.409999999999997</v>
      </c>
      <c r="M14" s="6">
        <f t="shared" si="4"/>
        <v>90.69999999999999</v>
      </c>
      <c r="N14" s="6">
        <f t="shared" si="5"/>
        <v>37.699999999999996</v>
      </c>
      <c r="O14" s="14">
        <v>8</v>
      </c>
      <c r="P14" s="6">
        <v>0</v>
      </c>
      <c r="Q14" s="7"/>
      <c r="R14" s="6">
        <f t="shared" si="6"/>
        <v>120</v>
      </c>
      <c r="S14" s="6">
        <f t="shared" si="7"/>
        <v>120</v>
      </c>
      <c r="X14" s="15">
        <f t="shared" si="8"/>
        <v>3.2418493276846565</v>
      </c>
      <c r="Y14" s="15">
        <f t="shared" si="9"/>
        <v>3.433122768470201</v>
      </c>
      <c r="Z14" s="15" t="e">
        <f t="shared" si="10"/>
        <v>#DIV/0!</v>
      </c>
    </row>
    <row r="15" spans="1:26" ht="12.75">
      <c r="A15" s="16">
        <v>6502</v>
      </c>
      <c r="B15" s="17" t="s">
        <v>24</v>
      </c>
      <c r="C15" s="17" t="s">
        <v>25</v>
      </c>
      <c r="D15" s="1" t="s">
        <v>26</v>
      </c>
      <c r="E15" s="6">
        <f>L!E4</f>
        <v>0</v>
      </c>
      <c r="F15" s="7"/>
      <c r="G15" s="6">
        <f t="shared" si="0"/>
        <v>120</v>
      </c>
      <c r="H15" s="6">
        <f t="shared" si="1"/>
        <v>120</v>
      </c>
      <c r="I15" s="6">
        <f>L!H4</f>
        <v>36.09</v>
      </c>
      <c r="J15" s="7">
        <f>L!I4</f>
        <v>0</v>
      </c>
      <c r="K15" s="6">
        <f t="shared" si="2"/>
        <v>6.090000000000003</v>
      </c>
      <c r="L15" s="6">
        <f t="shared" si="3"/>
        <v>6.090000000000003</v>
      </c>
      <c r="M15" s="6">
        <f t="shared" si="4"/>
        <v>36.09</v>
      </c>
      <c r="N15" s="6">
        <f t="shared" si="5"/>
        <v>126.09</v>
      </c>
      <c r="O15" s="21">
        <v>11</v>
      </c>
      <c r="P15" s="6"/>
      <c r="Q15" s="7"/>
      <c r="R15" s="6">
        <f t="shared" si="6"/>
        <v>120</v>
      </c>
      <c r="S15" s="6">
        <f t="shared" si="7"/>
        <v>120</v>
      </c>
      <c r="X15" s="15" t="e">
        <f t="shared" si="8"/>
        <v>#DIV/0!</v>
      </c>
      <c r="Y15" s="15">
        <f t="shared" si="9"/>
        <v>3.4635633139373785</v>
      </c>
      <c r="Z15" s="15" t="e">
        <f t="shared" si="10"/>
        <v>#DIV/0!</v>
      </c>
    </row>
    <row r="16" spans="1:26" ht="12.75">
      <c r="A16" s="13">
        <v>6517</v>
      </c>
      <c r="B16" s="1" t="s">
        <v>56</v>
      </c>
      <c r="C16" s="1" t="s">
        <v>57</v>
      </c>
      <c r="D16" s="1" t="s">
        <v>52</v>
      </c>
      <c r="E16" s="6">
        <f>L!E16</f>
        <v>58.75</v>
      </c>
      <c r="F16" s="7">
        <f>L!F16</f>
        <v>20</v>
      </c>
      <c r="G16" s="6">
        <f t="shared" si="0"/>
        <v>10.75</v>
      </c>
      <c r="H16" s="6">
        <f t="shared" si="1"/>
        <v>30.75</v>
      </c>
      <c r="I16" s="6">
        <f>L!H16</f>
        <v>0</v>
      </c>
      <c r="J16" s="7"/>
      <c r="K16" s="6">
        <f t="shared" si="2"/>
        <v>100</v>
      </c>
      <c r="L16" s="6">
        <f t="shared" si="3"/>
        <v>100</v>
      </c>
      <c r="M16" s="6">
        <f t="shared" si="4"/>
        <v>58.75</v>
      </c>
      <c r="N16" s="6">
        <f t="shared" si="5"/>
        <v>130.75</v>
      </c>
      <c r="O16" s="21">
        <v>12</v>
      </c>
      <c r="P16" s="6"/>
      <c r="Q16" s="7"/>
      <c r="R16" s="6">
        <f t="shared" si="6"/>
        <v>120</v>
      </c>
      <c r="S16" s="6">
        <f t="shared" si="7"/>
        <v>120</v>
      </c>
      <c r="X16" s="15">
        <f t="shared" si="8"/>
        <v>2.9957446808510637</v>
      </c>
      <c r="Y16" s="15" t="e">
        <f t="shared" si="9"/>
        <v>#DIV/0!</v>
      </c>
      <c r="Z16" s="15" t="e">
        <f t="shared" si="10"/>
        <v>#DIV/0!</v>
      </c>
    </row>
    <row r="17" spans="1:26" ht="12.75">
      <c r="A17" s="13">
        <v>6519</v>
      </c>
      <c r="B17" s="1" t="s">
        <v>61</v>
      </c>
      <c r="C17" s="1" t="s">
        <v>62</v>
      </c>
      <c r="D17" s="1" t="s">
        <v>60</v>
      </c>
      <c r="E17" s="6">
        <f>L!E18</f>
        <v>0</v>
      </c>
      <c r="F17" s="7"/>
      <c r="G17" s="6">
        <f t="shared" si="0"/>
        <v>120</v>
      </c>
      <c r="H17" s="6">
        <f t="shared" si="1"/>
        <v>120</v>
      </c>
      <c r="I17" s="6">
        <f>L!H18</f>
        <v>42.5</v>
      </c>
      <c r="J17" s="7">
        <f>L!I18</f>
        <v>5</v>
      </c>
      <c r="K17" s="6">
        <f t="shared" si="2"/>
        <v>12.5</v>
      </c>
      <c r="L17" s="6">
        <f t="shared" si="3"/>
        <v>17.5</v>
      </c>
      <c r="M17" s="6">
        <f t="shared" si="4"/>
        <v>42.5</v>
      </c>
      <c r="N17" s="6">
        <f t="shared" si="5"/>
        <v>137.5</v>
      </c>
      <c r="O17" s="21">
        <v>12</v>
      </c>
      <c r="P17" s="6"/>
      <c r="Q17" s="7"/>
      <c r="R17" s="6">
        <f t="shared" si="6"/>
        <v>120</v>
      </c>
      <c r="S17" s="6">
        <f t="shared" si="7"/>
        <v>120</v>
      </c>
      <c r="X17" s="15" t="e">
        <f t="shared" si="8"/>
        <v>#DIV/0!</v>
      </c>
      <c r="Y17" s="15">
        <f t="shared" si="9"/>
        <v>2.9411764705882355</v>
      </c>
      <c r="Z17" s="15" t="e">
        <f t="shared" si="10"/>
        <v>#DIV/0!</v>
      </c>
    </row>
    <row r="18" spans="1:26" ht="12.75">
      <c r="A18" s="13">
        <v>6503</v>
      </c>
      <c r="B18" s="1" t="s">
        <v>27</v>
      </c>
      <c r="C18" s="1" t="s">
        <v>28</v>
      </c>
      <c r="D18" s="1" t="s">
        <v>29</v>
      </c>
      <c r="E18" s="6">
        <f>L!E5</f>
        <v>0</v>
      </c>
      <c r="F18" s="7"/>
      <c r="G18" s="6">
        <f t="shared" si="0"/>
        <v>120</v>
      </c>
      <c r="H18" s="6">
        <f t="shared" si="1"/>
        <v>120</v>
      </c>
      <c r="I18" s="6">
        <f>L!H5</f>
        <v>0</v>
      </c>
      <c r="J18" s="7"/>
      <c r="K18" s="6">
        <f t="shared" si="2"/>
        <v>100</v>
      </c>
      <c r="L18" s="6">
        <f t="shared" si="3"/>
        <v>100</v>
      </c>
      <c r="M18" s="6">
        <f t="shared" si="4"/>
        <v>0</v>
      </c>
      <c r="N18" s="6">
        <f t="shared" si="5"/>
        <v>220</v>
      </c>
      <c r="P18" s="6"/>
      <c r="Q18" s="7"/>
      <c r="R18" s="6">
        <f t="shared" si="6"/>
        <v>120</v>
      </c>
      <c r="S18" s="6">
        <f t="shared" si="7"/>
        <v>120</v>
      </c>
      <c r="X18" s="15" t="e">
        <f t="shared" si="8"/>
        <v>#DIV/0!</v>
      </c>
      <c r="Y18" s="15" t="e">
        <f t="shared" si="9"/>
        <v>#DIV/0!</v>
      </c>
      <c r="Z18" s="15" t="e">
        <f t="shared" si="10"/>
        <v>#DIV/0!</v>
      </c>
    </row>
    <row r="19" spans="1:26" ht="12.75">
      <c r="A19" s="13">
        <v>6512</v>
      </c>
      <c r="B19" s="1" t="s">
        <v>96</v>
      </c>
      <c r="C19" s="1" t="s">
        <v>44</v>
      </c>
      <c r="D19" s="1" t="s">
        <v>45</v>
      </c>
      <c r="E19" s="6">
        <f>L!E11</f>
        <v>0</v>
      </c>
      <c r="F19" s="7"/>
      <c r="G19" s="6">
        <f t="shared" si="0"/>
        <v>120</v>
      </c>
      <c r="H19" s="6">
        <f t="shared" si="1"/>
        <v>120</v>
      </c>
      <c r="I19" s="6">
        <f>L!H11</f>
        <v>0</v>
      </c>
      <c r="J19" s="7"/>
      <c r="K19" s="6">
        <f t="shared" si="2"/>
        <v>100</v>
      </c>
      <c r="L19" s="6">
        <f t="shared" si="3"/>
        <v>100</v>
      </c>
      <c r="M19" s="6">
        <f t="shared" si="4"/>
        <v>0</v>
      </c>
      <c r="N19" s="6">
        <f t="shared" si="5"/>
        <v>220</v>
      </c>
      <c r="P19" s="6"/>
      <c r="Q19" s="7"/>
      <c r="R19" s="6">
        <f t="shared" si="6"/>
        <v>120</v>
      </c>
      <c r="S19" s="6">
        <f t="shared" si="7"/>
        <v>120</v>
      </c>
      <c r="X19" s="15" t="e">
        <f t="shared" si="8"/>
        <v>#DIV/0!</v>
      </c>
      <c r="Y19" s="15" t="e">
        <f t="shared" si="9"/>
        <v>#DIV/0!</v>
      </c>
      <c r="Z19" s="15" t="e">
        <f t="shared" si="10"/>
        <v>#DIV/0!</v>
      </c>
    </row>
    <row r="20" spans="1:26" ht="12.75">
      <c r="A20" s="13">
        <v>6514</v>
      </c>
      <c r="B20" s="1" t="s">
        <v>49</v>
      </c>
      <c r="C20" s="1" t="s">
        <v>50</v>
      </c>
      <c r="D20" s="1" t="s">
        <v>23</v>
      </c>
      <c r="E20" s="6">
        <f>L!E13</f>
        <v>0</v>
      </c>
      <c r="F20" s="7"/>
      <c r="G20" s="6">
        <f t="shared" si="0"/>
        <v>120</v>
      </c>
      <c r="H20" s="6">
        <f t="shared" si="1"/>
        <v>120</v>
      </c>
      <c r="I20" s="6">
        <f>L!H13</f>
        <v>0</v>
      </c>
      <c r="J20" s="7"/>
      <c r="K20" s="6">
        <f t="shared" si="2"/>
        <v>100</v>
      </c>
      <c r="L20" s="6">
        <f t="shared" si="3"/>
        <v>100</v>
      </c>
      <c r="M20" s="6">
        <f t="shared" si="4"/>
        <v>0</v>
      </c>
      <c r="N20" s="6">
        <f t="shared" si="5"/>
        <v>220</v>
      </c>
      <c r="P20" s="6"/>
      <c r="Q20" s="7"/>
      <c r="R20" s="6">
        <f t="shared" si="6"/>
        <v>120</v>
      </c>
      <c r="S20" s="6">
        <f t="shared" si="7"/>
        <v>120</v>
      </c>
      <c r="X20" s="15" t="e">
        <f t="shared" si="8"/>
        <v>#DIV/0!</v>
      </c>
      <c r="Y20" s="15" t="e">
        <f t="shared" si="9"/>
        <v>#DIV/0!</v>
      </c>
      <c r="Z20" s="15" t="e">
        <f t="shared" si="10"/>
        <v>#DIV/0!</v>
      </c>
    </row>
    <row r="21" spans="1:26" ht="12.75">
      <c r="A21" s="13">
        <v>6516</v>
      </c>
      <c r="B21" s="1" t="s">
        <v>53</v>
      </c>
      <c r="C21" s="1" t="s">
        <v>54</v>
      </c>
      <c r="D21" s="1" t="s">
        <v>55</v>
      </c>
      <c r="E21" s="6">
        <f>L!E15</f>
        <v>0</v>
      </c>
      <c r="F21" s="7"/>
      <c r="G21" s="6">
        <f t="shared" si="0"/>
        <v>120</v>
      </c>
      <c r="H21" s="6">
        <f t="shared" si="1"/>
        <v>120</v>
      </c>
      <c r="I21" s="6">
        <f>L!H15</f>
        <v>0</v>
      </c>
      <c r="J21" s="7"/>
      <c r="K21" s="6">
        <f t="shared" si="2"/>
        <v>100</v>
      </c>
      <c r="L21" s="6">
        <f t="shared" si="3"/>
        <v>100</v>
      </c>
      <c r="M21" s="6">
        <f t="shared" si="4"/>
        <v>0</v>
      </c>
      <c r="N21" s="6">
        <f t="shared" si="5"/>
        <v>220</v>
      </c>
      <c r="P21" s="6"/>
      <c r="Q21" s="7"/>
      <c r="R21" s="6">
        <f t="shared" si="6"/>
        <v>120</v>
      </c>
      <c r="S21" s="6">
        <f t="shared" si="7"/>
        <v>120</v>
      </c>
      <c r="X21" s="15" t="e">
        <f t="shared" si="8"/>
        <v>#DIV/0!</v>
      </c>
      <c r="Y21" s="15" t="e">
        <f t="shared" si="9"/>
        <v>#DIV/0!</v>
      </c>
      <c r="Z21" s="15" t="e">
        <f t="shared" si="10"/>
        <v>#DIV/0!</v>
      </c>
    </row>
  </sheetData>
  <mergeCells count="3">
    <mergeCell ref="E3:G3"/>
    <mergeCell ref="H3:J3"/>
    <mergeCell ref="M3:Q3"/>
  </mergeCells>
  <printOptions/>
  <pageMargins left="0.7479166666666667" right="0.7479166666666667" top="0.9840277777777778" bottom="0.9840277777777778" header="0.5118055555555556" footer="0.5118055555555556"/>
  <pageSetup fitToWidth="2" fitToHeight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workbookViewId="0" topLeftCell="A4">
      <pane xSplit="3" topLeftCell="D1" activePane="topRight" state="frozen"/>
      <selection pane="topLeft" activeCell="A1" sqref="A1"/>
      <selection pane="topRight" activeCell="T12" sqref="T12"/>
    </sheetView>
  </sheetViews>
  <sheetFormatPr defaultColWidth="9.00390625" defaultRowHeight="12.75"/>
  <cols>
    <col min="1" max="1" width="11.25390625" style="0" customWidth="1"/>
    <col min="2" max="2" width="21.375" style="0" customWidth="1"/>
    <col min="3" max="3" width="31.125" style="0" customWidth="1"/>
    <col min="4" max="4" width="26.625" style="1" customWidth="1"/>
    <col min="14" max="14" width="11.7539062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10.00390625" style="0" customWidth="1"/>
  </cols>
  <sheetData>
    <row r="1" spans="2:26" ht="12.75">
      <c r="B1" s="2" t="s">
        <v>0</v>
      </c>
      <c r="E1" s="3" t="s">
        <v>1</v>
      </c>
      <c r="F1" s="4">
        <f>Макси!F1</f>
        <v>48</v>
      </c>
      <c r="G1" s="5" t="s">
        <v>2</v>
      </c>
      <c r="H1" s="4">
        <f>Макси!H1</f>
        <v>72</v>
      </c>
      <c r="I1" s="3" t="s">
        <v>1</v>
      </c>
      <c r="J1" s="4">
        <f>Макси!J1</f>
        <v>30</v>
      </c>
      <c r="K1" s="5" t="s">
        <v>2</v>
      </c>
      <c r="L1" s="4">
        <f>Макси!L1</f>
        <v>45</v>
      </c>
      <c r="M1" s="6"/>
      <c r="N1" s="6"/>
      <c r="O1" s="6"/>
      <c r="P1" s="3" t="s">
        <v>1</v>
      </c>
      <c r="Q1" s="4">
        <f>Макси!Q1</f>
        <v>43</v>
      </c>
      <c r="R1" s="5" t="s">
        <v>2</v>
      </c>
      <c r="S1" s="4">
        <f>Макси!S1</f>
        <v>62</v>
      </c>
      <c r="T1" s="6"/>
      <c r="U1" s="6"/>
      <c r="V1" s="6"/>
      <c r="W1" s="2" t="s">
        <v>3</v>
      </c>
      <c r="X1">
        <f>Макси!X1</f>
        <v>176</v>
      </c>
      <c r="Y1">
        <f>Макси!Y1</f>
        <v>125</v>
      </c>
      <c r="Z1">
        <f>Макси!Z1</f>
        <v>164</v>
      </c>
    </row>
    <row r="2" spans="5:17" ht="12.75">
      <c r="E2" s="6"/>
      <c r="F2" s="7"/>
      <c r="G2" s="6"/>
      <c r="H2" s="6"/>
      <c r="I2" s="6"/>
      <c r="J2" s="7"/>
      <c r="K2" s="6"/>
      <c r="L2" s="6"/>
      <c r="M2" s="6"/>
      <c r="N2" s="6"/>
      <c r="O2" s="6"/>
      <c r="P2" s="6"/>
      <c r="Q2" s="6"/>
    </row>
    <row r="3" spans="5:17" ht="12.75">
      <c r="E3" s="75" t="s">
        <v>4</v>
      </c>
      <c r="F3" s="75"/>
      <c r="G3" s="75"/>
      <c r="H3" s="75" t="s">
        <v>5</v>
      </c>
      <c r="I3" s="75"/>
      <c r="J3" s="75"/>
      <c r="K3" s="3"/>
      <c r="L3" s="3"/>
      <c r="M3" s="75" t="s">
        <v>6</v>
      </c>
      <c r="N3" s="75"/>
      <c r="O3" s="75"/>
      <c r="P3" s="75"/>
      <c r="Q3" s="75"/>
    </row>
    <row r="4" spans="1:26" ht="38.25">
      <c r="A4" s="8" t="s">
        <v>7</v>
      </c>
      <c r="B4" s="8" t="s">
        <v>8</v>
      </c>
      <c r="C4" s="8" t="s">
        <v>9</v>
      </c>
      <c r="D4" s="9" t="s">
        <v>10</v>
      </c>
      <c r="E4" s="9" t="s">
        <v>11</v>
      </c>
      <c r="F4" s="9" t="s">
        <v>12</v>
      </c>
      <c r="G4" s="10" t="s">
        <v>13</v>
      </c>
      <c r="H4" s="8" t="s">
        <v>14</v>
      </c>
      <c r="I4" s="9" t="s">
        <v>11</v>
      </c>
      <c r="J4" s="9" t="s">
        <v>12</v>
      </c>
      <c r="K4" s="10" t="s">
        <v>13</v>
      </c>
      <c r="L4" s="8" t="s">
        <v>14</v>
      </c>
      <c r="M4" s="8" t="s">
        <v>15</v>
      </c>
      <c r="N4" s="11" t="s">
        <v>16</v>
      </c>
      <c r="O4" s="12" t="s">
        <v>17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17</v>
      </c>
      <c r="X4" s="10" t="s">
        <v>18</v>
      </c>
      <c r="Y4" s="10" t="s">
        <v>19</v>
      </c>
      <c r="Z4" s="10" t="s">
        <v>20</v>
      </c>
    </row>
    <row r="5" spans="1:26" ht="12.75">
      <c r="A5" s="13">
        <v>5507</v>
      </c>
      <c r="B5" t="s">
        <v>46</v>
      </c>
      <c r="C5" t="s">
        <v>79</v>
      </c>
      <c r="D5" s="1" t="s">
        <v>80</v>
      </c>
      <c r="E5" s="6">
        <f>M!E9</f>
        <v>42.88</v>
      </c>
      <c r="F5" s="7">
        <f>M!F9</f>
        <v>5</v>
      </c>
      <c r="G5" s="6">
        <f aca="true" t="shared" si="0" ref="G5:G20">IF(E5=0,120,IF(E5&gt;$H$1,120,IF(E5&lt;$F$1,0,IF($H$1&gt;E5&gt;$F$1,E5-$F$1))))</f>
        <v>0</v>
      </c>
      <c r="H5" s="6">
        <f aca="true" t="shared" si="1" ref="H5:H20">SUM(F5,G5)</f>
        <v>5</v>
      </c>
      <c r="I5" s="6">
        <f>M!H9</f>
        <v>26.03</v>
      </c>
      <c r="J5" s="7">
        <f>M!I9</f>
        <v>0</v>
      </c>
      <c r="K5" s="6">
        <f aca="true" t="shared" si="2" ref="K5:K20">IF(I5=0,100,IF(I5&gt;$L$1,100,IF(I5&lt;$J$1,0,IF($L$1&gt;I5&gt;$J$1,I5-$J$1))))</f>
        <v>0</v>
      </c>
      <c r="L5" s="6">
        <f aca="true" t="shared" si="3" ref="L5:L20">SUM(J5,K5)</f>
        <v>0</v>
      </c>
      <c r="M5" s="6">
        <f aca="true" t="shared" si="4" ref="M5:M20">SUM(E5,I5)</f>
        <v>68.91</v>
      </c>
      <c r="N5" s="6">
        <f aca="true" t="shared" si="5" ref="N5:N20">SUM(H5,L5)</f>
        <v>5</v>
      </c>
      <c r="O5" s="14">
        <v>2</v>
      </c>
      <c r="P5" s="6">
        <v>36.69</v>
      </c>
      <c r="Q5" s="7">
        <v>5</v>
      </c>
      <c r="R5" s="6">
        <f aca="true" t="shared" si="6" ref="R5:R20">IF(P5=0,120,IF(P5&gt;$S$1,120,IF(P5&lt;$Q$1,0,IF($S$1&gt;P5&gt;$Q$1,P5-$Q$1))))</f>
        <v>0</v>
      </c>
      <c r="S5" s="6">
        <f>SUM(Q5,R5)</f>
        <v>5</v>
      </c>
      <c r="T5" s="14">
        <v>1</v>
      </c>
      <c r="X5" s="15">
        <f aca="true" t="shared" si="7" ref="X5:X20">$X$1/E5</f>
        <v>4.104477611940299</v>
      </c>
      <c r="Y5" s="15">
        <f aca="true" t="shared" si="8" ref="Y5:Y20">$Y$1/I5</f>
        <v>4.802151363810987</v>
      </c>
      <c r="Z5" s="15">
        <f aca="true" t="shared" si="9" ref="Z5:Z20">$Z$1/P5</f>
        <v>4.469882801853366</v>
      </c>
    </row>
    <row r="6" spans="1:26" ht="12.75">
      <c r="A6" s="13">
        <v>5513</v>
      </c>
      <c r="B6" s="1" t="s">
        <v>53</v>
      </c>
      <c r="C6" s="1" t="s">
        <v>91</v>
      </c>
      <c r="D6" s="1" t="s">
        <v>76</v>
      </c>
      <c r="E6" s="6">
        <f>M!E15</f>
        <v>42.4</v>
      </c>
      <c r="F6" s="7">
        <f>M!F15</f>
        <v>10</v>
      </c>
      <c r="G6" s="6">
        <f>IF(E6=0,120,IF(E6&gt;$H$1,120,IF(E6&lt;$F$1,0,IF($H$1&gt;E6&gt;$F$1,E6-$F$1))))</f>
        <v>0</v>
      </c>
      <c r="H6" s="6">
        <f>SUM(F6,G6)</f>
        <v>10</v>
      </c>
      <c r="I6" s="6">
        <f>M!H15</f>
        <v>0</v>
      </c>
      <c r="J6" s="7"/>
      <c r="K6" s="6">
        <f>IF(I6=0,100,IF(I6&gt;$L$1,100,IF(I6&lt;$J$1,0,IF($L$1&gt;I6&gt;$J$1,I6-$J$1))))</f>
        <v>100</v>
      </c>
      <c r="L6" s="6">
        <f>SUM(J6,K6)</f>
        <v>100</v>
      </c>
      <c r="M6" s="6">
        <f>SUM(E6,I6)</f>
        <v>42.4</v>
      </c>
      <c r="N6" s="6">
        <f>SUM(H6,L6)</f>
        <v>110</v>
      </c>
      <c r="O6" s="21">
        <v>5</v>
      </c>
      <c r="P6" s="6">
        <v>36.84</v>
      </c>
      <c r="Q6" s="7">
        <v>5</v>
      </c>
      <c r="R6" s="6">
        <f>IF(P6=0,120,IF(P6&gt;$S$1,120,IF(P6&lt;$Q$1,0,IF($S$1&gt;P6&gt;$Q$1,P6-$Q$1))))</f>
        <v>0</v>
      </c>
      <c r="S6" s="6">
        <f>SUM(Q6,R6)</f>
        <v>5</v>
      </c>
      <c r="T6" s="14">
        <v>2</v>
      </c>
      <c r="X6" s="15">
        <f t="shared" si="7"/>
        <v>4.150943396226415</v>
      </c>
      <c r="Y6" s="15" t="e">
        <f t="shared" si="8"/>
        <v>#DIV/0!</v>
      </c>
      <c r="Z6" s="15">
        <f t="shared" si="9"/>
        <v>4.451682953311617</v>
      </c>
    </row>
    <row r="7" spans="1:26" ht="12.75">
      <c r="A7" s="13">
        <v>5509</v>
      </c>
      <c r="B7" t="s">
        <v>49</v>
      </c>
      <c r="C7" t="s">
        <v>84</v>
      </c>
      <c r="D7" s="1" t="s">
        <v>85</v>
      </c>
      <c r="E7" s="6">
        <f>M!E11</f>
        <v>49.78</v>
      </c>
      <c r="F7" s="7">
        <f>M!F11</f>
        <v>0</v>
      </c>
      <c r="G7" s="6">
        <f t="shared" si="0"/>
        <v>1.7800000000000011</v>
      </c>
      <c r="H7" s="6">
        <f t="shared" si="1"/>
        <v>1.7800000000000011</v>
      </c>
      <c r="I7" s="6">
        <f>M!H11</f>
        <v>32.74</v>
      </c>
      <c r="J7" s="7">
        <f>M!I11</f>
        <v>0</v>
      </c>
      <c r="K7" s="6">
        <f t="shared" si="2"/>
        <v>2.740000000000002</v>
      </c>
      <c r="L7" s="6">
        <f t="shared" si="3"/>
        <v>2.740000000000002</v>
      </c>
      <c r="M7" s="6">
        <f t="shared" si="4"/>
        <v>82.52000000000001</v>
      </c>
      <c r="N7" s="6">
        <f t="shared" si="5"/>
        <v>4.520000000000003</v>
      </c>
      <c r="O7" s="14">
        <v>1</v>
      </c>
      <c r="P7" s="6">
        <v>43.87</v>
      </c>
      <c r="Q7" s="7">
        <v>5</v>
      </c>
      <c r="R7" s="6">
        <f t="shared" si="6"/>
        <v>0.8699999999999974</v>
      </c>
      <c r="S7" s="6">
        <f>SUM(Q7,R7)</f>
        <v>5.869999999999997</v>
      </c>
      <c r="T7" s="14">
        <v>3</v>
      </c>
      <c r="X7" s="15">
        <f>$X$1/E7</f>
        <v>3.5355564483728403</v>
      </c>
      <c r="Y7" s="15">
        <f>$Y$1/I7</f>
        <v>3.8179596823457542</v>
      </c>
      <c r="Z7" s="15">
        <f>$Z$1/P7</f>
        <v>3.738317757009346</v>
      </c>
    </row>
    <row r="8" spans="1:26" ht="12.75">
      <c r="A8" s="13">
        <v>5505</v>
      </c>
      <c r="B8" t="s">
        <v>33</v>
      </c>
      <c r="C8" t="s">
        <v>75</v>
      </c>
      <c r="D8" s="1" t="s">
        <v>76</v>
      </c>
      <c r="E8" s="6">
        <f>M!E7</f>
        <v>62.29</v>
      </c>
      <c r="F8" s="7">
        <f>M!F7</f>
        <v>0</v>
      </c>
      <c r="G8" s="6">
        <f>IF(E8=0,120,IF(E8&gt;$H$1,120,IF(E8&lt;$F$1,0,IF($H$1&gt;E8&gt;$F$1,E8-$F$1))))</f>
        <v>14.29</v>
      </c>
      <c r="H8" s="6">
        <f>SUM(F8,G8)</f>
        <v>14.29</v>
      </c>
      <c r="I8" s="6">
        <f>M!H7</f>
        <v>0</v>
      </c>
      <c r="J8" s="7"/>
      <c r="K8" s="6">
        <f>IF(I8=0,100,IF(I8&gt;$L$1,100,IF(I8&lt;$J$1,0,IF($L$1&gt;I8&gt;$J$1,I8-$J$1))))</f>
        <v>100</v>
      </c>
      <c r="L8" s="6">
        <f>SUM(J8,K8)</f>
        <v>100</v>
      </c>
      <c r="M8" s="6">
        <f>SUM(E8,I8)</f>
        <v>62.29</v>
      </c>
      <c r="N8" s="6">
        <f>SUM(H8,L8)</f>
        <v>114.28999999999999</v>
      </c>
      <c r="O8" s="21">
        <v>7</v>
      </c>
      <c r="P8" s="6">
        <v>64.12</v>
      </c>
      <c r="Q8" s="7">
        <v>0</v>
      </c>
      <c r="R8" s="6">
        <f>IF(P8=0,120,IF(P8&gt;$S$1,120,IF(P8&lt;$Q$1,0,IF($S$1&gt;P8&gt;$Q$1,P8-$Q$1))))</f>
        <v>120</v>
      </c>
      <c r="S8" s="6">
        <f>SUM(Q8,R8)</f>
        <v>120</v>
      </c>
      <c r="T8" s="7">
        <v>4</v>
      </c>
      <c r="X8" s="15">
        <f>$X$1/E8</f>
        <v>2.825493658693209</v>
      </c>
      <c r="Y8" s="15" t="e">
        <f>$Y$1/I8</f>
        <v>#DIV/0!</v>
      </c>
      <c r="Z8" s="15">
        <f>$Z$1/P8</f>
        <v>2.557704304429195</v>
      </c>
    </row>
    <row r="9" spans="1:26" ht="12.75">
      <c r="A9" s="13">
        <v>5516</v>
      </c>
      <c r="B9" t="s">
        <v>96</v>
      </c>
      <c r="C9" t="s">
        <v>97</v>
      </c>
      <c r="D9" s="1" t="s">
        <v>98</v>
      </c>
      <c r="E9" s="6">
        <f>M!E18</f>
        <v>57.44</v>
      </c>
      <c r="F9" s="7">
        <f>M!F18</f>
        <v>0</v>
      </c>
      <c r="G9" s="6">
        <f t="shared" si="0"/>
        <v>9.439999999999998</v>
      </c>
      <c r="H9" s="6">
        <f t="shared" si="1"/>
        <v>9.439999999999998</v>
      </c>
      <c r="I9" s="6">
        <f>M!H18</f>
        <v>0</v>
      </c>
      <c r="J9" s="7"/>
      <c r="K9" s="6">
        <f t="shared" si="2"/>
        <v>100</v>
      </c>
      <c r="L9" s="6">
        <f t="shared" si="3"/>
        <v>100</v>
      </c>
      <c r="M9" s="6">
        <f t="shared" si="4"/>
        <v>57.44</v>
      </c>
      <c r="N9" s="6">
        <f t="shared" si="5"/>
        <v>109.44</v>
      </c>
      <c r="O9" s="21">
        <v>3</v>
      </c>
      <c r="P9" s="6"/>
      <c r="Q9" s="7"/>
      <c r="R9" s="6">
        <f t="shared" si="6"/>
        <v>120</v>
      </c>
      <c r="S9" s="6">
        <f aca="true" t="shared" si="10" ref="S9:S20">SUM(R9:R9)</f>
        <v>120</v>
      </c>
      <c r="T9" s="14"/>
      <c r="X9" s="15">
        <f t="shared" si="7"/>
        <v>3.064066852367688</v>
      </c>
      <c r="Y9" s="15" t="e">
        <f t="shared" si="8"/>
        <v>#DIV/0!</v>
      </c>
      <c r="Z9" s="15" t="e">
        <f t="shared" si="9"/>
        <v>#DIV/0!</v>
      </c>
    </row>
    <row r="10" spans="1:26" ht="12.75">
      <c r="A10" s="13">
        <v>5504</v>
      </c>
      <c r="B10" t="s">
        <v>72</v>
      </c>
      <c r="C10" t="s">
        <v>73</v>
      </c>
      <c r="D10" s="1" t="s">
        <v>74</v>
      </c>
      <c r="E10" s="6">
        <f>M!E6</f>
        <v>40.44</v>
      </c>
      <c r="F10" s="7">
        <f>M!F6</f>
        <v>10</v>
      </c>
      <c r="G10" s="6">
        <f t="shared" si="0"/>
        <v>0</v>
      </c>
      <c r="H10" s="6">
        <f t="shared" si="1"/>
        <v>10</v>
      </c>
      <c r="I10" s="6">
        <f>M!H6</f>
        <v>0</v>
      </c>
      <c r="J10" s="7"/>
      <c r="K10" s="6">
        <f t="shared" si="2"/>
        <v>100</v>
      </c>
      <c r="L10" s="6">
        <f t="shared" si="3"/>
        <v>100</v>
      </c>
      <c r="M10" s="6">
        <f t="shared" si="4"/>
        <v>40.44</v>
      </c>
      <c r="N10" s="6">
        <f t="shared" si="5"/>
        <v>110</v>
      </c>
      <c r="O10" s="21">
        <v>4</v>
      </c>
      <c r="P10" s="6"/>
      <c r="Q10" s="7"/>
      <c r="R10" s="6">
        <f t="shared" si="6"/>
        <v>120</v>
      </c>
      <c r="S10" s="6">
        <f t="shared" si="10"/>
        <v>120</v>
      </c>
      <c r="T10" s="7"/>
      <c r="X10" s="15">
        <f t="shared" si="7"/>
        <v>4.3521266073194855</v>
      </c>
      <c r="Y10" s="15" t="e">
        <f t="shared" si="8"/>
        <v>#DIV/0!</v>
      </c>
      <c r="Z10" s="15" t="e">
        <f t="shared" si="9"/>
        <v>#DIV/0!</v>
      </c>
    </row>
    <row r="11" spans="1:26" ht="12.75">
      <c r="A11" s="13">
        <v>5501</v>
      </c>
      <c r="B11" t="s">
        <v>41</v>
      </c>
      <c r="C11" t="s">
        <v>66</v>
      </c>
      <c r="D11" s="1" t="s">
        <v>67</v>
      </c>
      <c r="E11" s="6">
        <f>M!E3</f>
        <v>44.63</v>
      </c>
      <c r="F11" s="7">
        <f>M!F3</f>
        <v>10</v>
      </c>
      <c r="G11" s="6">
        <f t="shared" si="0"/>
        <v>0</v>
      </c>
      <c r="H11" s="6">
        <f t="shared" si="1"/>
        <v>10</v>
      </c>
      <c r="I11" s="6">
        <f>M!H3</f>
        <v>0</v>
      </c>
      <c r="J11" s="7"/>
      <c r="K11" s="6">
        <f t="shared" si="2"/>
        <v>100</v>
      </c>
      <c r="L11" s="6">
        <f t="shared" si="3"/>
        <v>100</v>
      </c>
      <c r="M11" s="6">
        <f t="shared" si="4"/>
        <v>44.63</v>
      </c>
      <c r="N11" s="6">
        <f t="shared" si="5"/>
        <v>110</v>
      </c>
      <c r="O11" s="21">
        <v>6</v>
      </c>
      <c r="P11" s="6"/>
      <c r="Q11" s="7"/>
      <c r="R11" s="6">
        <f t="shared" si="6"/>
        <v>120</v>
      </c>
      <c r="S11" s="6">
        <f t="shared" si="10"/>
        <v>120</v>
      </c>
      <c r="T11" s="7"/>
      <c r="X11" s="15">
        <f t="shared" si="7"/>
        <v>3.943535738292628</v>
      </c>
      <c r="Y11" s="15" t="e">
        <f t="shared" si="8"/>
        <v>#DIV/0!</v>
      </c>
      <c r="Z11" s="15" t="e">
        <f t="shared" si="9"/>
        <v>#DIV/0!</v>
      </c>
    </row>
    <row r="12" spans="1:26" ht="12.75">
      <c r="A12" s="13">
        <v>5512</v>
      </c>
      <c r="B12" s="1" t="s">
        <v>38</v>
      </c>
      <c r="C12" s="1" t="s">
        <v>90</v>
      </c>
      <c r="D12" s="1" t="s">
        <v>78</v>
      </c>
      <c r="E12" s="6">
        <f>M!E14</f>
        <v>0</v>
      </c>
      <c r="F12" s="7"/>
      <c r="G12" s="6">
        <f t="shared" si="0"/>
        <v>120</v>
      </c>
      <c r="H12" s="6">
        <f t="shared" si="1"/>
        <v>120</v>
      </c>
      <c r="I12" s="6">
        <f>M!H14</f>
        <v>23.63</v>
      </c>
      <c r="J12" s="7">
        <f>M!I14</f>
        <v>0</v>
      </c>
      <c r="K12" s="6">
        <f t="shared" si="2"/>
        <v>0</v>
      </c>
      <c r="L12" s="6">
        <f t="shared" si="3"/>
        <v>0</v>
      </c>
      <c r="M12" s="6">
        <f t="shared" si="4"/>
        <v>23.63</v>
      </c>
      <c r="N12" s="6">
        <f t="shared" si="5"/>
        <v>120</v>
      </c>
      <c r="O12" s="21">
        <v>8</v>
      </c>
      <c r="P12" s="6"/>
      <c r="Q12" s="7"/>
      <c r="R12" s="6">
        <f t="shared" si="6"/>
        <v>120</v>
      </c>
      <c r="S12" s="6">
        <f t="shared" si="10"/>
        <v>120</v>
      </c>
      <c r="X12" s="15" t="e">
        <f t="shared" si="7"/>
        <v>#DIV/0!</v>
      </c>
      <c r="Y12" s="15">
        <f t="shared" si="8"/>
        <v>5.289885738468049</v>
      </c>
      <c r="Z12" s="15" t="e">
        <f t="shared" si="9"/>
        <v>#DIV/0!</v>
      </c>
    </row>
    <row r="13" spans="1:26" ht="12.75">
      <c r="A13" s="13">
        <v>5510</v>
      </c>
      <c r="B13" s="1" t="s">
        <v>86</v>
      </c>
      <c r="C13" s="1" t="s">
        <v>87</v>
      </c>
      <c r="D13" s="1" t="s">
        <v>85</v>
      </c>
      <c r="E13" s="6">
        <f>M!E12</f>
        <v>0</v>
      </c>
      <c r="F13" s="7"/>
      <c r="G13" s="6">
        <f t="shared" si="0"/>
        <v>120</v>
      </c>
      <c r="H13" s="6">
        <f t="shared" si="1"/>
        <v>120</v>
      </c>
      <c r="I13" s="6">
        <f>M!H12</f>
        <v>30.39</v>
      </c>
      <c r="J13" s="7">
        <f>M!I12</f>
        <v>0</v>
      </c>
      <c r="K13" s="6">
        <f t="shared" si="2"/>
        <v>0.39000000000000057</v>
      </c>
      <c r="L13" s="6">
        <f t="shared" si="3"/>
        <v>0.39000000000000057</v>
      </c>
      <c r="M13" s="6">
        <f t="shared" si="4"/>
        <v>30.39</v>
      </c>
      <c r="N13" s="6">
        <f t="shared" si="5"/>
        <v>120.39</v>
      </c>
      <c r="O13" s="21">
        <v>9</v>
      </c>
      <c r="P13" s="6"/>
      <c r="Q13" s="7"/>
      <c r="R13" s="6">
        <f t="shared" si="6"/>
        <v>120</v>
      </c>
      <c r="S13" s="6">
        <f t="shared" si="10"/>
        <v>120</v>
      </c>
      <c r="X13" s="15" t="e">
        <f t="shared" si="7"/>
        <v>#DIV/0!</v>
      </c>
      <c r="Y13" s="15">
        <f t="shared" si="8"/>
        <v>4.113195129976966</v>
      </c>
      <c r="Z13" s="15" t="e">
        <f t="shared" si="9"/>
        <v>#DIV/0!</v>
      </c>
    </row>
    <row r="14" spans="1:26" ht="12.75">
      <c r="A14" s="13">
        <v>5515</v>
      </c>
      <c r="B14" t="s">
        <v>72</v>
      </c>
      <c r="C14" t="s">
        <v>95</v>
      </c>
      <c r="D14" s="1" t="s">
        <v>94</v>
      </c>
      <c r="E14" s="6">
        <f>M!E17</f>
        <v>0</v>
      </c>
      <c r="F14" s="7"/>
      <c r="G14" s="6">
        <f t="shared" si="0"/>
        <v>120</v>
      </c>
      <c r="H14" s="6">
        <f t="shared" si="1"/>
        <v>120</v>
      </c>
      <c r="I14" s="6">
        <f>M!H17</f>
        <v>28.14</v>
      </c>
      <c r="J14" s="7">
        <f>M!I17</f>
        <v>5</v>
      </c>
      <c r="K14" s="6">
        <f t="shared" si="2"/>
        <v>0</v>
      </c>
      <c r="L14" s="6">
        <f t="shared" si="3"/>
        <v>5</v>
      </c>
      <c r="M14" s="6">
        <f t="shared" si="4"/>
        <v>28.14</v>
      </c>
      <c r="N14" s="6">
        <f t="shared" si="5"/>
        <v>125</v>
      </c>
      <c r="O14" s="21">
        <v>10</v>
      </c>
      <c r="P14" s="6"/>
      <c r="Q14" s="7"/>
      <c r="R14" s="6">
        <f t="shared" si="6"/>
        <v>120</v>
      </c>
      <c r="S14" s="6">
        <f t="shared" si="10"/>
        <v>120</v>
      </c>
      <c r="X14" s="15" t="e">
        <f t="shared" si="7"/>
        <v>#DIV/0!</v>
      </c>
      <c r="Y14" s="15">
        <f t="shared" si="8"/>
        <v>4.442075337597726</v>
      </c>
      <c r="Z14" s="15" t="e">
        <f t="shared" si="9"/>
        <v>#DIV/0!</v>
      </c>
    </row>
    <row r="15" spans="1:26" ht="12.75">
      <c r="A15" s="13">
        <v>5503</v>
      </c>
      <c r="B15" s="1" t="s">
        <v>38</v>
      </c>
      <c r="C15" s="1" t="s">
        <v>71</v>
      </c>
      <c r="D15" s="1" t="s">
        <v>70</v>
      </c>
      <c r="E15" s="6">
        <f>M!E5</f>
        <v>0</v>
      </c>
      <c r="F15" s="7"/>
      <c r="G15" s="6">
        <f t="shared" si="0"/>
        <v>120</v>
      </c>
      <c r="H15" s="6">
        <f t="shared" si="1"/>
        <v>120</v>
      </c>
      <c r="I15" s="6">
        <f>M!H5</f>
        <v>25.19</v>
      </c>
      <c r="J15" s="7">
        <f>M!I5</f>
        <v>10</v>
      </c>
      <c r="K15" s="6">
        <f t="shared" si="2"/>
        <v>0</v>
      </c>
      <c r="L15" s="6">
        <f t="shared" si="3"/>
        <v>10</v>
      </c>
      <c r="M15" s="6">
        <f t="shared" si="4"/>
        <v>25.19</v>
      </c>
      <c r="N15" s="6">
        <f t="shared" si="5"/>
        <v>130</v>
      </c>
      <c r="O15" s="21">
        <v>11</v>
      </c>
      <c r="P15" s="6"/>
      <c r="Q15" s="7"/>
      <c r="R15" s="6">
        <f t="shared" si="6"/>
        <v>120</v>
      </c>
      <c r="S15" s="6">
        <f t="shared" si="10"/>
        <v>120</v>
      </c>
      <c r="X15" s="15" t="e">
        <f t="shared" si="7"/>
        <v>#DIV/0!</v>
      </c>
      <c r="Y15" s="15">
        <f t="shared" si="8"/>
        <v>4.9622866216752675</v>
      </c>
      <c r="Z15" s="15" t="e">
        <f t="shared" si="9"/>
        <v>#DIV/0!</v>
      </c>
    </row>
    <row r="16" spans="1:26" ht="12.75">
      <c r="A16" s="13">
        <v>5511</v>
      </c>
      <c r="B16" s="1" t="s">
        <v>88</v>
      </c>
      <c r="C16" s="1" t="s">
        <v>89</v>
      </c>
      <c r="D16" s="1" t="s">
        <v>67</v>
      </c>
      <c r="E16" s="6">
        <f>M!E13</f>
        <v>0</v>
      </c>
      <c r="F16" s="7"/>
      <c r="G16" s="6">
        <f t="shared" si="0"/>
        <v>120</v>
      </c>
      <c r="H16" s="6">
        <f t="shared" si="1"/>
        <v>120</v>
      </c>
      <c r="I16" s="6">
        <f>M!H13</f>
        <v>30.26</v>
      </c>
      <c r="J16" s="7">
        <f>M!I13</f>
        <v>10</v>
      </c>
      <c r="K16" s="6">
        <f t="shared" si="2"/>
        <v>0.26000000000000156</v>
      </c>
      <c r="L16" s="6">
        <f t="shared" si="3"/>
        <v>10.260000000000002</v>
      </c>
      <c r="M16" s="6">
        <f t="shared" si="4"/>
        <v>30.26</v>
      </c>
      <c r="N16" s="6">
        <f t="shared" si="5"/>
        <v>130.26</v>
      </c>
      <c r="O16" s="21">
        <v>12</v>
      </c>
      <c r="P16" s="6"/>
      <c r="Q16" s="7"/>
      <c r="R16" s="6">
        <f t="shared" si="6"/>
        <v>120</v>
      </c>
      <c r="S16" s="6">
        <f t="shared" si="10"/>
        <v>120</v>
      </c>
      <c r="X16" s="15" t="e">
        <f t="shared" si="7"/>
        <v>#DIV/0!</v>
      </c>
      <c r="Y16" s="15">
        <f t="shared" si="8"/>
        <v>4.130865829477858</v>
      </c>
      <c r="Z16" s="15" t="e">
        <f t="shared" si="9"/>
        <v>#DIV/0!</v>
      </c>
    </row>
    <row r="17" spans="1:26" ht="12.75">
      <c r="A17" s="13">
        <v>5506</v>
      </c>
      <c r="B17" s="1" t="s">
        <v>30</v>
      </c>
      <c r="C17" s="1" t="s">
        <v>77</v>
      </c>
      <c r="D17" s="19" t="s">
        <v>78</v>
      </c>
      <c r="E17" s="6">
        <f>M!E8</f>
        <v>0</v>
      </c>
      <c r="F17" s="7"/>
      <c r="G17" s="6">
        <f t="shared" si="0"/>
        <v>120</v>
      </c>
      <c r="H17" s="6">
        <f t="shared" si="1"/>
        <v>120</v>
      </c>
      <c r="I17" s="6">
        <f>M!H8</f>
        <v>30.89</v>
      </c>
      <c r="J17" s="7">
        <f>M!I8</f>
        <v>20</v>
      </c>
      <c r="K17" s="6">
        <f t="shared" si="2"/>
        <v>0.8900000000000006</v>
      </c>
      <c r="L17" s="6">
        <f t="shared" si="3"/>
        <v>20.89</v>
      </c>
      <c r="M17" s="6">
        <f t="shared" si="4"/>
        <v>30.89</v>
      </c>
      <c r="N17" s="6">
        <f t="shared" si="5"/>
        <v>140.89</v>
      </c>
      <c r="P17" s="6"/>
      <c r="Q17" s="7"/>
      <c r="R17" s="6">
        <f t="shared" si="6"/>
        <v>120</v>
      </c>
      <c r="S17" s="6">
        <f t="shared" si="10"/>
        <v>120</v>
      </c>
      <c r="X17" s="15" t="e">
        <f t="shared" si="7"/>
        <v>#DIV/0!</v>
      </c>
      <c r="Y17" s="15">
        <f t="shared" si="8"/>
        <v>4.046617028164454</v>
      </c>
      <c r="Z17" s="15" t="e">
        <f t="shared" si="9"/>
        <v>#DIV/0!</v>
      </c>
    </row>
    <row r="18" spans="1:26" ht="12.75">
      <c r="A18" s="13">
        <v>5502</v>
      </c>
      <c r="B18" t="s">
        <v>68</v>
      </c>
      <c r="C18" t="s">
        <v>69</v>
      </c>
      <c r="D18" s="1" t="s">
        <v>70</v>
      </c>
      <c r="E18" s="6">
        <f>M!E4</f>
        <v>0</v>
      </c>
      <c r="F18" s="7"/>
      <c r="G18" s="6">
        <f t="shared" si="0"/>
        <v>120</v>
      </c>
      <c r="H18" s="6">
        <f t="shared" si="1"/>
        <v>120</v>
      </c>
      <c r="I18" s="6">
        <f>M!H4</f>
        <v>0</v>
      </c>
      <c r="J18" s="7"/>
      <c r="K18" s="6">
        <f t="shared" si="2"/>
        <v>100</v>
      </c>
      <c r="L18" s="6">
        <f t="shared" si="3"/>
        <v>100</v>
      </c>
      <c r="M18" s="6">
        <f t="shared" si="4"/>
        <v>0</v>
      </c>
      <c r="N18" s="6">
        <f t="shared" si="5"/>
        <v>220</v>
      </c>
      <c r="P18" s="6"/>
      <c r="Q18" s="7"/>
      <c r="R18" s="6">
        <f t="shared" si="6"/>
        <v>120</v>
      </c>
      <c r="S18" s="6">
        <f t="shared" si="10"/>
        <v>120</v>
      </c>
      <c r="X18" s="15" t="e">
        <f t="shared" si="7"/>
        <v>#DIV/0!</v>
      </c>
      <c r="Y18" s="15" t="e">
        <f t="shared" si="8"/>
        <v>#DIV/0!</v>
      </c>
      <c r="Z18" s="15" t="e">
        <f t="shared" si="9"/>
        <v>#DIV/0!</v>
      </c>
    </row>
    <row r="19" spans="1:26" ht="12.75">
      <c r="A19" s="13">
        <v>5514</v>
      </c>
      <c r="B19" s="1" t="s">
        <v>92</v>
      </c>
      <c r="C19" s="1" t="s">
        <v>93</v>
      </c>
      <c r="D19" s="1" t="s">
        <v>94</v>
      </c>
      <c r="E19" s="6">
        <f>M!E16</f>
        <v>0</v>
      </c>
      <c r="F19" s="7"/>
      <c r="G19" s="6">
        <f t="shared" si="0"/>
        <v>120</v>
      </c>
      <c r="H19" s="6">
        <f t="shared" si="1"/>
        <v>120</v>
      </c>
      <c r="I19" s="6">
        <f>M!H16</f>
        <v>0</v>
      </c>
      <c r="J19" s="7"/>
      <c r="K19" s="6">
        <f t="shared" si="2"/>
        <v>100</v>
      </c>
      <c r="L19" s="6">
        <f t="shared" si="3"/>
        <v>100</v>
      </c>
      <c r="M19" s="6">
        <f t="shared" si="4"/>
        <v>0</v>
      </c>
      <c r="N19" s="6">
        <f t="shared" si="5"/>
        <v>220</v>
      </c>
      <c r="P19" s="6"/>
      <c r="Q19" s="7"/>
      <c r="R19" s="6">
        <f t="shared" si="6"/>
        <v>120</v>
      </c>
      <c r="S19" s="6">
        <f t="shared" si="10"/>
        <v>120</v>
      </c>
      <c r="X19" s="15" t="e">
        <f t="shared" si="7"/>
        <v>#DIV/0!</v>
      </c>
      <c r="Y19" s="15" t="e">
        <f t="shared" si="8"/>
        <v>#DIV/0!</v>
      </c>
      <c r="Z19" s="15" t="e">
        <f t="shared" si="9"/>
        <v>#DIV/0!</v>
      </c>
    </row>
    <row r="20" spans="1:26" ht="12.75">
      <c r="A20" s="13">
        <v>5508</v>
      </c>
      <c r="B20" s="1" t="s">
        <v>81</v>
      </c>
      <c r="C20" s="1" t="s">
        <v>82</v>
      </c>
      <c r="D20" s="1" t="s">
        <v>83</v>
      </c>
      <c r="E20" s="6">
        <f>M!E10</f>
        <v>0</v>
      </c>
      <c r="F20" s="7"/>
      <c r="G20" s="6">
        <f t="shared" si="0"/>
        <v>120</v>
      </c>
      <c r="H20" s="6">
        <f t="shared" si="1"/>
        <v>120</v>
      </c>
      <c r="I20" s="6">
        <f>M!H10</f>
        <v>0</v>
      </c>
      <c r="J20" s="7"/>
      <c r="K20" s="6">
        <f t="shared" si="2"/>
        <v>100</v>
      </c>
      <c r="L20" s="6">
        <f t="shared" si="3"/>
        <v>100</v>
      </c>
      <c r="M20" s="6">
        <f t="shared" si="4"/>
        <v>0</v>
      </c>
      <c r="N20" s="6">
        <f t="shared" si="5"/>
        <v>220</v>
      </c>
      <c r="P20" s="6"/>
      <c r="Q20" s="7"/>
      <c r="R20" s="6">
        <f t="shared" si="6"/>
        <v>120</v>
      </c>
      <c r="S20" s="6">
        <f t="shared" si="10"/>
        <v>120</v>
      </c>
      <c r="X20" s="15" t="e">
        <f t="shared" si="7"/>
        <v>#DIV/0!</v>
      </c>
      <c r="Y20" s="15" t="e">
        <f t="shared" si="8"/>
        <v>#DIV/0!</v>
      </c>
      <c r="Z20" s="15" t="e">
        <f t="shared" si="9"/>
        <v>#DIV/0!</v>
      </c>
    </row>
    <row r="21" ht="12.75">
      <c r="M21" s="6"/>
    </row>
  </sheetData>
  <mergeCells count="3">
    <mergeCell ref="E3:G3"/>
    <mergeCell ref="H3:J3"/>
    <mergeCell ref="M3:Q3"/>
  </mergeCells>
  <printOptions/>
  <pageMargins left="0.7479166666666667" right="0.7479166666666667" top="0.9840277777777778" bottom="0.9840277777777778" header="0.5118055555555556" footer="0.5118055555555556"/>
  <pageSetup fitToWidth="2" fitToHeight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workbookViewId="0" topLeftCell="A4">
      <pane xSplit="3" topLeftCell="D1" activePane="topRight" state="frozen"/>
      <selection pane="topLeft" activeCell="A1" sqref="A1"/>
      <selection pane="topRight" activeCell="Q38" sqref="Q38"/>
    </sheetView>
  </sheetViews>
  <sheetFormatPr defaultColWidth="9.00390625" defaultRowHeight="12.75"/>
  <cols>
    <col min="1" max="1" width="11.25390625" style="0" customWidth="1"/>
    <col min="2" max="2" width="22.125" style="0" customWidth="1"/>
    <col min="3" max="3" width="32.875" style="0" customWidth="1"/>
    <col min="4" max="4" width="26.625" style="1" customWidth="1"/>
    <col min="14" max="14" width="11.125" style="0" customWidth="1"/>
    <col min="21" max="21" width="12.25390625" style="0" customWidth="1"/>
    <col min="24" max="26" width="10.125" style="0" customWidth="1"/>
  </cols>
  <sheetData>
    <row r="1" spans="2:26" ht="12.75">
      <c r="B1" s="2" t="s">
        <v>0</v>
      </c>
      <c r="E1" s="3" t="s">
        <v>1</v>
      </c>
      <c r="F1" s="4">
        <f>Макси!F1</f>
        <v>48</v>
      </c>
      <c r="G1" s="5" t="s">
        <v>2</v>
      </c>
      <c r="H1" s="4">
        <f>Макси!H1</f>
        <v>72</v>
      </c>
      <c r="I1" s="3" t="s">
        <v>1</v>
      </c>
      <c r="J1" s="4">
        <f>Макси!J1</f>
        <v>30</v>
      </c>
      <c r="K1" s="5" t="s">
        <v>2</v>
      </c>
      <c r="L1" s="4">
        <f>Макси!L1</f>
        <v>45</v>
      </c>
      <c r="M1" s="6"/>
      <c r="N1" s="6"/>
      <c r="O1" s="6"/>
      <c r="P1" s="3" t="s">
        <v>1</v>
      </c>
      <c r="Q1" s="4">
        <f>Макси!Q1</f>
        <v>43</v>
      </c>
      <c r="R1" s="5" t="s">
        <v>2</v>
      </c>
      <c r="S1" s="4">
        <f>Макси!S1</f>
        <v>62</v>
      </c>
      <c r="T1" s="6"/>
      <c r="U1" s="6"/>
      <c r="V1" s="6"/>
      <c r="W1" s="2" t="s">
        <v>3</v>
      </c>
      <c r="X1">
        <f>Макси!X1</f>
        <v>176</v>
      </c>
      <c r="Y1">
        <f>Макси!Y1</f>
        <v>125</v>
      </c>
      <c r="Z1">
        <f>Макси!Z1</f>
        <v>164</v>
      </c>
    </row>
    <row r="2" spans="5:17" ht="12.75">
      <c r="E2" s="6"/>
      <c r="F2" s="7"/>
      <c r="G2" s="6"/>
      <c r="H2" s="6"/>
      <c r="I2" s="6"/>
      <c r="J2" s="7"/>
      <c r="K2" s="6"/>
      <c r="L2" s="6"/>
      <c r="M2" s="6"/>
      <c r="N2" s="6"/>
      <c r="O2" s="6"/>
      <c r="P2" s="6"/>
      <c r="Q2" s="6"/>
    </row>
    <row r="3" spans="5:17" ht="12.75">
      <c r="E3" s="75" t="s">
        <v>4</v>
      </c>
      <c r="F3" s="75"/>
      <c r="G3" s="75"/>
      <c r="H3" s="75" t="s">
        <v>5</v>
      </c>
      <c r="I3" s="75"/>
      <c r="J3" s="75"/>
      <c r="K3" s="3"/>
      <c r="L3" s="3"/>
      <c r="M3" s="75" t="s">
        <v>6</v>
      </c>
      <c r="N3" s="75"/>
      <c r="O3" s="75"/>
      <c r="P3" s="75"/>
      <c r="Q3" s="75"/>
    </row>
    <row r="4" spans="1:26" ht="38.25">
      <c r="A4" s="8" t="s">
        <v>7</v>
      </c>
      <c r="B4" s="8" t="s">
        <v>8</v>
      </c>
      <c r="C4" s="8" t="s">
        <v>9</v>
      </c>
      <c r="D4" s="9" t="s">
        <v>10</v>
      </c>
      <c r="E4" s="9" t="s">
        <v>11</v>
      </c>
      <c r="F4" s="9" t="s">
        <v>12</v>
      </c>
      <c r="G4" s="10" t="s">
        <v>13</v>
      </c>
      <c r="H4" s="8" t="s">
        <v>14</v>
      </c>
      <c r="I4" s="9" t="s">
        <v>11</v>
      </c>
      <c r="J4" s="9" t="s">
        <v>12</v>
      </c>
      <c r="K4" s="10" t="s">
        <v>13</v>
      </c>
      <c r="L4" s="8" t="s">
        <v>14</v>
      </c>
      <c r="M4" s="8" t="s">
        <v>15</v>
      </c>
      <c r="N4" s="11" t="s">
        <v>16</v>
      </c>
      <c r="O4" s="12" t="s">
        <v>17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17</v>
      </c>
      <c r="X4" s="10" t="s">
        <v>18</v>
      </c>
      <c r="Y4" s="10" t="s">
        <v>19</v>
      </c>
      <c r="Z4" s="10" t="s">
        <v>20</v>
      </c>
    </row>
    <row r="5" spans="1:26" ht="12.75">
      <c r="A5" s="13">
        <v>4012</v>
      </c>
      <c r="B5" s="1" t="s">
        <v>86</v>
      </c>
      <c r="C5" s="1" t="s">
        <v>116</v>
      </c>
      <c r="D5" s="1" t="s">
        <v>80</v>
      </c>
      <c r="E5" s="6">
        <f>S!E14</f>
        <v>39.47</v>
      </c>
      <c r="F5" s="7">
        <f>S!F14</f>
        <v>0</v>
      </c>
      <c r="G5" s="6">
        <f aca="true" t="shared" si="0" ref="G5:G38">IF(E5=0,120,IF(E5&gt;$H$1,120,IF(E5&lt;$F$1,0,IF($H$1&gt;E5&gt;$F$1,E5-$F$1))))</f>
        <v>0</v>
      </c>
      <c r="H5" s="6">
        <f aca="true" t="shared" si="1" ref="H5:H38">SUM(F5,G5)</f>
        <v>0</v>
      </c>
      <c r="I5" s="6">
        <f>S!H14</f>
        <v>25.89</v>
      </c>
      <c r="J5" s="7">
        <f>S!I14</f>
        <v>0</v>
      </c>
      <c r="K5" s="6">
        <f aca="true" t="shared" si="2" ref="K5:K38">IF(I5=0,100,IF(I5&gt;$L$1,100,IF(I5&lt;$J$1,0,IF($L$1&gt;I5&gt;$J$1,I5-$J$1))))</f>
        <v>0</v>
      </c>
      <c r="L5" s="6">
        <f aca="true" t="shared" si="3" ref="L5:L38">SUM(J5,K5)</f>
        <v>0</v>
      </c>
      <c r="M5" s="6">
        <f aca="true" t="shared" si="4" ref="M5:M38">SUM(E5,I5)</f>
        <v>65.36</v>
      </c>
      <c r="N5" s="6">
        <f aca="true" t="shared" si="5" ref="N5:N38">SUM(H5,L5)</f>
        <v>0</v>
      </c>
      <c r="O5" s="14">
        <v>1</v>
      </c>
      <c r="P5" s="6">
        <v>37.34</v>
      </c>
      <c r="Q5" s="7">
        <v>0</v>
      </c>
      <c r="R5" s="6">
        <f aca="true" t="shared" si="6" ref="R5:R38">IF(P5=0,120,IF(P5&gt;$S$1,120,IF(P5&lt;$Q$1,0,IF($S$1&gt;P5&gt;$Q$1,P5-$Q$1))))</f>
        <v>0</v>
      </c>
      <c r="S5" s="6">
        <f>SUM(Q5,R5)</f>
        <v>0</v>
      </c>
      <c r="T5" s="14">
        <v>1</v>
      </c>
      <c r="X5" s="15">
        <f aca="true" t="shared" si="7" ref="X5:X38">$X$1/E5</f>
        <v>4.459082847732455</v>
      </c>
      <c r="Y5" s="15">
        <f aca="true" t="shared" si="8" ref="Y5:Y38">$Y$1/I5</f>
        <v>4.828118964851294</v>
      </c>
      <c r="Z5" s="15">
        <f aca="true" t="shared" si="9" ref="Z5:Z38">$Z$1/P5</f>
        <v>4.392072844134976</v>
      </c>
    </row>
    <row r="6" spans="1:26" ht="12.75">
      <c r="A6" s="13">
        <v>4001</v>
      </c>
      <c r="B6" t="s">
        <v>72</v>
      </c>
      <c r="C6" t="s">
        <v>99</v>
      </c>
      <c r="D6" s="1" t="s">
        <v>60</v>
      </c>
      <c r="E6" s="6">
        <f>S!E3</f>
        <v>43.5</v>
      </c>
      <c r="F6" s="7">
        <f>S!F3</f>
        <v>0</v>
      </c>
      <c r="G6" s="6">
        <f t="shared" si="0"/>
        <v>0</v>
      </c>
      <c r="H6" s="6">
        <f t="shared" si="1"/>
        <v>0</v>
      </c>
      <c r="I6" s="6">
        <f>S!H3</f>
        <v>27.24</v>
      </c>
      <c r="J6" s="7">
        <f>S!I3</f>
        <v>0</v>
      </c>
      <c r="K6" s="6">
        <f t="shared" si="2"/>
        <v>0</v>
      </c>
      <c r="L6" s="6">
        <f t="shared" si="3"/>
        <v>0</v>
      </c>
      <c r="M6" s="6">
        <f t="shared" si="4"/>
        <v>70.74</v>
      </c>
      <c r="N6" s="6">
        <f t="shared" si="5"/>
        <v>0</v>
      </c>
      <c r="O6" s="14">
        <v>2</v>
      </c>
      <c r="P6" s="6">
        <v>37.97</v>
      </c>
      <c r="Q6" s="7">
        <v>0</v>
      </c>
      <c r="R6" s="6">
        <f t="shared" si="6"/>
        <v>0</v>
      </c>
      <c r="S6" s="6">
        <f aca="true" t="shared" si="10" ref="S6:S38">SUM(Q6,R6)</f>
        <v>0</v>
      </c>
      <c r="T6" s="14">
        <v>2</v>
      </c>
      <c r="X6" s="15">
        <f t="shared" si="7"/>
        <v>4.045977011494253</v>
      </c>
      <c r="Y6" s="15">
        <f t="shared" si="8"/>
        <v>4.588839941262849</v>
      </c>
      <c r="Z6" s="15">
        <f t="shared" si="9"/>
        <v>4.319199367922044</v>
      </c>
    </row>
    <row r="7" spans="1:26" ht="12.75">
      <c r="A7" s="13">
        <v>4024</v>
      </c>
      <c r="B7" s="1" t="s">
        <v>92</v>
      </c>
      <c r="C7" s="1" t="s">
        <v>132</v>
      </c>
      <c r="D7" s="1" t="s">
        <v>43</v>
      </c>
      <c r="E7" s="6">
        <f>S!E25</f>
        <v>47.88</v>
      </c>
      <c r="F7" s="7">
        <f>S!F25</f>
        <v>0</v>
      </c>
      <c r="G7" s="6">
        <f t="shared" si="0"/>
        <v>0</v>
      </c>
      <c r="H7" s="6">
        <f t="shared" si="1"/>
        <v>0</v>
      </c>
      <c r="I7" s="6">
        <f>S!H25</f>
        <v>30.51</v>
      </c>
      <c r="J7" s="7">
        <f>S!I25</f>
        <v>0</v>
      </c>
      <c r="K7" s="6">
        <f t="shared" si="2"/>
        <v>0.5100000000000016</v>
      </c>
      <c r="L7" s="6">
        <f t="shared" si="3"/>
        <v>0.5100000000000016</v>
      </c>
      <c r="M7" s="6">
        <f t="shared" si="4"/>
        <v>78.39</v>
      </c>
      <c r="N7" s="6">
        <f t="shared" si="5"/>
        <v>0.5100000000000016</v>
      </c>
      <c r="O7" s="14">
        <v>4</v>
      </c>
      <c r="P7" s="6">
        <v>41.28</v>
      </c>
      <c r="Q7" s="7">
        <v>0</v>
      </c>
      <c r="R7" s="6">
        <f t="shared" si="6"/>
        <v>0</v>
      </c>
      <c r="S7" s="6">
        <f t="shared" si="10"/>
        <v>0</v>
      </c>
      <c r="T7" s="14">
        <v>3</v>
      </c>
      <c r="X7" s="15">
        <f t="shared" si="7"/>
        <v>3.6758563074352546</v>
      </c>
      <c r="Y7" s="15">
        <f t="shared" si="8"/>
        <v>4.097017371353655</v>
      </c>
      <c r="Z7" s="15">
        <f t="shared" si="9"/>
        <v>3.9728682170542635</v>
      </c>
    </row>
    <row r="8" spans="1:26" ht="12.75">
      <c r="A8" s="13">
        <v>4008</v>
      </c>
      <c r="B8" s="1" t="s">
        <v>49</v>
      </c>
      <c r="C8" s="1" t="s">
        <v>110</v>
      </c>
      <c r="D8" s="1" t="s">
        <v>43</v>
      </c>
      <c r="E8" s="6">
        <f>S!E10</f>
        <v>45.9</v>
      </c>
      <c r="F8" s="7">
        <f>S!F10</f>
        <v>0</v>
      </c>
      <c r="G8" s="6">
        <f t="shared" si="0"/>
        <v>0</v>
      </c>
      <c r="H8" s="6">
        <f t="shared" si="1"/>
        <v>0</v>
      </c>
      <c r="I8" s="6">
        <f>S!H10</f>
        <v>32.34</v>
      </c>
      <c r="J8" s="7">
        <f>S!I10</f>
        <v>0</v>
      </c>
      <c r="K8" s="6">
        <f t="shared" si="2"/>
        <v>2.3400000000000034</v>
      </c>
      <c r="L8" s="6">
        <f t="shared" si="3"/>
        <v>2.3400000000000034</v>
      </c>
      <c r="M8" s="6">
        <f t="shared" si="4"/>
        <v>78.24000000000001</v>
      </c>
      <c r="N8" s="6">
        <f t="shared" si="5"/>
        <v>2.3400000000000034</v>
      </c>
      <c r="O8" s="14">
        <v>5</v>
      </c>
      <c r="P8" s="6">
        <v>41.66</v>
      </c>
      <c r="Q8" s="7">
        <v>0</v>
      </c>
      <c r="R8" s="6">
        <f t="shared" si="6"/>
        <v>0</v>
      </c>
      <c r="S8" s="6">
        <f t="shared" si="10"/>
        <v>0</v>
      </c>
      <c r="T8" s="21">
        <v>4</v>
      </c>
      <c r="X8" s="15">
        <f t="shared" si="7"/>
        <v>3.8344226579520697</v>
      </c>
      <c r="Y8" s="15">
        <f t="shared" si="8"/>
        <v>3.8651824366110077</v>
      </c>
      <c r="Z8" s="15">
        <f t="shared" si="9"/>
        <v>3.9366298607777246</v>
      </c>
    </row>
    <row r="9" spans="1:26" ht="12.75">
      <c r="A9" s="13">
        <v>4033</v>
      </c>
      <c r="B9" s="1" t="s">
        <v>41</v>
      </c>
      <c r="C9" s="1" t="s">
        <v>147</v>
      </c>
      <c r="D9" s="1" t="s">
        <v>74</v>
      </c>
      <c r="E9" s="6">
        <f>S!E34</f>
        <v>43.87</v>
      </c>
      <c r="F9" s="7">
        <f>S!F34</f>
        <v>5</v>
      </c>
      <c r="G9" s="6">
        <f t="shared" si="0"/>
        <v>0</v>
      </c>
      <c r="H9" s="6">
        <f t="shared" si="1"/>
        <v>5</v>
      </c>
      <c r="I9" s="6">
        <f>S!H34</f>
        <v>25.62</v>
      </c>
      <c r="J9" s="7">
        <f>S!I34</f>
        <v>0</v>
      </c>
      <c r="K9" s="6">
        <f t="shared" si="2"/>
        <v>0</v>
      </c>
      <c r="L9" s="6">
        <f t="shared" si="3"/>
        <v>0</v>
      </c>
      <c r="M9" s="6">
        <f t="shared" si="4"/>
        <v>69.49</v>
      </c>
      <c r="N9" s="6">
        <f t="shared" si="5"/>
        <v>5</v>
      </c>
      <c r="O9" s="14">
        <v>6</v>
      </c>
      <c r="P9" s="6">
        <v>39.46</v>
      </c>
      <c r="Q9" s="7">
        <v>5</v>
      </c>
      <c r="R9" s="6">
        <f t="shared" si="6"/>
        <v>0</v>
      </c>
      <c r="S9" s="6">
        <f t="shared" si="10"/>
        <v>5</v>
      </c>
      <c r="T9" s="21">
        <v>5</v>
      </c>
      <c r="X9" s="15">
        <f t="shared" si="7"/>
        <v>4.011853202644176</v>
      </c>
      <c r="Y9" s="15">
        <f t="shared" si="8"/>
        <v>4.8790007806401245</v>
      </c>
      <c r="Z9" s="15">
        <f t="shared" si="9"/>
        <v>4.156107450582868</v>
      </c>
    </row>
    <row r="10" spans="1:26" ht="12.75">
      <c r="A10" s="13">
        <v>4007</v>
      </c>
      <c r="B10" t="s">
        <v>108</v>
      </c>
      <c r="C10" t="s">
        <v>109</v>
      </c>
      <c r="D10" s="1" t="s">
        <v>35</v>
      </c>
      <c r="E10" s="6">
        <f>S!E9</f>
        <v>43.66</v>
      </c>
      <c r="F10" s="7">
        <f>S!F9</f>
        <v>0</v>
      </c>
      <c r="G10" s="6">
        <f t="shared" si="0"/>
        <v>0</v>
      </c>
      <c r="H10" s="6">
        <f t="shared" si="1"/>
        <v>0</v>
      </c>
      <c r="I10" s="6">
        <f>S!H9</f>
        <v>28.8</v>
      </c>
      <c r="J10" s="7">
        <f>S!I9</f>
        <v>0</v>
      </c>
      <c r="K10" s="6">
        <f t="shared" si="2"/>
        <v>0</v>
      </c>
      <c r="L10" s="6">
        <f t="shared" si="3"/>
        <v>0</v>
      </c>
      <c r="M10" s="6">
        <f t="shared" si="4"/>
        <v>72.46</v>
      </c>
      <c r="N10" s="6">
        <f t="shared" si="5"/>
        <v>0</v>
      </c>
      <c r="O10" s="14">
        <v>3</v>
      </c>
      <c r="P10" s="6">
        <v>41</v>
      </c>
      <c r="Q10" s="7">
        <v>5</v>
      </c>
      <c r="R10" s="6">
        <f t="shared" si="6"/>
        <v>0</v>
      </c>
      <c r="S10" s="6">
        <f t="shared" si="10"/>
        <v>5</v>
      </c>
      <c r="T10" s="21">
        <v>6</v>
      </c>
      <c r="X10" s="15">
        <f t="shared" si="7"/>
        <v>4.031149793861658</v>
      </c>
      <c r="Y10" s="15">
        <f t="shared" si="8"/>
        <v>4.340277777777778</v>
      </c>
      <c r="Z10" s="15">
        <f t="shared" si="9"/>
        <v>4</v>
      </c>
    </row>
    <row r="11" spans="1:26" ht="12.75">
      <c r="A11" s="13">
        <v>4010</v>
      </c>
      <c r="B11" s="1" t="s">
        <v>41</v>
      </c>
      <c r="C11" s="1" t="s">
        <v>113</v>
      </c>
      <c r="D11" s="1" t="s">
        <v>80</v>
      </c>
      <c r="E11" s="6">
        <f>S!E12</f>
        <v>45.91</v>
      </c>
      <c r="F11" s="7">
        <f>S!F12</f>
        <v>5</v>
      </c>
      <c r="G11" s="6">
        <f t="shared" si="0"/>
        <v>0</v>
      </c>
      <c r="H11" s="6">
        <f t="shared" si="1"/>
        <v>5</v>
      </c>
      <c r="I11" s="6">
        <f>S!H12</f>
        <v>25.72</v>
      </c>
      <c r="J11" s="7">
        <f>S!I12</f>
        <v>5</v>
      </c>
      <c r="K11" s="6">
        <f t="shared" si="2"/>
        <v>0</v>
      </c>
      <c r="L11" s="6">
        <f t="shared" si="3"/>
        <v>5</v>
      </c>
      <c r="M11" s="6">
        <f t="shared" si="4"/>
        <v>71.63</v>
      </c>
      <c r="N11" s="6">
        <f t="shared" si="5"/>
        <v>10</v>
      </c>
      <c r="O11" s="14">
        <v>9</v>
      </c>
      <c r="P11" s="6">
        <v>38.6</v>
      </c>
      <c r="Q11" s="7">
        <v>10</v>
      </c>
      <c r="R11" s="6">
        <f t="shared" si="6"/>
        <v>0</v>
      </c>
      <c r="S11" s="6">
        <f t="shared" si="10"/>
        <v>10</v>
      </c>
      <c r="T11" s="21">
        <v>7</v>
      </c>
      <c r="X11" s="15">
        <f t="shared" si="7"/>
        <v>3.833587453713788</v>
      </c>
      <c r="Y11" s="15">
        <f t="shared" si="8"/>
        <v>4.860031104199067</v>
      </c>
      <c r="Z11" s="15">
        <f t="shared" si="9"/>
        <v>4.248704663212435</v>
      </c>
    </row>
    <row r="12" spans="1:26" ht="12.75">
      <c r="A12" s="13">
        <v>4006</v>
      </c>
      <c r="B12" t="s">
        <v>63</v>
      </c>
      <c r="C12" t="s">
        <v>107</v>
      </c>
      <c r="D12" s="1" t="s">
        <v>23</v>
      </c>
      <c r="E12" s="6">
        <f>S!E8</f>
        <v>46.35</v>
      </c>
      <c r="F12" s="7">
        <f>S!F8</f>
        <v>15</v>
      </c>
      <c r="G12" s="6">
        <f t="shared" si="0"/>
        <v>0</v>
      </c>
      <c r="H12" s="6">
        <f t="shared" si="1"/>
        <v>15</v>
      </c>
      <c r="I12" s="6">
        <f>S!H8</f>
        <v>29.05</v>
      </c>
      <c r="J12" s="7">
        <f>S!I8</f>
        <v>15</v>
      </c>
      <c r="K12" s="6">
        <f t="shared" si="2"/>
        <v>0</v>
      </c>
      <c r="L12" s="6">
        <f t="shared" si="3"/>
        <v>15</v>
      </c>
      <c r="M12" s="6">
        <f t="shared" si="4"/>
        <v>75.4</v>
      </c>
      <c r="N12" s="6">
        <f t="shared" si="5"/>
        <v>30</v>
      </c>
      <c r="O12" s="14">
        <v>11</v>
      </c>
      <c r="P12" s="6">
        <v>43.66</v>
      </c>
      <c r="Q12" s="7">
        <v>15</v>
      </c>
      <c r="R12" s="6">
        <f t="shared" si="6"/>
        <v>0.6599999999999966</v>
      </c>
      <c r="S12" s="6">
        <f t="shared" si="10"/>
        <v>15.659999999999997</v>
      </c>
      <c r="T12" s="21">
        <v>8</v>
      </c>
      <c r="X12" s="15">
        <f t="shared" si="7"/>
        <v>3.797195253505933</v>
      </c>
      <c r="Y12" s="15">
        <f t="shared" si="8"/>
        <v>4.3029259896729775</v>
      </c>
      <c r="Z12" s="15">
        <f t="shared" si="9"/>
        <v>3.756298671552909</v>
      </c>
    </row>
    <row r="13" spans="1:26" ht="12.75">
      <c r="A13" s="13">
        <v>4019</v>
      </c>
      <c r="B13" t="s">
        <v>53</v>
      </c>
      <c r="C13" t="s">
        <v>124</v>
      </c>
      <c r="D13" s="1" t="s">
        <v>35</v>
      </c>
      <c r="E13" s="6">
        <f>S!E20</f>
        <v>45.06</v>
      </c>
      <c r="F13" s="7">
        <f>S!F20</f>
        <v>5</v>
      </c>
      <c r="G13" s="6">
        <f t="shared" si="0"/>
        <v>0</v>
      </c>
      <c r="H13" s="6">
        <f t="shared" si="1"/>
        <v>5</v>
      </c>
      <c r="I13" s="6">
        <f>S!H20</f>
        <v>28.66</v>
      </c>
      <c r="J13" s="7">
        <f>S!I20</f>
        <v>0</v>
      </c>
      <c r="K13" s="6">
        <f t="shared" si="2"/>
        <v>0</v>
      </c>
      <c r="L13" s="6">
        <f t="shared" si="3"/>
        <v>0</v>
      </c>
      <c r="M13" s="6">
        <f t="shared" si="4"/>
        <v>73.72</v>
      </c>
      <c r="N13" s="6">
        <f t="shared" si="5"/>
        <v>5</v>
      </c>
      <c r="O13" s="14">
        <v>7</v>
      </c>
      <c r="P13" s="6">
        <v>46.34</v>
      </c>
      <c r="Q13" s="7">
        <v>15</v>
      </c>
      <c r="R13" s="6">
        <f t="shared" si="6"/>
        <v>3.3400000000000034</v>
      </c>
      <c r="S13" s="6">
        <f t="shared" si="10"/>
        <v>18.340000000000003</v>
      </c>
      <c r="T13" s="21">
        <v>9</v>
      </c>
      <c r="X13" s="15">
        <f t="shared" si="7"/>
        <v>3.9059032401242786</v>
      </c>
      <c r="Y13" s="15">
        <f t="shared" si="8"/>
        <v>4.361479413817166</v>
      </c>
      <c r="Z13" s="15">
        <f t="shared" si="9"/>
        <v>3.539059128182995</v>
      </c>
    </row>
    <row r="14" spans="1:26" ht="12.75">
      <c r="A14" s="13">
        <v>4021</v>
      </c>
      <c r="B14" s="1" t="s">
        <v>127</v>
      </c>
      <c r="C14" s="1" t="s">
        <v>128</v>
      </c>
      <c r="D14" s="1" t="s">
        <v>40</v>
      </c>
      <c r="E14" s="6">
        <f>S!E22</f>
        <v>60.28</v>
      </c>
      <c r="F14" s="7">
        <f>S!F22</f>
        <v>5</v>
      </c>
      <c r="G14" s="6">
        <f t="shared" si="0"/>
        <v>12.280000000000001</v>
      </c>
      <c r="H14" s="6">
        <f t="shared" si="1"/>
        <v>17.28</v>
      </c>
      <c r="I14" s="6">
        <f>S!H22</f>
        <v>36.77</v>
      </c>
      <c r="J14" s="7">
        <f>S!I22</f>
        <v>0</v>
      </c>
      <c r="K14" s="6">
        <f t="shared" si="2"/>
        <v>6.770000000000003</v>
      </c>
      <c r="L14" s="6">
        <f t="shared" si="3"/>
        <v>6.770000000000003</v>
      </c>
      <c r="M14" s="6">
        <f t="shared" si="4"/>
        <v>97.05000000000001</v>
      </c>
      <c r="N14" s="6">
        <f t="shared" si="5"/>
        <v>24.050000000000004</v>
      </c>
      <c r="O14" s="14">
        <v>10</v>
      </c>
      <c r="P14" s="6">
        <v>52.47</v>
      </c>
      <c r="Q14" s="7">
        <v>10</v>
      </c>
      <c r="R14" s="6">
        <f t="shared" si="6"/>
        <v>9.469999999999999</v>
      </c>
      <c r="S14" s="6">
        <f t="shared" si="10"/>
        <v>19.47</v>
      </c>
      <c r="T14" s="21">
        <v>10</v>
      </c>
      <c r="X14" s="15">
        <f t="shared" si="7"/>
        <v>2.9197080291970803</v>
      </c>
      <c r="Y14" s="15">
        <f t="shared" si="8"/>
        <v>3.399510470492249</v>
      </c>
      <c r="Z14" s="15">
        <f t="shared" si="9"/>
        <v>3.125595578425767</v>
      </c>
    </row>
    <row r="15" spans="1:26" ht="12.75">
      <c r="A15" s="13">
        <v>4029</v>
      </c>
      <c r="B15" t="s">
        <v>38</v>
      </c>
      <c r="C15" t="s">
        <v>141</v>
      </c>
      <c r="D15" s="1" t="s">
        <v>23</v>
      </c>
      <c r="E15" s="6">
        <f>S!E30</f>
        <v>37.16</v>
      </c>
      <c r="F15" s="7">
        <f>S!F30</f>
        <v>5</v>
      </c>
      <c r="G15" s="6">
        <f t="shared" si="0"/>
        <v>0</v>
      </c>
      <c r="H15" s="6">
        <f t="shared" si="1"/>
        <v>5</v>
      </c>
      <c r="I15" s="6">
        <f>S!H30</f>
        <v>24.38</v>
      </c>
      <c r="J15" s="7">
        <f>S!I30</f>
        <v>5</v>
      </c>
      <c r="K15" s="6">
        <f t="shared" si="2"/>
        <v>0</v>
      </c>
      <c r="L15" s="6">
        <f t="shared" si="3"/>
        <v>5</v>
      </c>
      <c r="M15" s="6">
        <f t="shared" si="4"/>
        <v>61.53999999999999</v>
      </c>
      <c r="N15" s="6">
        <f t="shared" si="5"/>
        <v>10</v>
      </c>
      <c r="O15" s="14">
        <v>8</v>
      </c>
      <c r="P15" s="6">
        <v>0</v>
      </c>
      <c r="Q15" s="7"/>
      <c r="R15" s="6">
        <f t="shared" si="6"/>
        <v>120</v>
      </c>
      <c r="S15" s="6">
        <f t="shared" si="10"/>
        <v>120</v>
      </c>
      <c r="T15" s="7"/>
      <c r="X15" s="15">
        <f t="shared" si="7"/>
        <v>4.7362755651237896</v>
      </c>
      <c r="Y15" s="15">
        <f t="shared" si="8"/>
        <v>5.127153404429861</v>
      </c>
      <c r="Z15" s="15" t="e">
        <f t="shared" si="9"/>
        <v>#DIV/0!</v>
      </c>
    </row>
    <row r="16" spans="1:26" ht="12.75">
      <c r="A16" s="13">
        <v>4015</v>
      </c>
      <c r="B16" s="1" t="s">
        <v>118</v>
      </c>
      <c r="C16" s="1" t="s">
        <v>119</v>
      </c>
      <c r="D16" s="1" t="s">
        <v>23</v>
      </c>
      <c r="E16" s="6">
        <f>S!E16</f>
        <v>0</v>
      </c>
      <c r="F16" s="7"/>
      <c r="G16" s="6">
        <f>IF(E16=0,120,IF(E16&gt;$H$1,120,IF(E16&lt;$F$1,0,IF($H$1&gt;E16&gt;$F$1,E16-$F$1))))</f>
        <v>120</v>
      </c>
      <c r="H16" s="6">
        <f>SUM(F16,G16)</f>
        <v>120</v>
      </c>
      <c r="I16" s="6">
        <f>S!H16</f>
        <v>0</v>
      </c>
      <c r="J16" s="7"/>
      <c r="K16" s="6">
        <f>IF(I16=0,100,IF(I16&gt;$L$1,100,IF(I16&lt;$J$1,0,IF($L$1&gt;I16&gt;$J$1,I16-$J$1))))</f>
        <v>100</v>
      </c>
      <c r="L16" s="6">
        <f>SUM(J16,K16)</f>
        <v>100</v>
      </c>
      <c r="M16" s="6">
        <f>SUM(E16,I16)</f>
        <v>0</v>
      </c>
      <c r="N16" s="6">
        <f>SUM(H16,L16)</f>
        <v>220</v>
      </c>
      <c r="P16" s="6">
        <v>0</v>
      </c>
      <c r="Q16" s="7"/>
      <c r="R16" s="6">
        <f>IF(P16=0,120,IF(P16&gt;$S$1,120,IF(P16&lt;$Q$1,0,IF($S$1&gt;P16&gt;$Q$1,P16-$Q$1))))</f>
        <v>120</v>
      </c>
      <c r="S16" s="6">
        <f>SUM(Q16,R16)</f>
        <v>120</v>
      </c>
      <c r="X16" s="15" t="e">
        <f>$X$1/E16</f>
        <v>#DIV/0!</v>
      </c>
      <c r="Y16" s="15" t="e">
        <f>$Y$1/I16</f>
        <v>#DIV/0!</v>
      </c>
      <c r="Z16" s="15" t="e">
        <f>$Z$1/P16</f>
        <v>#DIV/0!</v>
      </c>
    </row>
    <row r="17" spans="1:26" ht="12.75">
      <c r="A17" s="13">
        <v>4014</v>
      </c>
      <c r="B17" t="s">
        <v>88</v>
      </c>
      <c r="C17" t="s">
        <v>117</v>
      </c>
      <c r="D17" s="1" t="s">
        <v>85</v>
      </c>
      <c r="E17" s="6">
        <f>S!E15</f>
        <v>47.1</v>
      </c>
      <c r="F17" s="7">
        <f>S!F15</f>
        <v>5</v>
      </c>
      <c r="G17" s="6">
        <f t="shared" si="0"/>
        <v>0</v>
      </c>
      <c r="H17" s="6">
        <f t="shared" si="1"/>
        <v>5</v>
      </c>
      <c r="I17" s="6">
        <f>S!H15</f>
        <v>0</v>
      </c>
      <c r="J17" s="7"/>
      <c r="K17" s="6">
        <f t="shared" si="2"/>
        <v>100</v>
      </c>
      <c r="L17" s="6">
        <f t="shared" si="3"/>
        <v>100</v>
      </c>
      <c r="M17" s="6">
        <f t="shared" si="4"/>
        <v>47.1</v>
      </c>
      <c r="N17" s="6">
        <f t="shared" si="5"/>
        <v>105</v>
      </c>
      <c r="O17" s="21">
        <v>12</v>
      </c>
      <c r="P17" s="6"/>
      <c r="Q17" s="7"/>
      <c r="R17" s="6">
        <f t="shared" si="6"/>
        <v>120</v>
      </c>
      <c r="S17" s="6">
        <f t="shared" si="10"/>
        <v>120</v>
      </c>
      <c r="T17" s="7"/>
      <c r="X17" s="15">
        <f t="shared" si="7"/>
        <v>3.7367303609341826</v>
      </c>
      <c r="Y17" s="15" t="e">
        <f t="shared" si="8"/>
        <v>#DIV/0!</v>
      </c>
      <c r="Z17" s="15" t="e">
        <f t="shared" si="9"/>
        <v>#DIV/0!</v>
      </c>
    </row>
    <row r="18" spans="1:26" ht="12.75">
      <c r="A18" s="13">
        <v>4026</v>
      </c>
      <c r="B18" s="1" t="s">
        <v>134</v>
      </c>
      <c r="C18" s="1" t="s">
        <v>135</v>
      </c>
      <c r="D18" s="1" t="s">
        <v>98</v>
      </c>
      <c r="E18" s="6">
        <f>S!E27</f>
        <v>54.65</v>
      </c>
      <c r="F18" s="7">
        <f>S!F27</f>
        <v>10</v>
      </c>
      <c r="G18" s="6">
        <f t="shared" si="0"/>
        <v>6.649999999999999</v>
      </c>
      <c r="H18" s="6">
        <f t="shared" si="1"/>
        <v>16.65</v>
      </c>
      <c r="I18" s="6">
        <f>S!H27</f>
        <v>0</v>
      </c>
      <c r="J18" s="7"/>
      <c r="K18" s="6">
        <f t="shared" si="2"/>
        <v>100</v>
      </c>
      <c r="L18" s="6">
        <f t="shared" si="3"/>
        <v>100</v>
      </c>
      <c r="M18" s="6">
        <f t="shared" si="4"/>
        <v>54.65</v>
      </c>
      <c r="N18" s="6">
        <f t="shared" si="5"/>
        <v>116.65</v>
      </c>
      <c r="O18" s="21">
        <v>13</v>
      </c>
      <c r="P18" s="6"/>
      <c r="Q18" s="7"/>
      <c r="R18" s="6">
        <f t="shared" si="6"/>
        <v>120</v>
      </c>
      <c r="S18" s="6">
        <f t="shared" si="10"/>
        <v>120</v>
      </c>
      <c r="T18" s="7"/>
      <c r="X18" s="15">
        <f t="shared" si="7"/>
        <v>3.220494053064959</v>
      </c>
      <c r="Y18" s="15" t="e">
        <f t="shared" si="8"/>
        <v>#DIV/0!</v>
      </c>
      <c r="Z18" s="15" t="e">
        <f t="shared" si="9"/>
        <v>#DIV/0!</v>
      </c>
    </row>
    <row r="19" spans="1:26" ht="12.75">
      <c r="A19" s="13">
        <v>4030</v>
      </c>
      <c r="B19" s="1" t="s">
        <v>142</v>
      </c>
      <c r="C19" s="1" t="s">
        <v>143</v>
      </c>
      <c r="D19" s="1" t="s">
        <v>23</v>
      </c>
      <c r="E19" s="6">
        <f>S!E31</f>
        <v>59.72</v>
      </c>
      <c r="F19" s="7">
        <f>S!F31</f>
        <v>5</v>
      </c>
      <c r="G19" s="6">
        <f t="shared" si="0"/>
        <v>11.719999999999999</v>
      </c>
      <c r="H19" s="6">
        <f t="shared" si="1"/>
        <v>16.72</v>
      </c>
      <c r="I19" s="6">
        <f>S!H31</f>
        <v>0</v>
      </c>
      <c r="J19" s="7"/>
      <c r="K19" s="6">
        <f t="shared" si="2"/>
        <v>100</v>
      </c>
      <c r="L19" s="6">
        <f t="shared" si="3"/>
        <v>100</v>
      </c>
      <c r="M19" s="6">
        <f t="shared" si="4"/>
        <v>59.72</v>
      </c>
      <c r="N19" s="6">
        <f t="shared" si="5"/>
        <v>116.72</v>
      </c>
      <c r="O19" s="21">
        <v>14</v>
      </c>
      <c r="P19" s="6"/>
      <c r="Q19" s="7"/>
      <c r="R19" s="6">
        <f t="shared" si="6"/>
        <v>120</v>
      </c>
      <c r="S19" s="6">
        <f t="shared" si="10"/>
        <v>120</v>
      </c>
      <c r="X19" s="15">
        <f t="shared" si="7"/>
        <v>2.9470864032150033</v>
      </c>
      <c r="Y19" s="15" t="e">
        <f t="shared" si="8"/>
        <v>#DIV/0!</v>
      </c>
      <c r="Z19" s="15" t="e">
        <f t="shared" si="9"/>
        <v>#DIV/0!</v>
      </c>
    </row>
    <row r="20" spans="1:26" ht="12.75">
      <c r="A20" s="13">
        <v>4004</v>
      </c>
      <c r="B20" s="1" t="s">
        <v>33</v>
      </c>
      <c r="C20" s="1" t="s">
        <v>104</v>
      </c>
      <c r="D20" s="19" t="s">
        <v>55</v>
      </c>
      <c r="E20" s="6">
        <f>S!E6</f>
        <v>64.97</v>
      </c>
      <c r="F20" s="7">
        <f>S!F6</f>
        <v>0</v>
      </c>
      <c r="G20" s="6">
        <f t="shared" si="0"/>
        <v>16.97</v>
      </c>
      <c r="H20" s="6">
        <f t="shared" si="1"/>
        <v>16.97</v>
      </c>
      <c r="I20" s="6">
        <f>S!H6</f>
        <v>0</v>
      </c>
      <c r="J20" s="7"/>
      <c r="K20" s="6">
        <f t="shared" si="2"/>
        <v>100</v>
      </c>
      <c r="L20" s="6">
        <f t="shared" si="3"/>
        <v>100</v>
      </c>
      <c r="M20" s="6">
        <f t="shared" si="4"/>
        <v>64.97</v>
      </c>
      <c r="N20" s="6">
        <f t="shared" si="5"/>
        <v>116.97</v>
      </c>
      <c r="O20" s="21">
        <v>15</v>
      </c>
      <c r="P20" s="6"/>
      <c r="Q20" s="7"/>
      <c r="R20" s="6">
        <f t="shared" si="6"/>
        <v>120</v>
      </c>
      <c r="S20" s="6">
        <f t="shared" si="10"/>
        <v>120</v>
      </c>
      <c r="X20" s="15">
        <f t="shared" si="7"/>
        <v>2.7089425888871785</v>
      </c>
      <c r="Y20" s="15" t="e">
        <f t="shared" si="8"/>
        <v>#DIV/0!</v>
      </c>
      <c r="Z20" s="15" t="e">
        <f t="shared" si="9"/>
        <v>#DIV/0!</v>
      </c>
    </row>
    <row r="21" spans="1:26" ht="12.75">
      <c r="A21" s="13">
        <v>4011</v>
      </c>
      <c r="B21" t="s">
        <v>114</v>
      </c>
      <c r="C21" t="s">
        <v>115</v>
      </c>
      <c r="D21" s="1" t="s">
        <v>29</v>
      </c>
      <c r="E21" s="6">
        <f>S!E13</f>
        <v>0</v>
      </c>
      <c r="F21" s="7"/>
      <c r="G21" s="6">
        <f t="shared" si="0"/>
        <v>120</v>
      </c>
      <c r="H21" s="6">
        <f t="shared" si="1"/>
        <v>120</v>
      </c>
      <c r="I21" s="6">
        <f>S!H13</f>
        <v>30.34</v>
      </c>
      <c r="J21" s="7">
        <f>S!I13</f>
        <v>0</v>
      </c>
      <c r="K21" s="6">
        <f t="shared" si="2"/>
        <v>0.33999999999999986</v>
      </c>
      <c r="L21" s="6">
        <f t="shared" si="3"/>
        <v>0.33999999999999986</v>
      </c>
      <c r="M21" s="6">
        <f t="shared" si="4"/>
        <v>30.34</v>
      </c>
      <c r="N21" s="6">
        <f t="shared" si="5"/>
        <v>120.34</v>
      </c>
      <c r="O21" s="21">
        <v>16</v>
      </c>
      <c r="P21" s="6"/>
      <c r="Q21" s="7"/>
      <c r="R21" s="6">
        <f t="shared" si="6"/>
        <v>120</v>
      </c>
      <c r="S21" s="6">
        <f t="shared" si="10"/>
        <v>120</v>
      </c>
      <c r="X21" s="15" t="e">
        <f t="shared" si="7"/>
        <v>#DIV/0!</v>
      </c>
      <c r="Y21" s="15">
        <f t="shared" si="8"/>
        <v>4.119973632168755</v>
      </c>
      <c r="Z21" s="15" t="e">
        <f t="shared" si="9"/>
        <v>#DIV/0!</v>
      </c>
    </row>
    <row r="22" spans="1:26" ht="12.75">
      <c r="A22" s="13">
        <v>4017</v>
      </c>
      <c r="B22" t="s">
        <v>121</v>
      </c>
      <c r="C22" t="s">
        <v>122</v>
      </c>
      <c r="D22" s="1" t="s">
        <v>67</v>
      </c>
      <c r="E22" s="6">
        <f>S!E18</f>
        <v>0</v>
      </c>
      <c r="F22" s="7"/>
      <c r="G22" s="6">
        <f t="shared" si="0"/>
        <v>120</v>
      </c>
      <c r="H22" s="6">
        <f t="shared" si="1"/>
        <v>120</v>
      </c>
      <c r="I22" s="6">
        <f>S!H18</f>
        <v>32.73</v>
      </c>
      <c r="J22" s="7">
        <f>S!I18</f>
        <v>0</v>
      </c>
      <c r="K22" s="6">
        <f t="shared" si="2"/>
        <v>2.729999999999997</v>
      </c>
      <c r="L22" s="6">
        <f t="shared" si="3"/>
        <v>2.729999999999997</v>
      </c>
      <c r="M22" s="6">
        <f t="shared" si="4"/>
        <v>32.73</v>
      </c>
      <c r="N22" s="6">
        <f t="shared" si="5"/>
        <v>122.72999999999999</v>
      </c>
      <c r="O22" s="21">
        <v>17</v>
      </c>
      <c r="P22" s="6"/>
      <c r="Q22" s="7"/>
      <c r="R22" s="6">
        <f t="shared" si="6"/>
        <v>120</v>
      </c>
      <c r="S22" s="6">
        <f t="shared" si="10"/>
        <v>120</v>
      </c>
      <c r="X22" s="15" t="e">
        <f t="shared" si="7"/>
        <v>#DIV/0!</v>
      </c>
      <c r="Y22" s="15">
        <f t="shared" si="8"/>
        <v>3.8191261839291175</v>
      </c>
      <c r="Z22" s="15" t="e">
        <f t="shared" si="9"/>
        <v>#DIV/0!</v>
      </c>
    </row>
    <row r="23" spans="1:26" ht="12.75">
      <c r="A23" s="13">
        <v>4009</v>
      </c>
      <c r="B23" t="s">
        <v>111</v>
      </c>
      <c r="C23" t="s">
        <v>112</v>
      </c>
      <c r="D23" s="1" t="s">
        <v>74</v>
      </c>
      <c r="E23" s="6">
        <f>S!E11</f>
        <v>0</v>
      </c>
      <c r="F23" s="7"/>
      <c r="G23" s="6">
        <f t="shared" si="0"/>
        <v>120</v>
      </c>
      <c r="H23" s="6">
        <f t="shared" si="1"/>
        <v>120</v>
      </c>
      <c r="I23" s="6">
        <f>S!H11</f>
        <v>26.92</v>
      </c>
      <c r="J23" s="7">
        <f>S!I11</f>
        <v>5</v>
      </c>
      <c r="K23" s="6">
        <f t="shared" si="2"/>
        <v>0</v>
      </c>
      <c r="L23" s="6">
        <f t="shared" si="3"/>
        <v>5</v>
      </c>
      <c r="M23" s="6">
        <f t="shared" si="4"/>
        <v>26.92</v>
      </c>
      <c r="N23" s="6">
        <f t="shared" si="5"/>
        <v>125</v>
      </c>
      <c r="O23" s="21">
        <v>18</v>
      </c>
      <c r="P23" s="6"/>
      <c r="Q23" s="7"/>
      <c r="R23" s="6">
        <f t="shared" si="6"/>
        <v>120</v>
      </c>
      <c r="S23" s="6">
        <f t="shared" si="10"/>
        <v>120</v>
      </c>
      <c r="X23" s="15" t="e">
        <f t="shared" si="7"/>
        <v>#DIV/0!</v>
      </c>
      <c r="Y23" s="15">
        <f t="shared" si="8"/>
        <v>4.643387815750371</v>
      </c>
      <c r="Z23" s="15" t="e">
        <f t="shared" si="9"/>
        <v>#DIV/0!</v>
      </c>
    </row>
    <row r="24" spans="1:26" ht="12.75">
      <c r="A24" s="13">
        <v>4018</v>
      </c>
      <c r="B24" t="s">
        <v>63</v>
      </c>
      <c r="C24" t="s">
        <v>123</v>
      </c>
      <c r="D24" s="1" t="s">
        <v>23</v>
      </c>
      <c r="E24" s="6">
        <f>S!E19</f>
        <v>0</v>
      </c>
      <c r="F24" s="7"/>
      <c r="G24" s="6">
        <f t="shared" si="0"/>
        <v>120</v>
      </c>
      <c r="H24" s="6">
        <f t="shared" si="1"/>
        <v>120</v>
      </c>
      <c r="I24" s="6">
        <f>S!H19</f>
        <v>30.58</v>
      </c>
      <c r="J24" s="7">
        <f>S!I19</f>
        <v>5</v>
      </c>
      <c r="K24" s="6">
        <f t="shared" si="2"/>
        <v>0.5799999999999983</v>
      </c>
      <c r="L24" s="6">
        <f t="shared" si="3"/>
        <v>5.579999999999998</v>
      </c>
      <c r="M24" s="6">
        <f t="shared" si="4"/>
        <v>30.58</v>
      </c>
      <c r="N24" s="6">
        <f t="shared" si="5"/>
        <v>125.58</v>
      </c>
      <c r="O24" s="21">
        <v>19</v>
      </c>
      <c r="P24" s="6"/>
      <c r="Q24" s="7"/>
      <c r="R24" s="6">
        <f t="shared" si="6"/>
        <v>120</v>
      </c>
      <c r="S24" s="6">
        <f t="shared" si="10"/>
        <v>120</v>
      </c>
      <c r="X24" s="15" t="e">
        <f t="shared" si="7"/>
        <v>#DIV/0!</v>
      </c>
      <c r="Y24" s="15">
        <f t="shared" si="8"/>
        <v>4.087638979725311</v>
      </c>
      <c r="Z24" s="15" t="e">
        <f t="shared" si="9"/>
        <v>#DIV/0!</v>
      </c>
    </row>
    <row r="25" spans="1:26" ht="12.75">
      <c r="A25" s="13">
        <v>4023</v>
      </c>
      <c r="B25" s="1" t="s">
        <v>130</v>
      </c>
      <c r="C25" s="1" t="s">
        <v>131</v>
      </c>
      <c r="D25" s="1" t="s">
        <v>29</v>
      </c>
      <c r="E25" s="6">
        <f>S!E24</f>
        <v>0</v>
      </c>
      <c r="F25" s="7"/>
      <c r="G25" s="6">
        <f t="shared" si="0"/>
        <v>120</v>
      </c>
      <c r="H25" s="6">
        <f t="shared" si="1"/>
        <v>120</v>
      </c>
      <c r="I25" s="6">
        <f>S!H24</f>
        <v>35.5</v>
      </c>
      <c r="J25" s="7">
        <f>S!I24</f>
        <v>5</v>
      </c>
      <c r="K25" s="6">
        <f t="shared" si="2"/>
        <v>5.5</v>
      </c>
      <c r="L25" s="6">
        <f t="shared" si="3"/>
        <v>10.5</v>
      </c>
      <c r="M25" s="6">
        <f t="shared" si="4"/>
        <v>35.5</v>
      </c>
      <c r="N25" s="6">
        <f t="shared" si="5"/>
        <v>130.5</v>
      </c>
      <c r="O25" s="21">
        <v>20</v>
      </c>
      <c r="P25" s="6"/>
      <c r="Q25" s="7"/>
      <c r="R25" s="6">
        <f t="shared" si="6"/>
        <v>120</v>
      </c>
      <c r="S25" s="6">
        <f t="shared" si="10"/>
        <v>120</v>
      </c>
      <c r="X25" s="15" t="e">
        <f t="shared" si="7"/>
        <v>#DIV/0!</v>
      </c>
      <c r="Y25" s="15">
        <f t="shared" si="8"/>
        <v>3.5211267605633805</v>
      </c>
      <c r="Z25" s="15" t="e">
        <f t="shared" si="9"/>
        <v>#DIV/0!</v>
      </c>
    </row>
    <row r="26" spans="1:26" ht="12.75">
      <c r="A26" s="13">
        <v>4035</v>
      </c>
      <c r="B26" s="1" t="s">
        <v>121</v>
      </c>
      <c r="C26" s="1" t="s">
        <v>150</v>
      </c>
      <c r="D26" s="1" t="s">
        <v>26</v>
      </c>
      <c r="E26" s="6">
        <f>S!E36</f>
        <v>0</v>
      </c>
      <c r="F26" s="7"/>
      <c r="G26" s="6">
        <f t="shared" si="0"/>
        <v>120</v>
      </c>
      <c r="H26" s="6">
        <f t="shared" si="1"/>
        <v>120</v>
      </c>
      <c r="I26" s="6">
        <f>S!H36</f>
        <v>31.92</v>
      </c>
      <c r="J26" s="7">
        <f>S!I36</f>
        <v>10</v>
      </c>
      <c r="K26" s="6">
        <f t="shared" si="2"/>
        <v>1.9200000000000017</v>
      </c>
      <c r="L26" s="6">
        <f t="shared" si="3"/>
        <v>11.920000000000002</v>
      </c>
      <c r="M26" s="6">
        <f t="shared" si="4"/>
        <v>31.92</v>
      </c>
      <c r="N26" s="6">
        <f t="shared" si="5"/>
        <v>131.92000000000002</v>
      </c>
      <c r="O26" s="21">
        <v>21</v>
      </c>
      <c r="P26" s="6"/>
      <c r="Q26" s="7"/>
      <c r="R26" s="6">
        <f t="shared" si="6"/>
        <v>120</v>
      </c>
      <c r="S26" s="6">
        <f t="shared" si="10"/>
        <v>120</v>
      </c>
      <c r="X26" s="15" t="e">
        <f t="shared" si="7"/>
        <v>#DIV/0!</v>
      </c>
      <c r="Y26" s="15">
        <f t="shared" si="8"/>
        <v>3.916040100250626</v>
      </c>
      <c r="Z26" s="15" t="e">
        <f t="shared" si="9"/>
        <v>#DIV/0!</v>
      </c>
    </row>
    <row r="27" spans="1:26" ht="12.75">
      <c r="A27" s="13">
        <v>4031</v>
      </c>
      <c r="B27" t="s">
        <v>63</v>
      </c>
      <c r="C27" t="s">
        <v>144</v>
      </c>
      <c r="D27" s="1" t="s">
        <v>23</v>
      </c>
      <c r="E27" s="6">
        <f>S!E32</f>
        <v>0</v>
      </c>
      <c r="F27" s="7"/>
      <c r="G27" s="6">
        <f t="shared" si="0"/>
        <v>120</v>
      </c>
      <c r="H27" s="6">
        <f t="shared" si="1"/>
        <v>120</v>
      </c>
      <c r="I27" s="6">
        <f>S!H32</f>
        <v>32.85</v>
      </c>
      <c r="J27" s="7">
        <f>S!I32</f>
        <v>10</v>
      </c>
      <c r="K27" s="6">
        <f t="shared" si="2"/>
        <v>2.8500000000000014</v>
      </c>
      <c r="L27" s="6">
        <f t="shared" si="3"/>
        <v>12.850000000000001</v>
      </c>
      <c r="M27" s="6">
        <f t="shared" si="4"/>
        <v>32.85</v>
      </c>
      <c r="N27" s="6">
        <f t="shared" si="5"/>
        <v>132.85</v>
      </c>
      <c r="O27" s="21">
        <v>22</v>
      </c>
      <c r="P27" s="6"/>
      <c r="Q27" s="7"/>
      <c r="R27" s="6">
        <f t="shared" si="6"/>
        <v>120</v>
      </c>
      <c r="S27" s="6">
        <f t="shared" si="10"/>
        <v>120</v>
      </c>
      <c r="X27" s="15" t="e">
        <f t="shared" si="7"/>
        <v>#DIV/0!</v>
      </c>
      <c r="Y27" s="15">
        <f t="shared" si="8"/>
        <v>3.8051750380517504</v>
      </c>
      <c r="Z27" s="15" t="e">
        <f t="shared" si="9"/>
        <v>#DIV/0!</v>
      </c>
    </row>
    <row r="28" spans="1:26" ht="12.75">
      <c r="A28" s="13">
        <v>4022</v>
      </c>
      <c r="B28" s="1" t="s">
        <v>108</v>
      </c>
      <c r="C28" s="1" t="s">
        <v>129</v>
      </c>
      <c r="D28" s="1" t="s">
        <v>55</v>
      </c>
      <c r="E28" s="6">
        <f>S!E23</f>
        <v>0</v>
      </c>
      <c r="F28" s="7"/>
      <c r="G28" s="6">
        <f t="shared" si="0"/>
        <v>120</v>
      </c>
      <c r="H28" s="6">
        <f t="shared" si="1"/>
        <v>120</v>
      </c>
      <c r="I28" s="6">
        <f>S!H23</f>
        <v>28.15</v>
      </c>
      <c r="J28" s="7">
        <f>S!I23</f>
        <v>15</v>
      </c>
      <c r="K28" s="6">
        <f t="shared" si="2"/>
        <v>0</v>
      </c>
      <c r="L28" s="6">
        <f t="shared" si="3"/>
        <v>15</v>
      </c>
      <c r="M28" s="6">
        <f t="shared" si="4"/>
        <v>28.15</v>
      </c>
      <c r="N28" s="6">
        <f t="shared" si="5"/>
        <v>135</v>
      </c>
      <c r="O28" s="21">
        <v>23</v>
      </c>
      <c r="P28" s="6"/>
      <c r="Q28" s="7"/>
      <c r="R28" s="6">
        <f t="shared" si="6"/>
        <v>120</v>
      </c>
      <c r="S28" s="6">
        <f t="shared" si="10"/>
        <v>120</v>
      </c>
      <c r="X28" s="15" t="e">
        <f t="shared" si="7"/>
        <v>#DIV/0!</v>
      </c>
      <c r="Y28" s="15">
        <f t="shared" si="8"/>
        <v>4.440497335701599</v>
      </c>
      <c r="Z28" s="15" t="e">
        <f t="shared" si="9"/>
        <v>#DIV/0!</v>
      </c>
    </row>
    <row r="29" spans="1:26" ht="12.75">
      <c r="A29" s="13">
        <v>4002</v>
      </c>
      <c r="B29" s="1" t="s">
        <v>100</v>
      </c>
      <c r="C29" s="1" t="s">
        <v>101</v>
      </c>
      <c r="D29" s="1" t="s">
        <v>40</v>
      </c>
      <c r="E29" s="6">
        <f>S!E4</f>
        <v>0</v>
      </c>
      <c r="F29" s="7"/>
      <c r="G29" s="6">
        <f t="shared" si="0"/>
        <v>120</v>
      </c>
      <c r="H29" s="6">
        <f t="shared" si="1"/>
        <v>120</v>
      </c>
      <c r="I29" s="6">
        <f>S!H4</f>
        <v>0</v>
      </c>
      <c r="J29" s="7"/>
      <c r="K29" s="6">
        <f t="shared" si="2"/>
        <v>100</v>
      </c>
      <c r="L29" s="6">
        <f t="shared" si="3"/>
        <v>100</v>
      </c>
      <c r="M29" s="6">
        <f t="shared" si="4"/>
        <v>0</v>
      </c>
      <c r="N29" s="6">
        <f t="shared" si="5"/>
        <v>220</v>
      </c>
      <c r="P29" s="6"/>
      <c r="Q29" s="7"/>
      <c r="R29" s="6">
        <f t="shared" si="6"/>
        <v>120</v>
      </c>
      <c r="S29" s="6">
        <f t="shared" si="10"/>
        <v>120</v>
      </c>
      <c r="X29" s="15" t="e">
        <f t="shared" si="7"/>
        <v>#DIV/0!</v>
      </c>
      <c r="Y29" s="15" t="e">
        <f t="shared" si="8"/>
        <v>#DIV/0!</v>
      </c>
      <c r="Z29" s="15" t="e">
        <f t="shared" si="9"/>
        <v>#DIV/0!</v>
      </c>
    </row>
    <row r="30" spans="1:26" ht="12.75">
      <c r="A30" s="13">
        <v>4003</v>
      </c>
      <c r="B30" s="1" t="s">
        <v>102</v>
      </c>
      <c r="C30" s="1" t="s">
        <v>103</v>
      </c>
      <c r="D30" s="1" t="s">
        <v>23</v>
      </c>
      <c r="E30" s="6">
        <f>S!E5</f>
        <v>0</v>
      </c>
      <c r="F30" s="7"/>
      <c r="G30" s="6">
        <f t="shared" si="0"/>
        <v>120</v>
      </c>
      <c r="H30" s="6">
        <f t="shared" si="1"/>
        <v>120</v>
      </c>
      <c r="I30" s="6">
        <f>S!H5</f>
        <v>0</v>
      </c>
      <c r="J30" s="7"/>
      <c r="K30" s="6">
        <f t="shared" si="2"/>
        <v>100</v>
      </c>
      <c r="L30" s="6">
        <f t="shared" si="3"/>
        <v>100</v>
      </c>
      <c r="M30" s="6">
        <f t="shared" si="4"/>
        <v>0</v>
      </c>
      <c r="N30" s="6">
        <f t="shared" si="5"/>
        <v>220</v>
      </c>
      <c r="P30" s="6"/>
      <c r="Q30" s="7"/>
      <c r="R30" s="6">
        <f t="shared" si="6"/>
        <v>120</v>
      </c>
      <c r="S30" s="6">
        <f t="shared" si="10"/>
        <v>120</v>
      </c>
      <c r="X30" s="15" t="e">
        <f t="shared" si="7"/>
        <v>#DIV/0!</v>
      </c>
      <c r="Y30" s="15" t="e">
        <f t="shared" si="8"/>
        <v>#DIV/0!</v>
      </c>
      <c r="Z30" s="15" t="e">
        <f t="shared" si="9"/>
        <v>#DIV/0!</v>
      </c>
    </row>
    <row r="31" spans="1:26" ht="12.75">
      <c r="A31" s="13">
        <v>4016</v>
      </c>
      <c r="B31" s="1" t="s">
        <v>38</v>
      </c>
      <c r="C31" s="1" t="s">
        <v>120</v>
      </c>
      <c r="D31" s="1" t="s">
        <v>52</v>
      </c>
      <c r="E31" s="6">
        <f>S!E17</f>
        <v>0</v>
      </c>
      <c r="F31" s="7"/>
      <c r="G31" s="6">
        <f t="shared" si="0"/>
        <v>120</v>
      </c>
      <c r="H31" s="6">
        <f t="shared" si="1"/>
        <v>120</v>
      </c>
      <c r="I31" s="6">
        <f>S!H17</f>
        <v>0</v>
      </c>
      <c r="J31" s="7"/>
      <c r="K31" s="6">
        <f t="shared" si="2"/>
        <v>100</v>
      </c>
      <c r="L31" s="6">
        <f t="shared" si="3"/>
        <v>100</v>
      </c>
      <c r="M31" s="6">
        <f t="shared" si="4"/>
        <v>0</v>
      </c>
      <c r="N31" s="6">
        <f t="shared" si="5"/>
        <v>220</v>
      </c>
      <c r="P31" s="6"/>
      <c r="Q31" s="7"/>
      <c r="R31" s="6">
        <f t="shared" si="6"/>
        <v>120</v>
      </c>
      <c r="S31" s="6">
        <f t="shared" si="10"/>
        <v>120</v>
      </c>
      <c r="X31" s="15" t="e">
        <f t="shared" si="7"/>
        <v>#DIV/0!</v>
      </c>
      <c r="Y31" s="15" t="e">
        <f t="shared" si="8"/>
        <v>#DIV/0!</v>
      </c>
      <c r="Z31" s="15" t="e">
        <f t="shared" si="9"/>
        <v>#DIV/0!</v>
      </c>
    </row>
    <row r="32" spans="1:26" ht="12.75">
      <c r="A32" s="13">
        <v>4020</v>
      </c>
      <c r="B32" s="1" t="s">
        <v>125</v>
      </c>
      <c r="C32" s="1" t="s">
        <v>126</v>
      </c>
      <c r="D32" s="1" t="s">
        <v>83</v>
      </c>
      <c r="E32" s="6">
        <f>S!E21</f>
        <v>0</v>
      </c>
      <c r="F32" s="7"/>
      <c r="G32" s="6">
        <f t="shared" si="0"/>
        <v>120</v>
      </c>
      <c r="H32" s="6">
        <f t="shared" si="1"/>
        <v>120</v>
      </c>
      <c r="I32" s="6">
        <f>S!H21</f>
        <v>0</v>
      </c>
      <c r="J32" s="7"/>
      <c r="K32" s="6">
        <f t="shared" si="2"/>
        <v>100</v>
      </c>
      <c r="L32" s="6">
        <f t="shared" si="3"/>
        <v>100</v>
      </c>
      <c r="M32" s="6">
        <f t="shared" si="4"/>
        <v>0</v>
      </c>
      <c r="N32" s="6">
        <f t="shared" si="5"/>
        <v>220</v>
      </c>
      <c r="P32" s="6"/>
      <c r="Q32" s="7"/>
      <c r="R32" s="6">
        <f t="shared" si="6"/>
        <v>120</v>
      </c>
      <c r="S32" s="6">
        <f t="shared" si="10"/>
        <v>120</v>
      </c>
      <c r="X32" s="15" t="e">
        <f t="shared" si="7"/>
        <v>#DIV/0!</v>
      </c>
      <c r="Y32" s="15" t="e">
        <f t="shared" si="8"/>
        <v>#DIV/0!</v>
      </c>
      <c r="Z32" s="15" t="e">
        <f t="shared" si="9"/>
        <v>#DIV/0!</v>
      </c>
    </row>
    <row r="33" spans="1:26" ht="12.75">
      <c r="A33" s="13">
        <v>4025</v>
      </c>
      <c r="B33" s="1" t="s">
        <v>114</v>
      </c>
      <c r="C33" s="1" t="s">
        <v>133</v>
      </c>
      <c r="D33" s="1" t="s">
        <v>83</v>
      </c>
      <c r="E33" s="6">
        <f>S!E26</f>
        <v>0</v>
      </c>
      <c r="F33" s="7"/>
      <c r="G33" s="6">
        <f t="shared" si="0"/>
        <v>120</v>
      </c>
      <c r="H33" s="6">
        <f t="shared" si="1"/>
        <v>120</v>
      </c>
      <c r="I33" s="6">
        <f>S!H26</f>
        <v>0</v>
      </c>
      <c r="J33" s="7"/>
      <c r="K33" s="6">
        <f t="shared" si="2"/>
        <v>100</v>
      </c>
      <c r="L33" s="6">
        <f t="shared" si="3"/>
        <v>100</v>
      </c>
      <c r="M33" s="6">
        <f t="shared" si="4"/>
        <v>0</v>
      </c>
      <c r="N33" s="6">
        <f t="shared" si="5"/>
        <v>220</v>
      </c>
      <c r="P33" s="6"/>
      <c r="Q33" s="7"/>
      <c r="R33" s="6">
        <f t="shared" si="6"/>
        <v>120</v>
      </c>
      <c r="S33" s="6">
        <f t="shared" si="10"/>
        <v>120</v>
      </c>
      <c r="X33" s="15" t="e">
        <f t="shared" si="7"/>
        <v>#DIV/0!</v>
      </c>
      <c r="Y33" s="15" t="e">
        <f t="shared" si="8"/>
        <v>#DIV/0!</v>
      </c>
      <c r="Z33" s="15" t="e">
        <f t="shared" si="9"/>
        <v>#DIV/0!</v>
      </c>
    </row>
    <row r="34" spans="1:26" ht="12.75">
      <c r="A34" s="13">
        <v>4027</v>
      </c>
      <c r="B34" s="1" t="s">
        <v>136</v>
      </c>
      <c r="C34" s="1" t="s">
        <v>137</v>
      </c>
      <c r="D34" s="1" t="s">
        <v>138</v>
      </c>
      <c r="E34" s="6">
        <f>S!E28</f>
        <v>0</v>
      </c>
      <c r="F34" s="7"/>
      <c r="G34" s="6">
        <f t="shared" si="0"/>
        <v>120</v>
      </c>
      <c r="H34" s="6">
        <f t="shared" si="1"/>
        <v>120</v>
      </c>
      <c r="I34" s="6">
        <f>S!H28</f>
        <v>0</v>
      </c>
      <c r="J34" s="7"/>
      <c r="K34" s="6">
        <f t="shared" si="2"/>
        <v>100</v>
      </c>
      <c r="L34" s="6">
        <f t="shared" si="3"/>
        <v>100</v>
      </c>
      <c r="M34" s="6">
        <f t="shared" si="4"/>
        <v>0</v>
      </c>
      <c r="N34" s="6">
        <f t="shared" si="5"/>
        <v>220</v>
      </c>
      <c r="P34" s="6"/>
      <c r="Q34" s="7"/>
      <c r="R34" s="6">
        <f t="shared" si="6"/>
        <v>120</v>
      </c>
      <c r="S34" s="6">
        <f t="shared" si="10"/>
        <v>120</v>
      </c>
      <c r="X34" s="15" t="e">
        <f t="shared" si="7"/>
        <v>#DIV/0!</v>
      </c>
      <c r="Y34" s="15" t="e">
        <f t="shared" si="8"/>
        <v>#DIV/0!</v>
      </c>
      <c r="Z34" s="15" t="e">
        <f t="shared" si="9"/>
        <v>#DIV/0!</v>
      </c>
    </row>
    <row r="35" spans="1:26" ht="12.75">
      <c r="A35" s="13">
        <v>4028</v>
      </c>
      <c r="B35" s="1" t="s">
        <v>139</v>
      </c>
      <c r="C35" s="1" t="s">
        <v>140</v>
      </c>
      <c r="D35" s="1" t="s">
        <v>65</v>
      </c>
      <c r="E35" s="6">
        <f>S!E29</f>
        <v>0</v>
      </c>
      <c r="F35" s="7"/>
      <c r="G35" s="6">
        <f t="shared" si="0"/>
        <v>120</v>
      </c>
      <c r="H35" s="6">
        <f t="shared" si="1"/>
        <v>120</v>
      </c>
      <c r="I35" s="6">
        <f>S!H29</f>
        <v>0</v>
      </c>
      <c r="J35" s="7"/>
      <c r="K35" s="6">
        <f t="shared" si="2"/>
        <v>100</v>
      </c>
      <c r="L35" s="6">
        <f t="shared" si="3"/>
        <v>100</v>
      </c>
      <c r="M35" s="6">
        <f t="shared" si="4"/>
        <v>0</v>
      </c>
      <c r="N35" s="6">
        <f t="shared" si="5"/>
        <v>220</v>
      </c>
      <c r="P35" s="6"/>
      <c r="Q35" s="7"/>
      <c r="R35" s="6">
        <f t="shared" si="6"/>
        <v>120</v>
      </c>
      <c r="S35" s="6">
        <f t="shared" si="10"/>
        <v>120</v>
      </c>
      <c r="X35" s="15" t="e">
        <f t="shared" si="7"/>
        <v>#DIV/0!</v>
      </c>
      <c r="Y35" s="15" t="e">
        <f t="shared" si="8"/>
        <v>#DIV/0!</v>
      </c>
      <c r="Z35" s="15" t="e">
        <f t="shared" si="9"/>
        <v>#DIV/0!</v>
      </c>
    </row>
    <row r="36" spans="1:26" ht="12.75">
      <c r="A36" s="13">
        <v>4032</v>
      </c>
      <c r="B36" t="s">
        <v>145</v>
      </c>
      <c r="C36" t="s">
        <v>146</v>
      </c>
      <c r="D36" s="1" t="s">
        <v>98</v>
      </c>
      <c r="E36" s="6">
        <f>S!E33</f>
        <v>0</v>
      </c>
      <c r="F36" s="7"/>
      <c r="G36" s="6">
        <f t="shared" si="0"/>
        <v>120</v>
      </c>
      <c r="H36" s="6">
        <f t="shared" si="1"/>
        <v>120</v>
      </c>
      <c r="I36" s="6">
        <f>S!H33</f>
        <v>0</v>
      </c>
      <c r="J36" s="7"/>
      <c r="K36" s="6">
        <f t="shared" si="2"/>
        <v>100</v>
      </c>
      <c r="L36" s="6">
        <f t="shared" si="3"/>
        <v>100</v>
      </c>
      <c r="M36" s="6">
        <f t="shared" si="4"/>
        <v>0</v>
      </c>
      <c r="N36" s="6">
        <f t="shared" si="5"/>
        <v>220</v>
      </c>
      <c r="P36" s="6"/>
      <c r="Q36" s="7"/>
      <c r="R36" s="6">
        <f t="shared" si="6"/>
        <v>120</v>
      </c>
      <c r="S36" s="6">
        <f t="shared" si="10"/>
        <v>120</v>
      </c>
      <c r="X36" s="15" t="e">
        <f t="shared" si="7"/>
        <v>#DIV/0!</v>
      </c>
      <c r="Y36" s="15" t="e">
        <f t="shared" si="8"/>
        <v>#DIV/0!</v>
      </c>
      <c r="Z36" s="15" t="e">
        <f t="shared" si="9"/>
        <v>#DIV/0!</v>
      </c>
    </row>
    <row r="37" spans="1:26" ht="12.75">
      <c r="A37" s="13">
        <v>4034</v>
      </c>
      <c r="B37" s="1" t="s">
        <v>148</v>
      </c>
      <c r="C37" s="1" t="s">
        <v>149</v>
      </c>
      <c r="D37" s="1" t="s">
        <v>138</v>
      </c>
      <c r="E37" s="6">
        <f>S!E35</f>
        <v>0</v>
      </c>
      <c r="F37" s="7"/>
      <c r="G37" s="6">
        <f t="shared" si="0"/>
        <v>120</v>
      </c>
      <c r="H37" s="6">
        <f t="shared" si="1"/>
        <v>120</v>
      </c>
      <c r="I37" s="6">
        <f>S!H35</f>
        <v>0</v>
      </c>
      <c r="J37" s="7"/>
      <c r="K37" s="6">
        <f t="shared" si="2"/>
        <v>100</v>
      </c>
      <c r="L37" s="6">
        <f t="shared" si="3"/>
        <v>100</v>
      </c>
      <c r="M37" s="6">
        <f t="shared" si="4"/>
        <v>0</v>
      </c>
      <c r="N37" s="6">
        <f t="shared" si="5"/>
        <v>220</v>
      </c>
      <c r="P37" s="6"/>
      <c r="Q37" s="7"/>
      <c r="R37" s="6">
        <f t="shared" si="6"/>
        <v>120</v>
      </c>
      <c r="S37" s="6">
        <f t="shared" si="10"/>
        <v>120</v>
      </c>
      <c r="X37" s="15" t="e">
        <f t="shared" si="7"/>
        <v>#DIV/0!</v>
      </c>
      <c r="Y37" s="15" t="e">
        <f t="shared" si="8"/>
        <v>#DIV/0!</v>
      </c>
      <c r="Z37" s="15" t="e">
        <f t="shared" si="9"/>
        <v>#DIV/0!</v>
      </c>
    </row>
    <row r="38" spans="1:26" ht="12.75">
      <c r="A38" s="13">
        <v>4005</v>
      </c>
      <c r="B38" t="s">
        <v>105</v>
      </c>
      <c r="C38" t="s">
        <v>106</v>
      </c>
      <c r="D38" s="1" t="s">
        <v>65</v>
      </c>
      <c r="E38" s="6">
        <f>S!E7</f>
        <v>0</v>
      </c>
      <c r="F38" s="7"/>
      <c r="G38" s="6">
        <f t="shared" si="0"/>
        <v>120</v>
      </c>
      <c r="H38" s="6">
        <f t="shared" si="1"/>
        <v>120</v>
      </c>
      <c r="I38" s="6">
        <f>S!H7</f>
        <v>0</v>
      </c>
      <c r="J38" s="7"/>
      <c r="K38" s="6">
        <f t="shared" si="2"/>
        <v>100</v>
      </c>
      <c r="L38" s="6">
        <f t="shared" si="3"/>
        <v>100</v>
      </c>
      <c r="M38" s="6">
        <f t="shared" si="4"/>
        <v>0</v>
      </c>
      <c r="N38" s="6">
        <f t="shared" si="5"/>
        <v>220</v>
      </c>
      <c r="P38" s="6"/>
      <c r="Q38" s="7"/>
      <c r="R38" s="6">
        <f t="shared" si="6"/>
        <v>120</v>
      </c>
      <c r="S38" s="6">
        <f t="shared" si="10"/>
        <v>120</v>
      </c>
      <c r="X38" s="15" t="e">
        <f t="shared" si="7"/>
        <v>#DIV/0!</v>
      </c>
      <c r="Y38" s="15" t="e">
        <f t="shared" si="8"/>
        <v>#DIV/0!</v>
      </c>
      <c r="Z38" s="15" t="e">
        <f t="shared" si="9"/>
        <v>#DIV/0!</v>
      </c>
    </row>
  </sheetData>
  <mergeCells count="3">
    <mergeCell ref="E3:G3"/>
    <mergeCell ref="H3:J3"/>
    <mergeCell ref="M3:Q3"/>
  </mergeCells>
  <printOptions/>
  <pageMargins left="0.7479166666666667" right="0.7479166666666667" top="0.9840277777777778" bottom="0.9840277777777778" header="0.5118055555555556" footer="0.5118055555555556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workbookViewId="0" topLeftCell="A1">
      <pane xSplit="3" topLeftCell="D1" activePane="topRight" state="frozen"/>
      <selection pane="topLeft" activeCell="A1" sqref="A1"/>
      <selection pane="topRight" activeCell="D12" sqref="D12"/>
    </sheetView>
  </sheetViews>
  <sheetFormatPr defaultColWidth="9.00390625" defaultRowHeight="12.75"/>
  <cols>
    <col min="1" max="1" width="11.25390625" style="0" customWidth="1"/>
    <col min="2" max="2" width="21.375" style="0" customWidth="1"/>
    <col min="3" max="3" width="27.25390625" style="0" customWidth="1"/>
    <col min="4" max="4" width="21.125" style="1" customWidth="1"/>
    <col min="14" max="14" width="11.37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10.125" style="0" customWidth="1"/>
  </cols>
  <sheetData>
    <row r="1" spans="2:26" ht="12.75">
      <c r="B1" s="2" t="s">
        <v>0</v>
      </c>
      <c r="E1" s="3" t="s">
        <v>1</v>
      </c>
      <c r="F1" s="4">
        <f>Макси!F1</f>
        <v>48</v>
      </c>
      <c r="G1" s="5" t="s">
        <v>2</v>
      </c>
      <c r="H1" s="4">
        <f>Макси!H1</f>
        <v>72</v>
      </c>
      <c r="I1" s="3" t="s">
        <v>1</v>
      </c>
      <c r="J1" s="4">
        <f>Макси!J1</f>
        <v>30</v>
      </c>
      <c r="K1" s="5" t="s">
        <v>2</v>
      </c>
      <c r="L1" s="4">
        <f>Макси!L1</f>
        <v>45</v>
      </c>
      <c r="M1" s="6"/>
      <c r="N1" s="6"/>
      <c r="O1" s="6"/>
      <c r="P1" s="3" t="s">
        <v>1</v>
      </c>
      <c r="Q1" s="4">
        <f>Макси!Q1</f>
        <v>43</v>
      </c>
      <c r="R1" s="5" t="s">
        <v>2</v>
      </c>
      <c r="S1" s="4">
        <f>Макси!S1</f>
        <v>62</v>
      </c>
      <c r="T1" s="6"/>
      <c r="U1" s="6"/>
      <c r="V1" s="6"/>
      <c r="W1" s="2" t="s">
        <v>3</v>
      </c>
      <c r="X1">
        <f>Макси!X1</f>
        <v>176</v>
      </c>
      <c r="Y1">
        <f>Макси!Y1</f>
        <v>125</v>
      </c>
      <c r="Z1">
        <f>Макси!Z1</f>
        <v>164</v>
      </c>
    </row>
    <row r="2" spans="5:17" ht="12.75">
      <c r="E2" s="6"/>
      <c r="F2" s="7"/>
      <c r="G2" s="6"/>
      <c r="H2" s="6"/>
      <c r="I2" s="6"/>
      <c r="J2" s="7"/>
      <c r="K2" s="6"/>
      <c r="L2" s="6"/>
      <c r="M2" s="6"/>
      <c r="N2" s="6"/>
      <c r="O2" s="6"/>
      <c r="P2" s="6"/>
      <c r="Q2" s="6"/>
    </row>
    <row r="3" spans="5:17" ht="12.75">
      <c r="E3" s="75" t="s">
        <v>4</v>
      </c>
      <c r="F3" s="75"/>
      <c r="G3" s="75"/>
      <c r="H3" s="75" t="s">
        <v>5</v>
      </c>
      <c r="I3" s="75"/>
      <c r="J3" s="75"/>
      <c r="K3" s="3"/>
      <c r="L3" s="3"/>
      <c r="M3" s="75" t="s">
        <v>6</v>
      </c>
      <c r="N3" s="75"/>
      <c r="O3" s="75"/>
      <c r="P3" s="75"/>
      <c r="Q3" s="75"/>
    </row>
    <row r="4" spans="1:26" ht="38.25">
      <c r="A4" s="8" t="s">
        <v>7</v>
      </c>
      <c r="B4" s="8" t="s">
        <v>8</v>
      </c>
      <c r="C4" s="8" t="s">
        <v>9</v>
      </c>
      <c r="D4" s="9" t="s">
        <v>10</v>
      </c>
      <c r="E4" s="9" t="s">
        <v>11</v>
      </c>
      <c r="F4" s="9" t="s">
        <v>12</v>
      </c>
      <c r="G4" s="10" t="s">
        <v>13</v>
      </c>
      <c r="H4" s="8" t="s">
        <v>14</v>
      </c>
      <c r="I4" s="9" t="s">
        <v>11</v>
      </c>
      <c r="J4" s="9" t="s">
        <v>12</v>
      </c>
      <c r="K4" s="10" t="s">
        <v>13</v>
      </c>
      <c r="L4" s="8" t="s">
        <v>14</v>
      </c>
      <c r="M4" s="8" t="s">
        <v>15</v>
      </c>
      <c r="N4" s="11" t="s">
        <v>16</v>
      </c>
      <c r="O4" s="12" t="s">
        <v>17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17</v>
      </c>
      <c r="X4" s="10" t="s">
        <v>18</v>
      </c>
      <c r="Y4" s="10" t="s">
        <v>19</v>
      </c>
      <c r="Z4" s="10" t="s">
        <v>20</v>
      </c>
    </row>
    <row r="5" spans="1:26" ht="12.75">
      <c r="A5" s="13">
        <v>3004</v>
      </c>
      <c r="B5" t="s">
        <v>152</v>
      </c>
      <c r="C5" t="s">
        <v>153</v>
      </c>
      <c r="D5" s="20" t="s">
        <v>45</v>
      </c>
      <c r="E5" s="6">
        <f>T!E4</f>
        <v>61.69</v>
      </c>
      <c r="F5" s="7">
        <f>T!F4</f>
        <v>10</v>
      </c>
      <c r="G5" s="6">
        <f aca="true" t="shared" si="0" ref="G5:G14">IF(E5=0,120,IF(E5&gt;$H$1,120,IF(E5&lt;$F$1,0,IF($H$1&gt;E5&gt;$F$1,E5-$F$1))))</f>
        <v>13.689999999999998</v>
      </c>
      <c r="H5" s="6">
        <f aca="true" t="shared" si="1" ref="H5:H14">SUM(F5,G5)</f>
        <v>23.689999999999998</v>
      </c>
      <c r="I5" s="6">
        <f>T!H4</f>
        <v>42.82</v>
      </c>
      <c r="J5" s="7">
        <f>T!I4</f>
        <v>0</v>
      </c>
      <c r="K5" s="6">
        <f aca="true" t="shared" si="2" ref="K5:K14">IF(I5=0,100,IF(I5&gt;$L$1,100,IF(I5&lt;$J$1,0,IF($L$1&gt;I5&gt;$J$1,I5-$J$1))))</f>
        <v>12.82</v>
      </c>
      <c r="L5" s="6">
        <f aca="true" t="shared" si="3" ref="L5:L14">SUM(J5,K5)</f>
        <v>12.82</v>
      </c>
      <c r="M5" s="6">
        <f aca="true" t="shared" si="4" ref="M5:M14">SUM(E5,I5)</f>
        <v>104.50999999999999</v>
      </c>
      <c r="N5" s="6">
        <f aca="true" t="shared" si="5" ref="N5:N14">SUM(H5,L5)</f>
        <v>36.51</v>
      </c>
      <c r="O5" s="14">
        <v>5</v>
      </c>
      <c r="P5" s="6">
        <v>49.28</v>
      </c>
      <c r="Q5" s="7">
        <v>5</v>
      </c>
      <c r="R5" s="6">
        <f aca="true" t="shared" si="6" ref="R5:R14">IF(P5=0,120,IF(P5&gt;$S$1,120,IF(P5&lt;$Q$1,0,IF($S$1&gt;P5&gt;$Q$1,P5-$Q$1))))</f>
        <v>6.280000000000001</v>
      </c>
      <c r="S5" s="6">
        <f aca="true" t="shared" si="7" ref="S5:S14">SUM(Q5,R5)</f>
        <v>11.280000000000001</v>
      </c>
      <c r="T5" s="14">
        <v>1</v>
      </c>
      <c r="X5" s="15">
        <f aca="true" t="shared" si="8" ref="X5:X14">$X$1/E5</f>
        <v>2.852974550170206</v>
      </c>
      <c r="Y5" s="15">
        <f aca="true" t="shared" si="9" ref="Y5:Y14">$Y$1/I5</f>
        <v>2.919196637085474</v>
      </c>
      <c r="Z5" s="15">
        <f aca="true" t="shared" si="10" ref="Z5:Z14">$Z$1/P5</f>
        <v>3.3279220779220777</v>
      </c>
    </row>
    <row r="6" spans="1:26" ht="12.75">
      <c r="A6" s="13">
        <v>3014</v>
      </c>
      <c r="B6" t="s">
        <v>100</v>
      </c>
      <c r="C6" t="s">
        <v>161</v>
      </c>
      <c r="D6" s="1" t="s">
        <v>23</v>
      </c>
      <c r="E6" s="6">
        <f>T!E12</f>
        <v>53.5</v>
      </c>
      <c r="F6" s="7">
        <f>T!F12</f>
        <v>0</v>
      </c>
      <c r="G6" s="6">
        <f t="shared" si="0"/>
        <v>5.5</v>
      </c>
      <c r="H6" s="6">
        <f t="shared" si="1"/>
        <v>5.5</v>
      </c>
      <c r="I6" s="6">
        <f>T!H12</f>
        <v>41.96</v>
      </c>
      <c r="J6" s="7">
        <f>T!I12</f>
        <v>10</v>
      </c>
      <c r="K6" s="6">
        <f t="shared" si="2"/>
        <v>11.96</v>
      </c>
      <c r="L6" s="6">
        <f t="shared" si="3"/>
        <v>21.96</v>
      </c>
      <c r="M6" s="6">
        <f t="shared" si="4"/>
        <v>95.46000000000001</v>
      </c>
      <c r="N6" s="6">
        <f t="shared" si="5"/>
        <v>27.46</v>
      </c>
      <c r="O6" s="14">
        <v>3</v>
      </c>
      <c r="P6" s="6">
        <v>55.56</v>
      </c>
      <c r="Q6" s="7">
        <v>0</v>
      </c>
      <c r="R6" s="6">
        <f t="shared" si="6"/>
        <v>12.560000000000002</v>
      </c>
      <c r="S6" s="6">
        <f t="shared" si="7"/>
        <v>12.560000000000002</v>
      </c>
      <c r="T6" s="14">
        <v>2</v>
      </c>
      <c r="X6" s="15">
        <f t="shared" si="8"/>
        <v>3.289719626168224</v>
      </c>
      <c r="Y6" s="15">
        <f t="shared" si="9"/>
        <v>2.979027645376549</v>
      </c>
      <c r="Z6" s="15">
        <f t="shared" si="10"/>
        <v>2.9517638588912885</v>
      </c>
    </row>
    <row r="7" spans="1:26" ht="12.75">
      <c r="A7" s="13">
        <v>3003</v>
      </c>
      <c r="B7" t="s">
        <v>100</v>
      </c>
      <c r="C7" t="s">
        <v>151</v>
      </c>
      <c r="D7" s="1" t="s">
        <v>78</v>
      </c>
      <c r="E7" s="6">
        <f>T!E3</f>
        <v>55.6</v>
      </c>
      <c r="F7" s="7">
        <f>T!F3</f>
        <v>0</v>
      </c>
      <c r="G7" s="6">
        <f t="shared" si="0"/>
        <v>7.600000000000001</v>
      </c>
      <c r="H7" s="6">
        <f t="shared" si="1"/>
        <v>7.600000000000001</v>
      </c>
      <c r="I7" s="6">
        <f>T!H3</f>
        <v>42.09</v>
      </c>
      <c r="J7" s="7">
        <f>T!I3</f>
        <v>10</v>
      </c>
      <c r="K7" s="6">
        <f t="shared" si="2"/>
        <v>12.090000000000003</v>
      </c>
      <c r="L7" s="6">
        <f t="shared" si="3"/>
        <v>22.090000000000003</v>
      </c>
      <c r="M7" s="6">
        <f t="shared" si="4"/>
        <v>97.69</v>
      </c>
      <c r="N7" s="6">
        <f t="shared" si="5"/>
        <v>29.690000000000005</v>
      </c>
      <c r="O7" s="14">
        <v>4</v>
      </c>
      <c r="P7" s="6">
        <v>54.91</v>
      </c>
      <c r="Q7" s="7">
        <v>5</v>
      </c>
      <c r="R7" s="6">
        <f t="shared" si="6"/>
        <v>11.909999999999997</v>
      </c>
      <c r="S7" s="6">
        <f t="shared" si="7"/>
        <v>16.909999999999997</v>
      </c>
      <c r="T7" s="14">
        <v>3</v>
      </c>
      <c r="X7" s="15">
        <f t="shared" si="8"/>
        <v>3.1654676258992804</v>
      </c>
      <c r="Y7" s="15">
        <f t="shared" si="9"/>
        <v>2.9698265621287714</v>
      </c>
      <c r="Z7" s="15">
        <f t="shared" si="10"/>
        <v>2.9867055181205613</v>
      </c>
    </row>
    <row r="8" spans="1:26" ht="12.75">
      <c r="A8" s="13">
        <v>3008</v>
      </c>
      <c r="B8" t="s">
        <v>108</v>
      </c>
      <c r="C8" t="s">
        <v>157</v>
      </c>
      <c r="D8" s="1" t="s">
        <v>76</v>
      </c>
      <c r="E8" s="6">
        <f>T!E8</f>
        <v>43.31</v>
      </c>
      <c r="F8" s="7">
        <f>T!F8</f>
        <v>0</v>
      </c>
      <c r="G8" s="6">
        <f t="shared" si="0"/>
        <v>0</v>
      </c>
      <c r="H8" s="6">
        <f t="shared" si="1"/>
        <v>0</v>
      </c>
      <c r="I8" s="6">
        <f>T!H8</f>
        <v>27.65</v>
      </c>
      <c r="J8" s="7">
        <f>T!I8</f>
        <v>0</v>
      </c>
      <c r="K8" s="6">
        <f t="shared" si="2"/>
        <v>0</v>
      </c>
      <c r="L8" s="6">
        <f t="shared" si="3"/>
        <v>0</v>
      </c>
      <c r="M8" s="6">
        <f t="shared" si="4"/>
        <v>70.96000000000001</v>
      </c>
      <c r="N8" s="6">
        <f t="shared" si="5"/>
        <v>0</v>
      </c>
      <c r="O8" s="14">
        <v>1</v>
      </c>
      <c r="P8" s="6">
        <v>0</v>
      </c>
      <c r="Q8" s="7"/>
      <c r="R8" s="6">
        <f t="shared" si="6"/>
        <v>120</v>
      </c>
      <c r="S8" s="6">
        <f>SUM(Q8,R8)</f>
        <v>120</v>
      </c>
      <c r="T8" s="7"/>
      <c r="X8" s="15">
        <f t="shared" si="8"/>
        <v>4.063726622027246</v>
      </c>
      <c r="Y8" s="15">
        <f t="shared" si="9"/>
        <v>4.520795660036167</v>
      </c>
      <c r="Z8" s="15" t="e">
        <f t="shared" si="10"/>
        <v>#DIV/0!</v>
      </c>
    </row>
    <row r="9" spans="1:26" ht="12.75">
      <c r="A9" s="13">
        <v>3009</v>
      </c>
      <c r="B9" s="1" t="s">
        <v>41</v>
      </c>
      <c r="C9" s="1" t="s">
        <v>158</v>
      </c>
      <c r="D9" s="1" t="s">
        <v>48</v>
      </c>
      <c r="E9" s="6">
        <f>T!E9</f>
        <v>45.19</v>
      </c>
      <c r="F9" s="7">
        <f>T!F9</f>
        <v>5</v>
      </c>
      <c r="G9" s="6">
        <f t="shared" si="0"/>
        <v>0</v>
      </c>
      <c r="H9" s="6">
        <f t="shared" si="1"/>
        <v>5</v>
      </c>
      <c r="I9" s="6">
        <f>T!H9</f>
        <v>30.33</v>
      </c>
      <c r="J9" s="7">
        <f>T!I9</f>
        <v>5</v>
      </c>
      <c r="K9" s="6">
        <f t="shared" si="2"/>
        <v>0.3299999999999983</v>
      </c>
      <c r="L9" s="6">
        <f t="shared" si="3"/>
        <v>5.329999999999998</v>
      </c>
      <c r="M9" s="6">
        <f t="shared" si="4"/>
        <v>75.52</v>
      </c>
      <c r="N9" s="6">
        <f t="shared" si="5"/>
        <v>10.329999999999998</v>
      </c>
      <c r="O9" s="14">
        <v>2</v>
      </c>
      <c r="P9" s="6">
        <v>0</v>
      </c>
      <c r="Q9" s="7"/>
      <c r="R9" s="6">
        <f t="shared" si="6"/>
        <v>120</v>
      </c>
      <c r="S9" s="6">
        <f t="shared" si="7"/>
        <v>120</v>
      </c>
      <c r="X9" s="15">
        <f t="shared" si="8"/>
        <v>3.8946669617171943</v>
      </c>
      <c r="Y9" s="15">
        <f t="shared" si="9"/>
        <v>4.121332014507089</v>
      </c>
      <c r="Z9" s="15" t="e">
        <f t="shared" si="10"/>
        <v>#DIV/0!</v>
      </c>
    </row>
    <row r="10" spans="1:26" ht="12.75">
      <c r="A10" s="13">
        <v>3010</v>
      </c>
      <c r="B10" t="s">
        <v>30</v>
      </c>
      <c r="C10" t="s">
        <v>159</v>
      </c>
      <c r="D10" s="1" t="s">
        <v>70</v>
      </c>
      <c r="E10" s="6">
        <f>T!E10</f>
        <v>0</v>
      </c>
      <c r="F10" s="7"/>
      <c r="G10" s="6">
        <f t="shared" si="0"/>
        <v>120</v>
      </c>
      <c r="H10" s="6">
        <f t="shared" si="1"/>
        <v>120</v>
      </c>
      <c r="I10" s="6">
        <f>T!H10</f>
        <v>27.6</v>
      </c>
      <c r="J10" s="7">
        <f>T!I10</f>
        <v>0</v>
      </c>
      <c r="K10" s="6">
        <f t="shared" si="2"/>
        <v>0</v>
      </c>
      <c r="L10" s="6">
        <f t="shared" si="3"/>
        <v>0</v>
      </c>
      <c r="M10" s="6">
        <f t="shared" si="4"/>
        <v>27.6</v>
      </c>
      <c r="N10" s="6">
        <f t="shared" si="5"/>
        <v>120</v>
      </c>
      <c r="O10" s="21">
        <v>6</v>
      </c>
      <c r="P10" s="6"/>
      <c r="Q10" s="7"/>
      <c r="R10" s="6">
        <f t="shared" si="6"/>
        <v>120</v>
      </c>
      <c r="S10" s="6">
        <f t="shared" si="7"/>
        <v>120</v>
      </c>
      <c r="X10" s="15" t="e">
        <f t="shared" si="8"/>
        <v>#DIV/0!</v>
      </c>
      <c r="Y10" s="15">
        <f t="shared" si="9"/>
        <v>4.528985507246377</v>
      </c>
      <c r="Z10" s="15" t="e">
        <f t="shared" si="10"/>
        <v>#DIV/0!</v>
      </c>
    </row>
    <row r="11" spans="1:26" ht="12.75">
      <c r="A11" s="13">
        <v>3006</v>
      </c>
      <c r="B11" s="1" t="s">
        <v>86</v>
      </c>
      <c r="C11" s="1" t="s">
        <v>155</v>
      </c>
      <c r="D11" s="1" t="s">
        <v>48</v>
      </c>
      <c r="E11" s="6">
        <f>T!E6</f>
        <v>0</v>
      </c>
      <c r="F11" s="7"/>
      <c r="G11" s="6">
        <f t="shared" si="0"/>
        <v>120</v>
      </c>
      <c r="H11" s="6">
        <f t="shared" si="1"/>
        <v>120</v>
      </c>
      <c r="I11" s="6">
        <f>T!H6</f>
        <v>28.09</v>
      </c>
      <c r="J11" s="7">
        <f>T!I6</f>
        <v>0</v>
      </c>
      <c r="K11" s="6">
        <f t="shared" si="2"/>
        <v>0</v>
      </c>
      <c r="L11" s="6">
        <f t="shared" si="3"/>
        <v>0</v>
      </c>
      <c r="M11" s="6">
        <f t="shared" si="4"/>
        <v>28.09</v>
      </c>
      <c r="N11" s="6">
        <f t="shared" si="5"/>
        <v>120</v>
      </c>
      <c r="O11" s="21">
        <v>7</v>
      </c>
      <c r="P11" s="6"/>
      <c r="Q11" s="7"/>
      <c r="R11" s="6">
        <f t="shared" si="6"/>
        <v>120</v>
      </c>
      <c r="S11" s="6">
        <f t="shared" si="7"/>
        <v>120</v>
      </c>
      <c r="X11" s="15" t="e">
        <f t="shared" si="8"/>
        <v>#DIV/0!</v>
      </c>
      <c r="Y11" s="15">
        <f t="shared" si="9"/>
        <v>4.4499822000712</v>
      </c>
      <c r="Z11" s="15" t="e">
        <f t="shared" si="10"/>
        <v>#DIV/0!</v>
      </c>
    </row>
    <row r="12" spans="1:26" ht="12.75">
      <c r="A12" s="13">
        <v>3007</v>
      </c>
      <c r="B12" t="s">
        <v>134</v>
      </c>
      <c r="C12" t="s">
        <v>156</v>
      </c>
      <c r="D12" s="1" t="s">
        <v>45</v>
      </c>
      <c r="E12" s="6">
        <f>T!E7</f>
        <v>62.35</v>
      </c>
      <c r="F12" s="7">
        <f>T!F7</f>
        <v>10</v>
      </c>
      <c r="G12" s="6">
        <f t="shared" si="0"/>
        <v>14.350000000000001</v>
      </c>
      <c r="H12" s="6">
        <f t="shared" si="1"/>
        <v>24.35</v>
      </c>
      <c r="I12" s="6">
        <f>T!H7</f>
        <v>0</v>
      </c>
      <c r="J12" s="7"/>
      <c r="K12" s="6">
        <f t="shared" si="2"/>
        <v>100</v>
      </c>
      <c r="L12" s="6">
        <f t="shared" si="3"/>
        <v>100</v>
      </c>
      <c r="M12" s="6">
        <f t="shared" si="4"/>
        <v>62.35</v>
      </c>
      <c r="N12" s="6">
        <f t="shared" si="5"/>
        <v>124.35</v>
      </c>
      <c r="O12" s="21">
        <v>8</v>
      </c>
      <c r="P12" s="6"/>
      <c r="Q12" s="7"/>
      <c r="R12" s="6">
        <f t="shared" si="6"/>
        <v>120</v>
      </c>
      <c r="S12" s="6">
        <f t="shared" si="7"/>
        <v>120</v>
      </c>
      <c r="X12" s="15">
        <f t="shared" si="8"/>
        <v>2.822774659182037</v>
      </c>
      <c r="Y12" s="15" t="e">
        <f t="shared" si="9"/>
        <v>#DIV/0!</v>
      </c>
      <c r="Z12" s="15" t="e">
        <f t="shared" si="10"/>
        <v>#DIV/0!</v>
      </c>
    </row>
    <row r="13" spans="1:26" ht="12.75">
      <c r="A13" s="13">
        <v>3005</v>
      </c>
      <c r="B13" s="1" t="s">
        <v>58</v>
      </c>
      <c r="C13" s="1" t="s">
        <v>154</v>
      </c>
      <c r="D13" s="1" t="s">
        <v>94</v>
      </c>
      <c r="E13" s="6">
        <f>T!E5</f>
        <v>0</v>
      </c>
      <c r="F13" s="7"/>
      <c r="G13" s="6">
        <f t="shared" si="0"/>
        <v>120</v>
      </c>
      <c r="H13" s="6">
        <f t="shared" si="1"/>
        <v>120</v>
      </c>
      <c r="I13" s="6">
        <f>T!H5</f>
        <v>37.45</v>
      </c>
      <c r="J13" s="7">
        <f>T!I5</f>
        <v>5</v>
      </c>
      <c r="K13" s="6">
        <f t="shared" si="2"/>
        <v>7.450000000000003</v>
      </c>
      <c r="L13" s="6">
        <f t="shared" si="3"/>
        <v>12.450000000000003</v>
      </c>
      <c r="M13" s="6">
        <f t="shared" si="4"/>
        <v>37.45</v>
      </c>
      <c r="N13" s="6">
        <f t="shared" si="5"/>
        <v>132.45</v>
      </c>
      <c r="O13" s="21">
        <v>9</v>
      </c>
      <c r="P13" s="6"/>
      <c r="Q13" s="7"/>
      <c r="R13" s="6">
        <f t="shared" si="6"/>
        <v>120</v>
      </c>
      <c r="S13" s="6">
        <f t="shared" si="7"/>
        <v>120</v>
      </c>
      <c r="X13" s="15" t="e">
        <f t="shared" si="8"/>
        <v>#DIV/0!</v>
      </c>
      <c r="Y13" s="15">
        <f t="shared" si="9"/>
        <v>3.337783711615487</v>
      </c>
      <c r="Z13" s="15" t="e">
        <f t="shared" si="10"/>
        <v>#DIV/0!</v>
      </c>
    </row>
    <row r="14" spans="1:26" ht="12.75">
      <c r="A14" s="13">
        <v>3013</v>
      </c>
      <c r="B14" t="s">
        <v>142</v>
      </c>
      <c r="C14" t="s">
        <v>160</v>
      </c>
      <c r="D14" s="1" t="s">
        <v>23</v>
      </c>
      <c r="E14" s="6">
        <f>T!E11</f>
        <v>0</v>
      </c>
      <c r="F14" s="7"/>
      <c r="G14" s="6">
        <f t="shared" si="0"/>
        <v>120</v>
      </c>
      <c r="H14" s="6">
        <f t="shared" si="1"/>
        <v>120</v>
      </c>
      <c r="I14" s="6">
        <f>T!H11</f>
        <v>0</v>
      </c>
      <c r="J14" s="7"/>
      <c r="K14" s="6">
        <f t="shared" si="2"/>
        <v>100</v>
      </c>
      <c r="L14" s="6">
        <f t="shared" si="3"/>
        <v>100</v>
      </c>
      <c r="M14" s="6">
        <f t="shared" si="4"/>
        <v>0</v>
      </c>
      <c r="N14" s="6">
        <f t="shared" si="5"/>
        <v>220</v>
      </c>
      <c r="P14" s="6"/>
      <c r="Q14" s="7"/>
      <c r="R14" s="6">
        <f t="shared" si="6"/>
        <v>120</v>
      </c>
      <c r="S14" s="6">
        <f t="shared" si="7"/>
        <v>120</v>
      </c>
      <c r="X14" s="15" t="e">
        <f t="shared" si="8"/>
        <v>#DIV/0!</v>
      </c>
      <c r="Y14" s="15" t="e">
        <f t="shared" si="9"/>
        <v>#DIV/0!</v>
      </c>
      <c r="Z14" s="15" t="e">
        <f t="shared" si="10"/>
        <v>#DIV/0!</v>
      </c>
    </row>
  </sheetData>
  <mergeCells count="3">
    <mergeCell ref="E3:G3"/>
    <mergeCell ref="H3:J3"/>
    <mergeCell ref="M3:Q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90"/>
  <sheetViews>
    <sheetView workbookViewId="0" topLeftCell="B19">
      <pane xSplit="3" topLeftCell="N2" activePane="topRight" state="frozen"/>
      <selection pane="topLeft" activeCell="B1" sqref="B1"/>
      <selection pane="topRight" activeCell="D71" sqref="D71"/>
    </sheetView>
  </sheetViews>
  <sheetFormatPr defaultColWidth="9.00390625" defaultRowHeight="12.75" outlineLevelRow="1"/>
  <cols>
    <col min="1" max="1" width="27.00390625" style="22" bestFit="1" customWidth="1"/>
    <col min="2" max="2" width="11.375" style="22" customWidth="1"/>
    <col min="3" max="3" width="24.625" style="22" bestFit="1" customWidth="1"/>
    <col min="4" max="4" width="31.125" style="22" bestFit="1" customWidth="1"/>
    <col min="5" max="5" width="9.125" style="22" customWidth="1"/>
    <col min="6" max="6" width="11.625" style="22" customWidth="1"/>
    <col min="7" max="7" width="9.125" style="22" customWidth="1"/>
    <col min="8" max="8" width="12.125" style="22" customWidth="1"/>
    <col min="9" max="9" width="19.00390625" style="22" customWidth="1"/>
    <col min="10" max="12" width="9.125" style="22" customWidth="1"/>
    <col min="13" max="13" width="10.25390625" style="22" bestFit="1" customWidth="1"/>
    <col min="14" max="14" width="18.625" style="22" customWidth="1"/>
    <col min="15" max="16384" width="9.125" style="22" customWidth="1"/>
  </cols>
  <sheetData>
    <row r="1" spans="5:15" ht="12.75">
      <c r="E1" s="76" t="s">
        <v>4</v>
      </c>
      <c r="F1" s="76"/>
      <c r="G1" s="76" t="s">
        <v>5</v>
      </c>
      <c r="H1" s="76"/>
      <c r="K1" s="76" t="s">
        <v>6</v>
      </c>
      <c r="L1" s="76"/>
      <c r="M1" s="76"/>
      <c r="N1" s="76"/>
      <c r="O1" s="76"/>
    </row>
    <row r="2" spans="1:15" ht="24.75" customHeight="1">
      <c r="A2" s="23" t="s">
        <v>10</v>
      </c>
      <c r="B2" s="24" t="s">
        <v>7</v>
      </c>
      <c r="C2" s="24" t="s">
        <v>8</v>
      </c>
      <c r="D2" s="24" t="s">
        <v>9</v>
      </c>
      <c r="E2" s="24" t="s">
        <v>162</v>
      </c>
      <c r="F2" s="24" t="s">
        <v>163</v>
      </c>
      <c r="G2" s="24" t="s">
        <v>162</v>
      </c>
      <c r="H2" s="24" t="s">
        <v>163</v>
      </c>
      <c r="I2" s="24" t="s">
        <v>164</v>
      </c>
      <c r="J2" s="24" t="s">
        <v>17</v>
      </c>
      <c r="K2" s="24" t="s">
        <v>165</v>
      </c>
      <c r="L2" s="24" t="s">
        <v>12</v>
      </c>
      <c r="M2" s="24" t="s">
        <v>14</v>
      </c>
      <c r="N2" s="24" t="s">
        <v>164</v>
      </c>
      <c r="O2" s="24" t="s">
        <v>17</v>
      </c>
    </row>
    <row r="3" spans="1:15" s="33" customFormat="1" ht="12.75">
      <c r="A3" s="25" t="s">
        <v>166</v>
      </c>
      <c r="B3" s="26"/>
      <c r="C3" s="27" t="s">
        <v>80</v>
      </c>
      <c r="D3" s="28"/>
      <c r="E3" s="29"/>
      <c r="F3" s="29">
        <f>SUM(E4:E6)</f>
        <v>138.26</v>
      </c>
      <c r="G3" s="29"/>
      <c r="H3" s="29">
        <f>SUM(G4:G6)</f>
        <v>82.64</v>
      </c>
      <c r="I3" s="29">
        <f>SUM(F3,H3)</f>
        <v>220.89999999999998</v>
      </c>
      <c r="J3" s="63">
        <v>1</v>
      </c>
      <c r="K3" s="31">
        <v>88.19</v>
      </c>
      <c r="L3" s="32"/>
      <c r="M3" s="31">
        <f>SUM(K3,L4,L5,L6)</f>
        <v>93.19</v>
      </c>
      <c r="N3" s="31">
        <f>SUM(I3,M3)</f>
        <v>314.09</v>
      </c>
      <c r="O3" s="58">
        <v>1</v>
      </c>
    </row>
    <row r="4" spans="1:29" s="36" customFormat="1" ht="12.75" outlineLevel="1" collapsed="1">
      <c r="A4" s="34"/>
      <c r="B4" s="54">
        <v>5507</v>
      </c>
      <c r="C4" s="46" t="s">
        <v>46</v>
      </c>
      <c r="D4" s="46" t="s">
        <v>79</v>
      </c>
      <c r="E4" s="55">
        <f>M!G9</f>
        <v>47.88</v>
      </c>
      <c r="F4" s="55"/>
      <c r="G4" s="55">
        <f>M!J9</f>
        <v>26.03</v>
      </c>
      <c r="H4" s="55"/>
      <c r="I4" s="55"/>
      <c r="J4" s="56"/>
      <c r="K4" s="55"/>
      <c r="L4" s="56">
        <v>0</v>
      </c>
      <c r="M4" s="55"/>
      <c r="N4" s="55"/>
      <c r="O4" s="56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s="42" customFormat="1" ht="12.75" outlineLevel="1">
      <c r="A5" s="40"/>
      <c r="B5" s="41">
        <v>4010</v>
      </c>
      <c r="C5" s="42" t="s">
        <v>41</v>
      </c>
      <c r="D5" s="42" t="s">
        <v>174</v>
      </c>
      <c r="E5" s="43">
        <f>S!G12</f>
        <v>50.91</v>
      </c>
      <c r="F5" s="43"/>
      <c r="G5" s="43">
        <f>S!J12</f>
        <v>30.72</v>
      </c>
      <c r="H5" s="43"/>
      <c r="I5" s="43"/>
      <c r="J5" s="44"/>
      <c r="K5" s="43"/>
      <c r="L5" s="44">
        <v>0</v>
      </c>
      <c r="M5" s="43"/>
      <c r="N5" s="43"/>
      <c r="O5" s="44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s="46" customFormat="1" ht="12.75" outlineLevel="1">
      <c r="A6" s="45"/>
      <c r="B6" s="41">
        <v>4012</v>
      </c>
      <c r="C6" s="42" t="s">
        <v>86</v>
      </c>
      <c r="D6" s="42" t="s">
        <v>116</v>
      </c>
      <c r="E6" s="43">
        <f>S!G14</f>
        <v>39.47</v>
      </c>
      <c r="F6" s="43"/>
      <c r="G6" s="43">
        <f>S!J14</f>
        <v>25.89</v>
      </c>
      <c r="H6" s="43"/>
      <c r="I6" s="43"/>
      <c r="J6" s="44"/>
      <c r="K6" s="43"/>
      <c r="L6" s="44">
        <v>5</v>
      </c>
      <c r="M6" s="43"/>
      <c r="N6" s="43"/>
      <c r="O6" s="44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s="47" customFormat="1" ht="12.75">
      <c r="A7" s="48" t="s">
        <v>168</v>
      </c>
      <c r="B7" s="26"/>
      <c r="C7" s="27" t="s">
        <v>43</v>
      </c>
      <c r="D7" s="22"/>
      <c r="E7" s="29"/>
      <c r="F7" s="29">
        <f>SUM(E8:E10)</f>
        <v>139.44</v>
      </c>
      <c r="G7" s="29"/>
      <c r="H7" s="29">
        <f>SUM(G8:G10)</f>
        <v>93.64</v>
      </c>
      <c r="I7" s="29">
        <f>SUM(F7,H7)</f>
        <v>233.07999999999998</v>
      </c>
      <c r="J7" s="63">
        <v>2</v>
      </c>
      <c r="K7" s="64">
        <v>98.03</v>
      </c>
      <c r="L7" s="65"/>
      <c r="M7" s="64">
        <f>SUM(K7,L8,L9,L10)</f>
        <v>103.03</v>
      </c>
      <c r="N7" s="64">
        <f>SUM(I7,M7)</f>
        <v>336.11</v>
      </c>
      <c r="O7" s="58">
        <v>2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2:29" s="36" customFormat="1" ht="12.75" outlineLevel="1">
      <c r="B8" s="35">
        <v>6511</v>
      </c>
      <c r="C8" s="36" t="s">
        <v>41</v>
      </c>
      <c r="D8" s="36" t="s">
        <v>42</v>
      </c>
      <c r="E8" s="37">
        <f>L!G10</f>
        <v>45.66</v>
      </c>
      <c r="F8" s="37"/>
      <c r="G8" s="37">
        <f>L!J10</f>
        <v>30.79</v>
      </c>
      <c r="H8" s="37"/>
      <c r="I8" s="37"/>
      <c r="J8" s="38"/>
      <c r="K8" s="37"/>
      <c r="L8" s="38">
        <v>0</v>
      </c>
      <c r="M8" s="37"/>
      <c r="N8" s="37"/>
      <c r="O8" s="66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1:29" s="46" customFormat="1" ht="12.75" outlineLevel="1" collapsed="1">
      <c r="A9" s="42"/>
      <c r="B9" s="41">
        <v>4008</v>
      </c>
      <c r="C9" s="57" t="s">
        <v>49</v>
      </c>
      <c r="D9" s="57" t="s">
        <v>110</v>
      </c>
      <c r="E9" s="43">
        <f>S!G10</f>
        <v>45.9</v>
      </c>
      <c r="F9" s="43"/>
      <c r="G9" s="43">
        <f>S!J10</f>
        <v>32.34</v>
      </c>
      <c r="H9" s="43"/>
      <c r="I9" s="43"/>
      <c r="J9" s="44"/>
      <c r="K9" s="43"/>
      <c r="L9" s="44">
        <v>0</v>
      </c>
      <c r="M9" s="43"/>
      <c r="N9" s="43"/>
      <c r="O9" s="67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s="42" customFormat="1" ht="12.75" outlineLevel="1">
      <c r="A10" s="47"/>
      <c r="B10" s="41">
        <v>4024</v>
      </c>
      <c r="C10" s="42" t="s">
        <v>92</v>
      </c>
      <c r="D10" s="42" t="s">
        <v>132</v>
      </c>
      <c r="E10" s="43">
        <f>S!G25</f>
        <v>47.88</v>
      </c>
      <c r="F10" s="43"/>
      <c r="G10" s="43">
        <f>S!J25</f>
        <v>30.51</v>
      </c>
      <c r="H10" s="43"/>
      <c r="I10" s="43"/>
      <c r="J10" s="44"/>
      <c r="K10" s="43"/>
      <c r="L10" s="44">
        <v>5</v>
      </c>
      <c r="M10" s="43"/>
      <c r="N10" s="43"/>
      <c r="O10" s="67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s="42" customFormat="1" ht="12.75">
      <c r="A11" s="52" t="s">
        <v>48</v>
      </c>
      <c r="B11" s="26"/>
      <c r="C11" s="27" t="s">
        <v>35</v>
      </c>
      <c r="D11" s="22"/>
      <c r="E11" s="29"/>
      <c r="F11" s="29">
        <f>SUM(E12:E14)</f>
        <v>213.72</v>
      </c>
      <c r="G11" s="29"/>
      <c r="H11" s="29">
        <f>SUM(G12:G14)</f>
        <v>86.78999999999999</v>
      </c>
      <c r="I11" s="29">
        <f>SUM(F11,H11)</f>
        <v>300.51</v>
      </c>
      <c r="J11" s="63">
        <v>3</v>
      </c>
      <c r="K11" s="29">
        <v>101.75</v>
      </c>
      <c r="L11" s="30"/>
      <c r="M11" s="31">
        <f>SUM(K11,L12,L13,L14)</f>
        <v>116.75</v>
      </c>
      <c r="N11" s="31">
        <f>SUM(I11,M11)</f>
        <v>417.26</v>
      </c>
      <c r="O11" s="63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s="36" customFormat="1" ht="12.75" outlineLevel="1">
      <c r="A12" s="34"/>
      <c r="B12" s="35">
        <v>6506</v>
      </c>
      <c r="C12" s="36" t="s">
        <v>33</v>
      </c>
      <c r="D12" s="36" t="s">
        <v>34</v>
      </c>
      <c r="E12" s="37">
        <f>L!G7</f>
        <v>120</v>
      </c>
      <c r="F12" s="37"/>
      <c r="G12" s="37">
        <f>L!J7</f>
        <v>29.33</v>
      </c>
      <c r="H12" s="37"/>
      <c r="I12" s="37"/>
      <c r="J12" s="38"/>
      <c r="K12" s="37"/>
      <c r="L12" s="38">
        <v>5</v>
      </c>
      <c r="M12" s="37"/>
      <c r="N12" s="37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s="46" customFormat="1" ht="12.75" outlineLevel="1">
      <c r="A13" s="40"/>
      <c r="B13" s="41">
        <v>4007</v>
      </c>
      <c r="C13" s="42" t="s">
        <v>108</v>
      </c>
      <c r="D13" s="42" t="s">
        <v>109</v>
      </c>
      <c r="E13" s="43">
        <f>S!G9</f>
        <v>43.66</v>
      </c>
      <c r="F13" s="43"/>
      <c r="G13" s="43">
        <f>S!J9</f>
        <v>28.8</v>
      </c>
      <c r="H13" s="43"/>
      <c r="I13" s="43"/>
      <c r="J13" s="44"/>
      <c r="K13" s="43"/>
      <c r="L13" s="44">
        <v>10</v>
      </c>
      <c r="M13" s="43"/>
      <c r="N13" s="43"/>
      <c r="O13" s="44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29" s="42" customFormat="1" ht="12.75" outlineLevel="1" collapsed="1">
      <c r="A14" s="53"/>
      <c r="B14" s="41">
        <v>4019</v>
      </c>
      <c r="C14" s="42" t="s">
        <v>53</v>
      </c>
      <c r="D14" s="42" t="s">
        <v>124</v>
      </c>
      <c r="E14" s="43">
        <f>S!G20</f>
        <v>50.06</v>
      </c>
      <c r="F14" s="43"/>
      <c r="G14" s="43">
        <f>S!J20</f>
        <v>28.66</v>
      </c>
      <c r="H14" s="43"/>
      <c r="I14" s="43"/>
      <c r="J14" s="44"/>
      <c r="K14" s="43"/>
      <c r="L14" s="44">
        <v>0</v>
      </c>
      <c r="M14" s="43"/>
      <c r="N14" s="43"/>
      <c r="O14" s="44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1:15" s="39" customFormat="1" ht="12.75" collapsed="1">
      <c r="A15" s="25" t="s">
        <v>80</v>
      </c>
      <c r="B15" s="59"/>
      <c r="C15" s="27" t="s">
        <v>48</v>
      </c>
      <c r="D15" s="60"/>
      <c r="E15" s="61"/>
      <c r="F15" s="61">
        <f>SUM(E16:E18)</f>
        <v>213.47</v>
      </c>
      <c r="G15" s="61"/>
      <c r="H15" s="61">
        <f>SUM(G16:G18)</f>
        <v>97.32</v>
      </c>
      <c r="I15" s="61">
        <f>SUM(F15,H15)</f>
        <v>310.78999999999996</v>
      </c>
      <c r="J15" s="58">
        <v>4</v>
      </c>
      <c r="K15" s="31">
        <v>93.25</v>
      </c>
      <c r="L15" s="32"/>
      <c r="M15" s="31">
        <f>SUM(K15,L16,L17,L18)</f>
        <v>108.25</v>
      </c>
      <c r="N15" s="31">
        <f>SUM(I15,M15)</f>
        <v>419.03999999999996</v>
      </c>
      <c r="O15" s="65">
        <v>4</v>
      </c>
    </row>
    <row r="16" spans="1:29" s="36" customFormat="1" ht="12.75" hidden="1" outlineLevel="1" collapsed="1">
      <c r="A16" s="40"/>
      <c r="B16" s="35">
        <v>6513</v>
      </c>
      <c r="C16" s="36" t="s">
        <v>46</v>
      </c>
      <c r="D16" s="36" t="s">
        <v>47</v>
      </c>
      <c r="E16" s="37">
        <f>L!G12</f>
        <v>43.28</v>
      </c>
      <c r="F16" s="37"/>
      <c r="G16" s="37">
        <f>L!J12</f>
        <v>33.9</v>
      </c>
      <c r="H16" s="37"/>
      <c r="I16" s="37"/>
      <c r="J16" s="38"/>
      <c r="K16" s="37"/>
      <c r="L16" s="38">
        <v>5</v>
      </c>
      <c r="M16" s="37"/>
      <c r="N16" s="37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7" spans="1:29" s="42" customFormat="1" ht="12.75" hidden="1" outlineLevel="1">
      <c r="A17" s="53"/>
      <c r="B17" s="49">
        <v>3006</v>
      </c>
      <c r="C17" s="47" t="s">
        <v>86</v>
      </c>
      <c r="D17" s="47" t="s">
        <v>155</v>
      </c>
      <c r="E17" s="50">
        <f>T!G6</f>
        <v>120</v>
      </c>
      <c r="F17" s="50"/>
      <c r="G17" s="50">
        <f>T!J6</f>
        <v>28.09</v>
      </c>
      <c r="H17" s="50"/>
      <c r="I17" s="50"/>
      <c r="J17" s="51"/>
      <c r="K17" s="50"/>
      <c r="L17" s="51">
        <v>10</v>
      </c>
      <c r="M17" s="50"/>
      <c r="N17" s="50"/>
      <c r="O17" s="51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1:29" s="42" customFormat="1" ht="12.75" hidden="1" outlineLevel="1">
      <c r="A18" s="53"/>
      <c r="B18" s="49">
        <v>3009</v>
      </c>
      <c r="C18" s="62" t="s">
        <v>41</v>
      </c>
      <c r="D18" s="62" t="s">
        <v>158</v>
      </c>
      <c r="E18" s="50">
        <f>T!G9</f>
        <v>50.19</v>
      </c>
      <c r="F18" s="50"/>
      <c r="G18" s="50">
        <f>T!J9</f>
        <v>35.33</v>
      </c>
      <c r="H18" s="50"/>
      <c r="I18" s="50"/>
      <c r="J18" s="51"/>
      <c r="K18" s="50"/>
      <c r="L18" s="51">
        <v>0</v>
      </c>
      <c r="M18" s="50"/>
      <c r="N18" s="50"/>
      <c r="O18" s="51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:29" s="46" customFormat="1" ht="12.75" collapsed="1">
      <c r="A19" s="25" t="s">
        <v>43</v>
      </c>
      <c r="B19" s="26"/>
      <c r="C19" s="27" t="s">
        <v>60</v>
      </c>
      <c r="D19" s="22"/>
      <c r="E19" s="29"/>
      <c r="F19" s="29">
        <f>SUM(E20:E22)</f>
        <v>232.79</v>
      </c>
      <c r="G19" s="29"/>
      <c r="H19" s="29">
        <f>SUM(G20:G22)</f>
        <v>121.14999999999999</v>
      </c>
      <c r="I19" s="29">
        <f>SUM(F19,H19)</f>
        <v>353.94</v>
      </c>
      <c r="J19" s="63">
        <v>5</v>
      </c>
      <c r="K19" s="29">
        <v>118.84</v>
      </c>
      <c r="L19" s="30"/>
      <c r="M19" s="31">
        <f>SUM(K19,L20,L21,L22)</f>
        <v>143.84</v>
      </c>
      <c r="N19" s="31">
        <f>SUM(I19,M19)</f>
        <v>497.78</v>
      </c>
      <c r="O19" s="30">
        <v>5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29" s="46" customFormat="1" ht="12.75" hidden="1" outlineLevel="1">
      <c r="A20" s="34"/>
      <c r="B20" s="35">
        <v>6518</v>
      </c>
      <c r="C20" s="36" t="s">
        <v>58</v>
      </c>
      <c r="D20" s="36" t="s">
        <v>59</v>
      </c>
      <c r="E20" s="37">
        <f>L!G17</f>
        <v>69.28999999999999</v>
      </c>
      <c r="F20" s="37"/>
      <c r="G20" s="37">
        <f>L!J17</f>
        <v>46.41</v>
      </c>
      <c r="H20" s="37"/>
      <c r="I20" s="37"/>
      <c r="J20" s="38"/>
      <c r="K20" s="37"/>
      <c r="L20" s="38">
        <v>20</v>
      </c>
      <c r="M20" s="37"/>
      <c r="N20" s="37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 s="47" customFormat="1" ht="12.75" hidden="1" outlineLevel="1">
      <c r="A21" s="45"/>
      <c r="B21" s="35">
        <v>6519</v>
      </c>
      <c r="C21" s="36" t="s">
        <v>92</v>
      </c>
      <c r="D21" s="36" t="s">
        <v>62</v>
      </c>
      <c r="E21" s="37">
        <f>L!G18</f>
        <v>120</v>
      </c>
      <c r="F21" s="37"/>
      <c r="G21" s="37">
        <f>L!J18</f>
        <v>47.5</v>
      </c>
      <c r="H21" s="37"/>
      <c r="I21" s="37"/>
      <c r="J21" s="38"/>
      <c r="K21" s="37"/>
      <c r="L21" s="38">
        <v>5</v>
      </c>
      <c r="M21" s="37"/>
      <c r="N21" s="37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:29" s="47" customFormat="1" ht="12.75" hidden="1" outlineLevel="1">
      <c r="A22" s="45"/>
      <c r="B22" s="41">
        <v>4001</v>
      </c>
      <c r="C22" s="42" t="s">
        <v>72</v>
      </c>
      <c r="D22" s="42" t="s">
        <v>176</v>
      </c>
      <c r="E22" s="43">
        <f>S!G3</f>
        <v>43.5</v>
      </c>
      <c r="F22" s="43"/>
      <c r="G22" s="43">
        <f>S!J3</f>
        <v>27.24</v>
      </c>
      <c r="H22" s="43"/>
      <c r="I22" s="43"/>
      <c r="J22" s="44"/>
      <c r="K22" s="43"/>
      <c r="L22" s="44">
        <v>0</v>
      </c>
      <c r="M22" s="43"/>
      <c r="N22" s="43"/>
      <c r="O22" s="44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29" ht="12.75" collapsed="1">
      <c r="A23" s="25" t="s">
        <v>85</v>
      </c>
      <c r="B23" s="68"/>
      <c r="C23" s="27" t="s">
        <v>85</v>
      </c>
      <c r="D23" s="39"/>
      <c r="E23" s="31"/>
      <c r="F23" s="29">
        <f>SUM(E24:E26)</f>
        <v>221.88</v>
      </c>
      <c r="G23" s="31"/>
      <c r="H23" s="29">
        <f>SUM(G24:G26)</f>
        <v>163.13</v>
      </c>
      <c r="I23" s="29">
        <f>SUM(F23,H23)</f>
        <v>385.01</v>
      </c>
      <c r="J23" s="58">
        <v>7</v>
      </c>
      <c r="K23" s="31">
        <v>100.03</v>
      </c>
      <c r="L23" s="32"/>
      <c r="M23" s="31">
        <f>SUM(K23,L24,L25,L26)</f>
        <v>115.03</v>
      </c>
      <c r="N23" s="31">
        <f>SUM(I23,M23)</f>
        <v>500.03999999999996</v>
      </c>
      <c r="O23" s="74">
        <v>6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:29" s="36" customFormat="1" ht="12.75" hidden="1" outlineLevel="1">
      <c r="A24" s="34"/>
      <c r="B24" s="54">
        <v>5509</v>
      </c>
      <c r="C24" s="46" t="s">
        <v>49</v>
      </c>
      <c r="D24" s="46" t="s">
        <v>84</v>
      </c>
      <c r="E24" s="55">
        <f>M!G11</f>
        <v>49.78</v>
      </c>
      <c r="F24" s="55"/>
      <c r="G24" s="55">
        <f>M!J11</f>
        <v>32.74</v>
      </c>
      <c r="H24" s="55"/>
      <c r="I24" s="55"/>
      <c r="J24" s="69"/>
      <c r="K24" s="55"/>
      <c r="L24" s="56">
        <v>5</v>
      </c>
      <c r="M24" s="55"/>
      <c r="N24" s="55"/>
      <c r="O24" s="6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s="42" customFormat="1" ht="12.75" hidden="1" outlineLevel="1">
      <c r="A25" s="53"/>
      <c r="B25" s="54">
        <v>5510</v>
      </c>
      <c r="C25" s="46" t="s">
        <v>86</v>
      </c>
      <c r="D25" s="46" t="s">
        <v>87</v>
      </c>
      <c r="E25" s="55">
        <f>M!G12</f>
        <v>120</v>
      </c>
      <c r="F25" s="55"/>
      <c r="G25" s="55">
        <f>M!J12</f>
        <v>30.39</v>
      </c>
      <c r="H25" s="55"/>
      <c r="I25" s="55"/>
      <c r="J25" s="69"/>
      <c r="K25" s="55"/>
      <c r="L25" s="56">
        <v>5</v>
      </c>
      <c r="M25" s="55"/>
      <c r="N25" s="55"/>
      <c r="O25" s="6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s="42" customFormat="1" ht="12.75" hidden="1" outlineLevel="1">
      <c r="A26" s="53"/>
      <c r="B26" s="41">
        <v>4014</v>
      </c>
      <c r="C26" s="42" t="s">
        <v>88</v>
      </c>
      <c r="D26" s="42" t="s">
        <v>117</v>
      </c>
      <c r="E26" s="43">
        <f>S!G15</f>
        <v>52.1</v>
      </c>
      <c r="F26" s="43"/>
      <c r="G26" s="43">
        <f>S!J15</f>
        <v>100</v>
      </c>
      <c r="H26" s="43"/>
      <c r="I26" s="43"/>
      <c r="J26" s="67"/>
      <c r="K26" s="43"/>
      <c r="L26" s="44">
        <v>5</v>
      </c>
      <c r="M26" s="43"/>
      <c r="N26" s="43"/>
      <c r="O26" s="67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12.75" collapsed="1">
      <c r="A27" s="27" t="s">
        <v>172</v>
      </c>
      <c r="B27" s="26"/>
      <c r="C27" s="27" t="s">
        <v>74</v>
      </c>
      <c r="E27" s="29"/>
      <c r="F27" s="29">
        <f>SUM(E28:E30)</f>
        <v>219.31</v>
      </c>
      <c r="G27" s="29"/>
      <c r="H27" s="29">
        <f>SUM(G28:G30)</f>
        <v>157.54000000000002</v>
      </c>
      <c r="I27" s="29">
        <f>SUM(F27,H27)</f>
        <v>376.85</v>
      </c>
      <c r="J27" s="58">
        <v>6</v>
      </c>
      <c r="K27" s="31">
        <v>103.84</v>
      </c>
      <c r="L27" s="32"/>
      <c r="M27" s="31">
        <f>SUM(K27,L28,L29,L30)</f>
        <v>123.84</v>
      </c>
      <c r="N27" s="31">
        <f>SUM(I27,M27)</f>
        <v>500.69000000000005</v>
      </c>
      <c r="O27" s="65">
        <v>7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2:29" s="46" customFormat="1" ht="12.75" hidden="1" outlineLevel="1">
      <c r="B28" s="54">
        <v>5504</v>
      </c>
      <c r="C28" s="46" t="s">
        <v>72</v>
      </c>
      <c r="D28" s="46" t="s">
        <v>73</v>
      </c>
      <c r="E28" s="55">
        <f>M!G6</f>
        <v>50.44</v>
      </c>
      <c r="F28" s="55"/>
      <c r="G28" s="55">
        <f>M!J6</f>
        <v>100</v>
      </c>
      <c r="H28" s="55"/>
      <c r="I28" s="55"/>
      <c r="J28" s="56"/>
      <c r="K28" s="55"/>
      <c r="L28" s="56">
        <v>0</v>
      </c>
      <c r="M28" s="55"/>
      <c r="N28" s="55"/>
      <c r="O28" s="56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2:29" s="46" customFormat="1" ht="12.75" hidden="1" outlineLevel="1">
      <c r="B29" s="41">
        <v>4009</v>
      </c>
      <c r="C29" s="42" t="s">
        <v>36</v>
      </c>
      <c r="D29" s="42" t="s">
        <v>112</v>
      </c>
      <c r="E29" s="43">
        <f>S!G11</f>
        <v>120</v>
      </c>
      <c r="F29" s="43"/>
      <c r="G29" s="43">
        <f>S!J11</f>
        <v>31.92</v>
      </c>
      <c r="H29" s="43"/>
      <c r="I29" s="43"/>
      <c r="J29" s="44"/>
      <c r="K29" s="43"/>
      <c r="L29" s="44">
        <v>15</v>
      </c>
      <c r="M29" s="43"/>
      <c r="N29" s="43"/>
      <c r="O29" s="44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s="47" customFormat="1" ht="12.75" hidden="1" outlineLevel="1">
      <c r="A30" s="42"/>
      <c r="B30" s="41">
        <v>4033</v>
      </c>
      <c r="C30" s="42" t="s">
        <v>41</v>
      </c>
      <c r="D30" s="42" t="s">
        <v>147</v>
      </c>
      <c r="E30" s="43">
        <f>S!G34</f>
        <v>48.87</v>
      </c>
      <c r="F30" s="43"/>
      <c r="G30" s="43">
        <f>S!J34</f>
        <v>25.62</v>
      </c>
      <c r="H30" s="43"/>
      <c r="I30" s="43"/>
      <c r="J30" s="44"/>
      <c r="K30" s="43"/>
      <c r="L30" s="44">
        <v>5</v>
      </c>
      <c r="M30" s="43"/>
      <c r="N30" s="43"/>
      <c r="O30" s="44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15" ht="12.75" collapsed="1">
      <c r="A31" s="27" t="s">
        <v>173</v>
      </c>
      <c r="B31" s="26"/>
      <c r="C31" s="27" t="s">
        <v>76</v>
      </c>
      <c r="E31" s="29"/>
      <c r="F31" s="29">
        <f>SUM(E32:E34)</f>
        <v>158</v>
      </c>
      <c r="G31" s="29"/>
      <c r="H31" s="29">
        <f>SUM(G32:G34)</f>
        <v>227.65</v>
      </c>
      <c r="I31" s="29">
        <f>SUM(F31,H31)</f>
        <v>385.65</v>
      </c>
      <c r="J31" s="63">
        <v>8</v>
      </c>
      <c r="K31" s="29">
        <v>116.72</v>
      </c>
      <c r="L31" s="30"/>
      <c r="M31" s="31">
        <f>SUM(K31,L32,L33,L34)</f>
        <v>136.72</v>
      </c>
      <c r="N31" s="31">
        <f>SUM(I31,M31)</f>
        <v>522.37</v>
      </c>
      <c r="O31" s="30">
        <v>8</v>
      </c>
    </row>
    <row r="32" spans="1:15" ht="12.75" hidden="1" outlineLevel="1">
      <c r="A32" s="46"/>
      <c r="B32" s="54">
        <v>5505</v>
      </c>
      <c r="C32" s="46" t="s">
        <v>33</v>
      </c>
      <c r="D32" s="46" t="s">
        <v>75</v>
      </c>
      <c r="E32" s="55">
        <f>M!G7</f>
        <v>62.29</v>
      </c>
      <c r="F32" s="55"/>
      <c r="G32" s="55">
        <f>M!J7</f>
        <v>100</v>
      </c>
      <c r="H32" s="55"/>
      <c r="I32" s="55"/>
      <c r="J32" s="56"/>
      <c r="K32" s="55"/>
      <c r="L32" s="56">
        <v>10</v>
      </c>
      <c r="M32" s="55"/>
      <c r="N32" s="55"/>
      <c r="O32" s="56"/>
    </row>
    <row r="33" spans="1:15" ht="12.75" hidden="1" outlineLevel="1">
      <c r="A33" s="46"/>
      <c r="B33" s="54">
        <v>5513</v>
      </c>
      <c r="C33" s="46" t="s">
        <v>53</v>
      </c>
      <c r="D33" s="46" t="s">
        <v>170</v>
      </c>
      <c r="E33" s="55">
        <f>M!G15</f>
        <v>52.4</v>
      </c>
      <c r="F33" s="55"/>
      <c r="G33" s="55">
        <f>M!J15</f>
        <v>100</v>
      </c>
      <c r="H33" s="55"/>
      <c r="I33" s="55"/>
      <c r="J33" s="56"/>
      <c r="K33" s="55"/>
      <c r="L33" s="56">
        <v>5</v>
      </c>
      <c r="M33" s="55"/>
      <c r="N33" s="55"/>
      <c r="O33" s="56"/>
    </row>
    <row r="34" spans="1:15" ht="12.75" hidden="1" outlineLevel="1">
      <c r="A34" s="42"/>
      <c r="B34" s="49">
        <v>3008</v>
      </c>
      <c r="C34" s="47" t="s">
        <v>108</v>
      </c>
      <c r="D34" s="47" t="s">
        <v>157</v>
      </c>
      <c r="E34" s="50">
        <f>T!G8</f>
        <v>43.31</v>
      </c>
      <c r="F34" s="50"/>
      <c r="G34" s="50">
        <f>T!J8</f>
        <v>27.65</v>
      </c>
      <c r="H34" s="50"/>
      <c r="I34" s="50"/>
      <c r="J34" s="51"/>
      <c r="K34" s="50"/>
      <c r="L34" s="51">
        <v>5</v>
      </c>
      <c r="M34" s="50"/>
      <c r="N34" s="50"/>
      <c r="O34" s="51"/>
    </row>
    <row r="35" spans="2:15" ht="12.75" collapsed="1">
      <c r="B35" s="26"/>
      <c r="C35" s="27" t="s">
        <v>178</v>
      </c>
      <c r="E35" s="29"/>
      <c r="F35" s="29">
        <f>SUM(E36:E38)</f>
        <v>231.09</v>
      </c>
      <c r="G35" s="29"/>
      <c r="H35" s="29">
        <f>SUM(G36:G38)</f>
        <v>162.20000000000002</v>
      </c>
      <c r="I35" s="29">
        <f>SUM(F35,H35)</f>
        <v>393.29</v>
      </c>
      <c r="J35" s="63">
        <v>9</v>
      </c>
      <c r="K35" s="64">
        <v>109.09</v>
      </c>
      <c r="L35" s="65"/>
      <c r="M35" s="64">
        <f>SUM(K35,L36,L37,L38)</f>
        <v>234.09</v>
      </c>
      <c r="N35" s="64">
        <f>SUM(I35,M35)</f>
        <v>627.38</v>
      </c>
      <c r="O35" s="65">
        <v>9</v>
      </c>
    </row>
    <row r="36" spans="2:15" ht="12.75" hidden="1" outlineLevel="1">
      <c r="B36" s="35">
        <v>6510</v>
      </c>
      <c r="C36" s="36" t="s">
        <v>38</v>
      </c>
      <c r="D36" s="36" t="s">
        <v>39</v>
      </c>
      <c r="E36" s="37">
        <f>L!G9</f>
        <v>45.81</v>
      </c>
      <c r="F36" s="37"/>
      <c r="G36" s="37">
        <f>L!J9</f>
        <v>25.43</v>
      </c>
      <c r="H36" s="37"/>
      <c r="I36" s="37"/>
      <c r="J36" s="38"/>
      <c r="K36" s="37"/>
      <c r="L36" s="38">
        <v>0</v>
      </c>
      <c r="M36" s="37"/>
      <c r="N36" s="37"/>
      <c r="O36" s="66"/>
    </row>
    <row r="37" spans="2:15" ht="12.75" hidden="1" outlineLevel="1">
      <c r="B37" s="41">
        <v>4002</v>
      </c>
      <c r="C37" s="42" t="s">
        <v>100</v>
      </c>
      <c r="D37" s="42" t="s">
        <v>101</v>
      </c>
      <c r="E37" s="43">
        <f>S!G4</f>
        <v>120</v>
      </c>
      <c r="F37" s="43"/>
      <c r="G37" s="43">
        <f>S!J4</f>
        <v>100</v>
      </c>
      <c r="H37" s="43"/>
      <c r="I37" s="43"/>
      <c r="J37" s="44"/>
      <c r="K37" s="43"/>
      <c r="L37" s="44">
        <v>120</v>
      </c>
      <c r="M37" s="43"/>
      <c r="N37" s="43"/>
      <c r="O37" s="67"/>
    </row>
    <row r="38" spans="2:15" ht="12.75" hidden="1" outlineLevel="1">
      <c r="B38" s="41">
        <v>4021</v>
      </c>
      <c r="C38" s="42" t="s">
        <v>127</v>
      </c>
      <c r="D38" s="42" t="s">
        <v>128</v>
      </c>
      <c r="E38" s="43">
        <f>S!G22</f>
        <v>65.28</v>
      </c>
      <c r="F38" s="43"/>
      <c r="G38" s="43">
        <f>S!J22</f>
        <v>36.77</v>
      </c>
      <c r="H38" s="43"/>
      <c r="I38" s="43"/>
      <c r="J38" s="44"/>
      <c r="K38" s="43"/>
      <c r="L38" s="44">
        <v>5</v>
      </c>
      <c r="M38" s="43"/>
      <c r="N38" s="43"/>
      <c r="O38" s="67"/>
    </row>
    <row r="39" spans="2:15" ht="12.75" collapsed="1">
      <c r="B39" s="26"/>
      <c r="C39" s="27" t="s">
        <v>179</v>
      </c>
      <c r="E39" s="29"/>
      <c r="F39" s="29">
        <f>SUM(E40:E42)</f>
        <v>295.6</v>
      </c>
      <c r="G39" s="29"/>
      <c r="H39" s="29">
        <f>SUM(G40:G42)</f>
        <v>126.61</v>
      </c>
      <c r="I39" s="29">
        <f>SUM(F39,H39)</f>
        <v>422.21000000000004</v>
      </c>
      <c r="J39" s="65">
        <v>10</v>
      </c>
      <c r="K39" s="31"/>
      <c r="L39" s="32"/>
      <c r="M39" s="31">
        <f>SUM(K39,L40,L41,L42)</f>
        <v>0</v>
      </c>
      <c r="N39" s="31">
        <f>SUM(I39,M39)</f>
        <v>422.21000000000004</v>
      </c>
      <c r="O39" s="58"/>
    </row>
    <row r="40" spans="2:15" ht="12.75" hidden="1" outlineLevel="1">
      <c r="B40" s="54">
        <v>5506</v>
      </c>
      <c r="C40" s="46" t="s">
        <v>30</v>
      </c>
      <c r="D40" s="46" t="s">
        <v>77</v>
      </c>
      <c r="E40" s="55">
        <f>M!G8</f>
        <v>120</v>
      </c>
      <c r="F40" s="55"/>
      <c r="G40" s="55">
        <f>M!J8</f>
        <v>50.89</v>
      </c>
      <c r="H40" s="55"/>
      <c r="I40" s="55"/>
      <c r="J40" s="56"/>
      <c r="K40" s="55"/>
      <c r="L40" s="56"/>
      <c r="M40" s="55"/>
      <c r="N40" s="55"/>
      <c r="O40" s="56"/>
    </row>
    <row r="41" spans="2:15" ht="12.75" hidden="1" outlineLevel="1">
      <c r="B41" s="54">
        <v>5512</v>
      </c>
      <c r="C41" s="46" t="s">
        <v>38</v>
      </c>
      <c r="D41" s="46" t="s">
        <v>90</v>
      </c>
      <c r="E41" s="55">
        <f>M!G14</f>
        <v>120</v>
      </c>
      <c r="F41" s="55"/>
      <c r="G41" s="55">
        <f>M!J14</f>
        <v>23.63</v>
      </c>
      <c r="H41" s="55"/>
      <c r="I41" s="55"/>
      <c r="J41" s="56"/>
      <c r="K41" s="55"/>
      <c r="L41" s="56"/>
      <c r="M41" s="55"/>
      <c r="N41" s="55"/>
      <c r="O41" s="56"/>
    </row>
    <row r="42" spans="2:15" ht="12.75" hidden="1" outlineLevel="1">
      <c r="B42" s="49">
        <v>3003</v>
      </c>
      <c r="C42" s="47" t="s">
        <v>100</v>
      </c>
      <c r="D42" s="47" t="s">
        <v>151</v>
      </c>
      <c r="E42" s="50">
        <f>T!G3</f>
        <v>55.6</v>
      </c>
      <c r="F42" s="50"/>
      <c r="G42" s="50">
        <f>T!J3</f>
        <v>52.09</v>
      </c>
      <c r="H42" s="50"/>
      <c r="I42" s="50"/>
      <c r="J42" s="51"/>
      <c r="K42" s="50"/>
      <c r="L42" s="51"/>
      <c r="M42" s="50"/>
      <c r="N42" s="50"/>
      <c r="O42" s="51"/>
    </row>
    <row r="43" spans="2:15" ht="12.75" collapsed="1">
      <c r="B43" s="26"/>
      <c r="C43" s="27" t="s">
        <v>26</v>
      </c>
      <c r="E43" s="29"/>
      <c r="F43" s="29">
        <f>SUM(E44:E46)</f>
        <v>316.65</v>
      </c>
      <c r="G43" s="29"/>
      <c r="H43" s="29">
        <f>SUM(G44:G46)</f>
        <v>109.91000000000001</v>
      </c>
      <c r="I43" s="29">
        <f>SUM(F43,H43)</f>
        <v>426.56</v>
      </c>
      <c r="J43" s="32">
        <v>11</v>
      </c>
      <c r="K43" s="31"/>
      <c r="L43" s="32"/>
      <c r="M43" s="31">
        <f>SUM(K43,L44,L45,L46)</f>
        <v>0</v>
      </c>
      <c r="N43" s="31">
        <f>SUM(I43,M43)</f>
        <v>426.56</v>
      </c>
      <c r="O43" s="32"/>
    </row>
    <row r="44" spans="2:15" ht="12.75" hidden="1" outlineLevel="1">
      <c r="B44" s="35">
        <v>6502</v>
      </c>
      <c r="C44" s="36" t="s">
        <v>24</v>
      </c>
      <c r="D44" s="36" t="s">
        <v>25</v>
      </c>
      <c r="E44" s="37">
        <f>L!G4</f>
        <v>120</v>
      </c>
      <c r="F44" s="37"/>
      <c r="G44" s="37">
        <f>L!J4</f>
        <v>36.09</v>
      </c>
      <c r="H44" s="37"/>
      <c r="I44" s="37"/>
      <c r="J44" s="38"/>
      <c r="K44" s="37"/>
      <c r="L44" s="38"/>
      <c r="M44" s="37"/>
      <c r="N44" s="37"/>
      <c r="O44" s="38"/>
    </row>
    <row r="45" spans="2:15" ht="12.75" hidden="1" outlineLevel="1">
      <c r="B45" s="35">
        <v>6509</v>
      </c>
      <c r="C45" s="36" t="s">
        <v>36</v>
      </c>
      <c r="D45" s="36" t="s">
        <v>37</v>
      </c>
      <c r="E45" s="37">
        <f>L!G8</f>
        <v>76.65</v>
      </c>
      <c r="F45" s="37"/>
      <c r="G45" s="37">
        <f>L!J8</f>
        <v>31.9</v>
      </c>
      <c r="H45" s="37"/>
      <c r="I45" s="37"/>
      <c r="J45" s="38"/>
      <c r="K45" s="37"/>
      <c r="L45" s="38"/>
      <c r="M45" s="37"/>
      <c r="N45" s="37"/>
      <c r="O45" s="38"/>
    </row>
    <row r="46" spans="2:15" ht="12.75" hidden="1" outlineLevel="1">
      <c r="B46" s="41">
        <v>4035</v>
      </c>
      <c r="C46" s="42" t="s">
        <v>121</v>
      </c>
      <c r="D46" s="42" t="s">
        <v>150</v>
      </c>
      <c r="E46" s="43">
        <f>S!G36</f>
        <v>120</v>
      </c>
      <c r="F46" s="43"/>
      <c r="G46" s="43">
        <f>S!J36</f>
        <v>41.92</v>
      </c>
      <c r="H46" s="43"/>
      <c r="I46" s="43"/>
      <c r="J46" s="44"/>
      <c r="K46" s="43"/>
      <c r="L46" s="44"/>
      <c r="M46" s="43"/>
      <c r="N46" s="43"/>
      <c r="O46" s="44"/>
    </row>
    <row r="47" spans="1:15" s="33" customFormat="1" ht="12.75" collapsed="1">
      <c r="A47" s="25" t="s">
        <v>166</v>
      </c>
      <c r="B47" s="68"/>
      <c r="C47" s="27" t="s">
        <v>67</v>
      </c>
      <c r="D47" s="39"/>
      <c r="E47" s="31"/>
      <c r="F47" s="29">
        <f>SUM(E48:E50)</f>
        <v>294.63</v>
      </c>
      <c r="G47" s="31"/>
      <c r="H47" s="29">
        <f>SUM(G48:G50)</f>
        <v>172.98999999999998</v>
      </c>
      <c r="I47" s="29">
        <f>SUM(F47,H47)</f>
        <v>467.62</v>
      </c>
      <c r="J47" s="65">
        <v>12</v>
      </c>
      <c r="K47" s="31"/>
      <c r="L47" s="32"/>
      <c r="M47" s="31">
        <f>SUM(K47,L48,L49,L50)</f>
        <v>0</v>
      </c>
      <c r="N47" s="31">
        <f>SUM(I47,M47)</f>
        <v>467.62</v>
      </c>
      <c r="O47" s="63"/>
    </row>
    <row r="48" spans="1:29" s="36" customFormat="1" ht="12.75" hidden="1" outlineLevel="1" collapsed="1">
      <c r="A48" s="34"/>
      <c r="B48" s="54">
        <v>5501</v>
      </c>
      <c r="C48" s="46" t="s">
        <v>41</v>
      </c>
      <c r="D48" s="46" t="s">
        <v>66</v>
      </c>
      <c r="E48" s="55">
        <f>M!G3</f>
        <v>54.63</v>
      </c>
      <c r="F48" s="55"/>
      <c r="G48" s="55">
        <f>M!J3</f>
        <v>100</v>
      </c>
      <c r="H48" s="55"/>
      <c r="I48" s="55"/>
      <c r="J48" s="69"/>
      <c r="K48" s="55"/>
      <c r="L48" s="56"/>
      <c r="M48" s="55"/>
      <c r="N48" s="55"/>
      <c r="O48" s="6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 s="42" customFormat="1" ht="12.75" hidden="1" outlineLevel="1">
      <c r="A49" s="40"/>
      <c r="B49" s="54">
        <v>5511</v>
      </c>
      <c r="C49" s="46" t="s">
        <v>88</v>
      </c>
      <c r="D49" s="46" t="s">
        <v>89</v>
      </c>
      <c r="E49" s="55">
        <f>M!G13</f>
        <v>120</v>
      </c>
      <c r="F49" s="55"/>
      <c r="G49" s="55">
        <f>M!J13</f>
        <v>40.260000000000005</v>
      </c>
      <c r="H49" s="55"/>
      <c r="I49" s="55"/>
      <c r="J49" s="69"/>
      <c r="K49" s="55"/>
      <c r="L49" s="56"/>
      <c r="M49" s="55"/>
      <c r="N49" s="55"/>
      <c r="O49" s="6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</row>
    <row r="50" spans="1:29" s="46" customFormat="1" ht="12.75" hidden="1" outlineLevel="1">
      <c r="A50" s="45"/>
      <c r="B50" s="41">
        <v>4017</v>
      </c>
      <c r="C50" s="57" t="s">
        <v>121</v>
      </c>
      <c r="D50" s="57" t="s">
        <v>122</v>
      </c>
      <c r="E50" s="43">
        <f>S!G18</f>
        <v>120</v>
      </c>
      <c r="F50" s="43"/>
      <c r="G50" s="43">
        <f>S!J18</f>
        <v>32.73</v>
      </c>
      <c r="H50" s="43"/>
      <c r="I50" s="43"/>
      <c r="J50" s="67"/>
      <c r="K50" s="43"/>
      <c r="L50" s="44"/>
      <c r="M50" s="43"/>
      <c r="N50" s="43"/>
      <c r="O50" s="67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1:29" s="46" customFormat="1" ht="12.75" collapsed="1">
      <c r="A51" s="27" t="s">
        <v>175</v>
      </c>
      <c r="B51" s="22"/>
      <c r="C51" s="27" t="s">
        <v>169</v>
      </c>
      <c r="D51" s="22"/>
      <c r="E51" s="29"/>
      <c r="F51" s="29">
        <f>SUM(E52:E54)</f>
        <v>264.03999999999996</v>
      </c>
      <c r="G51" s="29"/>
      <c r="H51" s="29">
        <f>SUM(G52:G54)</f>
        <v>242.82</v>
      </c>
      <c r="I51" s="29">
        <f>SUM(F51,H51)</f>
        <v>506.85999999999996</v>
      </c>
      <c r="J51" s="30">
        <v>13</v>
      </c>
      <c r="K51" s="29"/>
      <c r="L51" s="30"/>
      <c r="M51" s="31">
        <f>SUM(K51,L52,L53,L54)</f>
        <v>0</v>
      </c>
      <c r="N51" s="31">
        <f>SUM(I51,M51)</f>
        <v>506.85999999999996</v>
      </c>
      <c r="O51" s="30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2:29" s="36" customFormat="1" ht="12.75" hidden="1" outlineLevel="1">
      <c r="B52" s="35">
        <v>6512</v>
      </c>
      <c r="C52" s="71" t="s">
        <v>96</v>
      </c>
      <c r="D52" s="36" t="s">
        <v>44</v>
      </c>
      <c r="E52" s="37">
        <f>L!G11</f>
        <v>120</v>
      </c>
      <c r="F52" s="37"/>
      <c r="G52" s="37">
        <f>L!J11</f>
        <v>100</v>
      </c>
      <c r="H52" s="37"/>
      <c r="I52" s="37"/>
      <c r="J52" s="38"/>
      <c r="K52" s="37"/>
      <c r="L52" s="38"/>
      <c r="M52" s="37"/>
      <c r="N52" s="37"/>
      <c r="O52" s="38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1:29" s="47" customFormat="1" ht="12.75" hidden="1" outlineLevel="1">
      <c r="A53" s="42"/>
      <c r="B53" s="49">
        <v>3004</v>
      </c>
      <c r="C53" s="47" t="s">
        <v>152</v>
      </c>
      <c r="D53" s="47" t="s">
        <v>153</v>
      </c>
      <c r="E53" s="50">
        <f>T!G4</f>
        <v>71.69</v>
      </c>
      <c r="F53" s="50"/>
      <c r="G53" s="50">
        <f>T!J4</f>
        <v>42.82</v>
      </c>
      <c r="H53" s="50"/>
      <c r="I53" s="50"/>
      <c r="J53" s="51"/>
      <c r="K53" s="50"/>
      <c r="L53" s="51"/>
      <c r="M53" s="50"/>
      <c r="N53" s="50"/>
      <c r="O53" s="51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</row>
    <row r="54" spans="2:29" s="47" customFormat="1" ht="12.75" hidden="1" outlineLevel="1">
      <c r="B54" s="49">
        <v>3007</v>
      </c>
      <c r="C54" s="47" t="s">
        <v>134</v>
      </c>
      <c r="D54" s="47" t="s">
        <v>156</v>
      </c>
      <c r="E54" s="50">
        <f>T!G7</f>
        <v>72.35</v>
      </c>
      <c r="F54" s="50"/>
      <c r="G54" s="50">
        <f>T!J7</f>
        <v>100</v>
      </c>
      <c r="H54" s="50"/>
      <c r="I54" s="50"/>
      <c r="J54" s="51"/>
      <c r="K54" s="50"/>
      <c r="L54" s="51"/>
      <c r="M54" s="50"/>
      <c r="N54" s="50"/>
      <c r="O54" s="51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29" s="47" customFormat="1" ht="12.75" collapsed="1">
      <c r="A55" s="48" t="s">
        <v>168</v>
      </c>
      <c r="B55" s="26"/>
      <c r="C55" s="27" t="s">
        <v>177</v>
      </c>
      <c r="D55" s="22"/>
      <c r="E55" s="29"/>
      <c r="F55" s="29">
        <f>SUM(E56:E58)</f>
        <v>258.97</v>
      </c>
      <c r="G55" s="29"/>
      <c r="H55" s="29">
        <f>SUM(G56:G58)</f>
        <v>250.22</v>
      </c>
      <c r="I55" s="29">
        <f>SUM(F55,H55)</f>
        <v>509.19000000000005</v>
      </c>
      <c r="J55" s="32">
        <v>14</v>
      </c>
      <c r="K55" s="31"/>
      <c r="L55" s="32"/>
      <c r="M55" s="31">
        <f>SUM(K55,L56,L57,L58)</f>
        <v>0</v>
      </c>
      <c r="N55" s="31">
        <f>SUM(I55,M55)</f>
        <v>509.19000000000005</v>
      </c>
      <c r="O55" s="32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2:29" s="36" customFormat="1" ht="12.75" hidden="1" outlineLevel="1">
      <c r="B56" s="35">
        <v>6515</v>
      </c>
      <c r="C56" s="70" t="s">
        <v>30</v>
      </c>
      <c r="D56" s="70" t="s">
        <v>51</v>
      </c>
      <c r="E56" s="37">
        <f>L!G14</f>
        <v>60.22</v>
      </c>
      <c r="F56" s="37"/>
      <c r="G56" s="37">
        <f>L!J14</f>
        <v>50.22</v>
      </c>
      <c r="H56" s="37"/>
      <c r="I56" s="37"/>
      <c r="J56" s="38"/>
      <c r="K56" s="37"/>
      <c r="L56" s="38"/>
      <c r="M56" s="37"/>
      <c r="N56" s="37"/>
      <c r="O56" s="38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  <row r="57" spans="1:29" s="46" customFormat="1" ht="12.75" hidden="1" outlineLevel="1" collapsed="1">
      <c r="A57" s="42"/>
      <c r="B57" s="35">
        <v>6517</v>
      </c>
      <c r="C57" s="36" t="s">
        <v>56</v>
      </c>
      <c r="D57" s="36" t="s">
        <v>57</v>
      </c>
      <c r="E57" s="37">
        <f>L!G16</f>
        <v>78.75</v>
      </c>
      <c r="F57" s="37"/>
      <c r="G57" s="37">
        <f>L!J16</f>
        <v>100</v>
      </c>
      <c r="H57" s="37"/>
      <c r="I57" s="37"/>
      <c r="J57" s="38"/>
      <c r="K57" s="37"/>
      <c r="L57" s="38"/>
      <c r="M57" s="37"/>
      <c r="N57" s="37"/>
      <c r="O57" s="38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</row>
    <row r="58" spans="1:29" s="42" customFormat="1" ht="12.75" hidden="1" outlineLevel="1">
      <c r="A58" s="47"/>
      <c r="B58" s="41">
        <v>4016</v>
      </c>
      <c r="C58" s="42" t="s">
        <v>38</v>
      </c>
      <c r="D58" s="42" t="s">
        <v>120</v>
      </c>
      <c r="E58" s="43">
        <f>S!G17</f>
        <v>120</v>
      </c>
      <c r="F58" s="43"/>
      <c r="G58" s="43">
        <f>S!J17</f>
        <v>100</v>
      </c>
      <c r="H58" s="43"/>
      <c r="I58" s="43"/>
      <c r="J58" s="44"/>
      <c r="K58" s="43"/>
      <c r="L58" s="44"/>
      <c r="M58" s="43"/>
      <c r="N58" s="43"/>
      <c r="O58" s="44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29" s="42" customFormat="1" ht="12.75">
      <c r="A59" s="52" t="s">
        <v>48</v>
      </c>
      <c r="B59" s="26"/>
      <c r="C59" s="27" t="s">
        <v>180</v>
      </c>
      <c r="D59" s="22"/>
      <c r="E59" s="29"/>
      <c r="F59" s="29">
        <f>SUM(E60:E62)</f>
        <v>360</v>
      </c>
      <c r="G59" s="29"/>
      <c r="H59" s="29">
        <f>SUM(G60:G62)</f>
        <v>162.79</v>
      </c>
      <c r="I59" s="29">
        <f>SUM(F59,H59)</f>
        <v>522.79</v>
      </c>
      <c r="J59" s="30">
        <v>15</v>
      </c>
      <c r="K59" s="29"/>
      <c r="L59" s="30"/>
      <c r="M59" s="31">
        <f>SUM(K59,L60,L61,L62)</f>
        <v>0</v>
      </c>
      <c r="N59" s="31">
        <f>SUM(I59,M59)</f>
        <v>522.79</v>
      </c>
      <c r="O59" s="30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  <row r="60" spans="1:29" s="36" customFormat="1" ht="12.75" outlineLevel="1">
      <c r="A60" s="34"/>
      <c r="B60" s="54">
        <v>5502</v>
      </c>
      <c r="C60" s="77" t="s">
        <v>68</v>
      </c>
      <c r="D60" s="46" t="s">
        <v>69</v>
      </c>
      <c r="E60" s="55">
        <f>M!G4</f>
        <v>120</v>
      </c>
      <c r="F60" s="55"/>
      <c r="G60" s="55">
        <f>M!J4</f>
        <v>100</v>
      </c>
      <c r="H60" s="55"/>
      <c r="I60" s="55"/>
      <c r="J60" s="56"/>
      <c r="K60" s="55"/>
      <c r="L60" s="56"/>
      <c r="M60" s="55"/>
      <c r="N60" s="55"/>
      <c r="O60" s="56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29" s="46" customFormat="1" ht="12.75" outlineLevel="1">
      <c r="A61" s="40"/>
      <c r="B61" s="54">
        <v>5503</v>
      </c>
      <c r="C61" s="46" t="s">
        <v>38</v>
      </c>
      <c r="D61" s="46" t="s">
        <v>71</v>
      </c>
      <c r="E61" s="55">
        <f>M!G5</f>
        <v>120</v>
      </c>
      <c r="F61" s="55"/>
      <c r="G61" s="55">
        <f>M!J5</f>
        <v>35.19</v>
      </c>
      <c r="H61" s="55"/>
      <c r="I61" s="55"/>
      <c r="J61" s="56"/>
      <c r="K61" s="55"/>
      <c r="L61" s="56"/>
      <c r="M61" s="55"/>
      <c r="N61" s="55"/>
      <c r="O61" s="56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29" s="42" customFormat="1" ht="12.75" outlineLevel="1" collapsed="1">
      <c r="A62" s="53"/>
      <c r="B62" s="49">
        <v>3010</v>
      </c>
      <c r="C62" s="47" t="s">
        <v>30</v>
      </c>
      <c r="D62" s="47" t="s">
        <v>159</v>
      </c>
      <c r="E62" s="50">
        <f>T!G10</f>
        <v>120</v>
      </c>
      <c r="F62" s="50"/>
      <c r="G62" s="50">
        <f>T!J10</f>
        <v>27.6</v>
      </c>
      <c r="H62" s="50"/>
      <c r="I62" s="50"/>
      <c r="J62" s="51"/>
      <c r="K62" s="50"/>
      <c r="L62" s="51"/>
      <c r="M62" s="50"/>
      <c r="N62" s="50"/>
      <c r="O62" s="51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15" s="39" customFormat="1" ht="12.75" collapsed="1">
      <c r="A63" s="25" t="s">
        <v>80</v>
      </c>
      <c r="B63" s="59"/>
      <c r="C63" s="27" t="s">
        <v>181</v>
      </c>
      <c r="D63" s="60"/>
      <c r="E63" s="61"/>
      <c r="F63" s="61">
        <f>SUM(E64:E66)</f>
        <v>297.18</v>
      </c>
      <c r="G63" s="61"/>
      <c r="H63" s="61">
        <f>SUM(G64:G66)</f>
        <v>227.91</v>
      </c>
      <c r="I63" s="61">
        <f>SUM(F63,H63)</f>
        <v>525.09</v>
      </c>
      <c r="J63" s="65">
        <v>16</v>
      </c>
      <c r="K63" s="31"/>
      <c r="L63" s="32"/>
      <c r="M63" s="31">
        <f>SUM(K63,L64,L65,L66)</f>
        <v>0</v>
      </c>
      <c r="N63" s="31">
        <f>SUM(I63,M63)</f>
        <v>525.09</v>
      </c>
      <c r="O63" s="58"/>
    </row>
    <row r="64" spans="1:29" s="36" customFormat="1" ht="12.75" hidden="1" outlineLevel="1" collapsed="1">
      <c r="A64" s="40"/>
      <c r="B64" s="35">
        <v>6521</v>
      </c>
      <c r="C64" s="36" t="s">
        <v>63</v>
      </c>
      <c r="D64" s="36" t="s">
        <v>64</v>
      </c>
      <c r="E64" s="37">
        <f>L!G19</f>
        <v>57.18</v>
      </c>
      <c r="F64" s="37"/>
      <c r="G64" s="37">
        <f>L!J19</f>
        <v>27.91</v>
      </c>
      <c r="H64" s="37"/>
      <c r="I64" s="37"/>
      <c r="J64" s="72"/>
      <c r="K64" s="37"/>
      <c r="L64" s="38"/>
      <c r="M64" s="37"/>
      <c r="N64" s="37"/>
      <c r="O64" s="38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 s="42" customFormat="1" ht="12.75" hidden="1" outlineLevel="1">
      <c r="A65" s="53"/>
      <c r="B65" s="41">
        <v>4005</v>
      </c>
      <c r="C65" s="42" t="s">
        <v>105</v>
      </c>
      <c r="D65" s="42" t="s">
        <v>182</v>
      </c>
      <c r="E65" s="43">
        <f>S!G7</f>
        <v>120</v>
      </c>
      <c r="F65" s="43"/>
      <c r="G65" s="43">
        <f>S!J7</f>
        <v>100</v>
      </c>
      <c r="H65" s="43"/>
      <c r="I65" s="43"/>
      <c r="J65" s="73"/>
      <c r="K65" s="43"/>
      <c r="L65" s="44"/>
      <c r="M65" s="43"/>
      <c r="N65" s="43"/>
      <c r="O65" s="44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 s="42" customFormat="1" ht="12.75" hidden="1" outlineLevel="1">
      <c r="A66" s="53"/>
      <c r="B66" s="41">
        <v>4028</v>
      </c>
      <c r="C66" s="57" t="s">
        <v>139</v>
      </c>
      <c r="D66" s="57" t="s">
        <v>183</v>
      </c>
      <c r="E66" s="43">
        <f>S!G29</f>
        <v>120</v>
      </c>
      <c r="F66" s="43"/>
      <c r="G66" s="43">
        <f>S!J29</f>
        <v>100</v>
      </c>
      <c r="H66" s="43"/>
      <c r="I66" s="43"/>
      <c r="J66" s="73"/>
      <c r="K66" s="43"/>
      <c r="L66" s="44"/>
      <c r="M66" s="43"/>
      <c r="N66" s="43"/>
      <c r="O66" s="44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 s="46" customFormat="1" ht="12.75" collapsed="1">
      <c r="A67" s="25" t="s">
        <v>43</v>
      </c>
      <c r="B67" s="26"/>
      <c r="C67" s="27" t="s">
        <v>29</v>
      </c>
      <c r="D67" s="22"/>
      <c r="E67" s="29"/>
      <c r="F67" s="29">
        <f>SUM(E68:E70)</f>
        <v>360</v>
      </c>
      <c r="G67" s="29"/>
      <c r="H67" s="29">
        <f>SUM(G68:G70)</f>
        <v>170.84</v>
      </c>
      <c r="I67" s="29">
        <f>SUM(F67,H67)</f>
        <v>530.84</v>
      </c>
      <c r="J67" s="65">
        <v>17</v>
      </c>
      <c r="K67" s="31"/>
      <c r="L67" s="32"/>
      <c r="M67" s="31">
        <f>SUM(K67,L68,L69,L70)</f>
        <v>0</v>
      </c>
      <c r="N67" s="31">
        <f>SUM(I67,M67)</f>
        <v>530.84</v>
      </c>
      <c r="O67" s="58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s="46" customFormat="1" ht="12.75" hidden="1" outlineLevel="1">
      <c r="A68" s="34"/>
      <c r="B68" s="35">
        <v>6503</v>
      </c>
      <c r="C68" s="71" t="s">
        <v>27</v>
      </c>
      <c r="D68" s="71" t="s">
        <v>28</v>
      </c>
      <c r="E68" s="37">
        <f>L!G5</f>
        <v>120</v>
      </c>
      <c r="F68" s="37"/>
      <c r="G68" s="37">
        <f>L!J5</f>
        <v>100</v>
      </c>
      <c r="H68" s="37"/>
      <c r="I68" s="37"/>
      <c r="J68" s="38"/>
      <c r="K68" s="37"/>
      <c r="L68" s="38"/>
      <c r="M68" s="37"/>
      <c r="N68" s="37"/>
      <c r="O68" s="3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1:29" s="47" customFormat="1" ht="12.75" hidden="1" outlineLevel="1">
      <c r="A69" s="45"/>
      <c r="B69" s="41">
        <v>4011</v>
      </c>
      <c r="C69" s="42" t="s">
        <v>114</v>
      </c>
      <c r="D69" s="42" t="s">
        <v>115</v>
      </c>
      <c r="E69" s="43">
        <f>S!G13</f>
        <v>120</v>
      </c>
      <c r="F69" s="43"/>
      <c r="G69" s="43">
        <f>S!J13</f>
        <v>30.34</v>
      </c>
      <c r="H69" s="43"/>
      <c r="I69" s="43"/>
      <c r="J69" s="44"/>
      <c r="K69" s="43"/>
      <c r="L69" s="44"/>
      <c r="M69" s="43"/>
      <c r="N69" s="43"/>
      <c r="O69" s="44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 s="47" customFormat="1" ht="12.75" hidden="1" outlineLevel="1">
      <c r="A70" s="45"/>
      <c r="B70" s="41">
        <v>4023</v>
      </c>
      <c r="C70" s="42" t="s">
        <v>130</v>
      </c>
      <c r="D70" s="42" t="s">
        <v>131</v>
      </c>
      <c r="E70" s="43">
        <f>S!G24</f>
        <v>120</v>
      </c>
      <c r="F70" s="43"/>
      <c r="G70" s="43">
        <f>S!J24</f>
        <v>40.5</v>
      </c>
      <c r="H70" s="43"/>
      <c r="I70" s="43"/>
      <c r="J70" s="44"/>
      <c r="K70" s="43"/>
      <c r="L70" s="44"/>
      <c r="M70" s="43"/>
      <c r="N70" s="43"/>
      <c r="O70" s="44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 ht="12.75" collapsed="1">
      <c r="A71" s="27" t="s">
        <v>172</v>
      </c>
      <c r="B71" s="26"/>
      <c r="C71" s="27" t="s">
        <v>94</v>
      </c>
      <c r="E71" s="29"/>
      <c r="F71" s="29">
        <f>SUM(E72:E74)</f>
        <v>360</v>
      </c>
      <c r="G71" s="29"/>
      <c r="H71" s="29">
        <f>SUM(G72:G74)</f>
        <v>175.58999999999997</v>
      </c>
      <c r="I71" s="29">
        <f>SUM(F71,H71)</f>
        <v>535.5899999999999</v>
      </c>
      <c r="J71" s="30">
        <v>18</v>
      </c>
      <c r="K71" s="29"/>
      <c r="L71" s="30"/>
      <c r="M71" s="31">
        <f>SUM(K71,L72,L73,L74)</f>
        <v>0</v>
      </c>
      <c r="N71" s="31">
        <f>SUM(I71,M71)</f>
        <v>535.5899999999999</v>
      </c>
      <c r="O71" s="30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</row>
    <row r="72" spans="2:29" s="46" customFormat="1" ht="12.75" hidden="1" outlineLevel="1">
      <c r="B72" s="54">
        <v>5514</v>
      </c>
      <c r="C72" s="46" t="s">
        <v>92</v>
      </c>
      <c r="D72" s="46" t="s">
        <v>93</v>
      </c>
      <c r="E72" s="55">
        <f>M!G16</f>
        <v>120</v>
      </c>
      <c r="F72" s="55"/>
      <c r="G72" s="55">
        <f>M!J16</f>
        <v>100</v>
      </c>
      <c r="H72" s="55"/>
      <c r="I72" s="55"/>
      <c r="J72" s="56"/>
      <c r="K72" s="55"/>
      <c r="L72" s="56"/>
      <c r="M72" s="55"/>
      <c r="N72" s="55"/>
      <c r="O72" s="56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</row>
    <row r="73" spans="2:29" s="46" customFormat="1" ht="12.75" hidden="1" outlineLevel="1">
      <c r="B73" s="54">
        <v>5515</v>
      </c>
      <c r="C73" s="46" t="s">
        <v>72</v>
      </c>
      <c r="D73" s="46" t="s">
        <v>95</v>
      </c>
      <c r="E73" s="55">
        <f>M!G17</f>
        <v>120</v>
      </c>
      <c r="F73" s="55"/>
      <c r="G73" s="55">
        <f>M!J17</f>
        <v>33.14</v>
      </c>
      <c r="H73" s="55"/>
      <c r="I73" s="55"/>
      <c r="J73" s="56"/>
      <c r="K73" s="55"/>
      <c r="L73" s="56"/>
      <c r="M73" s="55"/>
      <c r="N73" s="55"/>
      <c r="O73" s="56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 s="47" customFormat="1" ht="12.75" hidden="1" outlineLevel="1">
      <c r="A74" s="42"/>
      <c r="B74" s="49">
        <v>3005</v>
      </c>
      <c r="C74" s="47" t="s">
        <v>58</v>
      </c>
      <c r="D74" s="47" t="s">
        <v>154</v>
      </c>
      <c r="E74" s="50">
        <f>T!G5</f>
        <v>120</v>
      </c>
      <c r="F74" s="50"/>
      <c r="G74" s="50">
        <f>T!J5</f>
        <v>42.45</v>
      </c>
      <c r="H74" s="50"/>
      <c r="I74" s="50"/>
      <c r="J74" s="51"/>
      <c r="K74" s="50"/>
      <c r="L74" s="51"/>
      <c r="M74" s="50"/>
      <c r="N74" s="50"/>
      <c r="O74" s="51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</row>
    <row r="75" spans="1:15" ht="12.75" collapsed="1">
      <c r="A75" s="27" t="s">
        <v>173</v>
      </c>
      <c r="B75" s="26"/>
      <c r="C75" s="27" t="s">
        <v>167</v>
      </c>
      <c r="D75" s="28"/>
      <c r="E75" s="29"/>
      <c r="F75" s="29">
        <f>SUM(E76:E78)</f>
        <v>242.09</v>
      </c>
      <c r="G75" s="29"/>
      <c r="H75" s="29">
        <f>SUM(G76:G78)</f>
        <v>300</v>
      </c>
      <c r="I75" s="29">
        <f>SUM(F75,H75)</f>
        <v>542.09</v>
      </c>
      <c r="J75" s="30">
        <v>19</v>
      </c>
      <c r="K75" s="31"/>
      <c r="L75" s="32"/>
      <c r="M75" s="31">
        <f>SUM(K75,L76,L77,L78)</f>
        <v>0</v>
      </c>
      <c r="N75" s="31">
        <f>SUM(I75,M75)</f>
        <v>542.09</v>
      </c>
      <c r="O75" s="32"/>
    </row>
    <row r="76" spans="1:15" ht="12.75" hidden="1" outlineLevel="1">
      <c r="A76" s="46"/>
      <c r="B76" s="54">
        <v>5516</v>
      </c>
      <c r="C76" s="46" t="s">
        <v>96</v>
      </c>
      <c r="D76" s="46" t="s">
        <v>97</v>
      </c>
      <c r="E76" s="55">
        <f>M!G18</f>
        <v>57.44</v>
      </c>
      <c r="F76" s="55"/>
      <c r="G76" s="55">
        <f>M!J18</f>
        <v>100</v>
      </c>
      <c r="H76" s="55"/>
      <c r="I76" s="55"/>
      <c r="J76" s="56"/>
      <c r="K76" s="55"/>
      <c r="L76" s="56"/>
      <c r="M76" s="55"/>
      <c r="N76" s="55"/>
      <c r="O76" s="56"/>
    </row>
    <row r="77" spans="1:15" ht="12.75" hidden="1" outlineLevel="1">
      <c r="A77" s="46"/>
      <c r="B77" s="41">
        <v>4026</v>
      </c>
      <c r="C77" s="42" t="s">
        <v>134</v>
      </c>
      <c r="D77" s="42" t="s">
        <v>135</v>
      </c>
      <c r="E77" s="43">
        <f>S!G27</f>
        <v>64.65</v>
      </c>
      <c r="F77" s="43"/>
      <c r="G77" s="43">
        <f>S!J27</f>
        <v>100</v>
      </c>
      <c r="H77" s="43"/>
      <c r="I77" s="43"/>
      <c r="J77" s="44"/>
      <c r="K77" s="43"/>
      <c r="L77" s="44"/>
      <c r="M77" s="43"/>
      <c r="N77" s="43"/>
      <c r="O77" s="44"/>
    </row>
    <row r="78" spans="1:15" ht="12.75" hidden="1" outlineLevel="1">
      <c r="A78" s="42"/>
      <c r="B78" s="41">
        <v>4032</v>
      </c>
      <c r="C78" s="42" t="s">
        <v>145</v>
      </c>
      <c r="D78" s="42" t="s">
        <v>146</v>
      </c>
      <c r="E78" s="43">
        <f>S!G33</f>
        <v>120</v>
      </c>
      <c r="F78" s="43"/>
      <c r="G78" s="43">
        <f>S!J33</f>
        <v>100</v>
      </c>
      <c r="H78" s="43"/>
      <c r="I78" s="43"/>
      <c r="J78" s="44"/>
      <c r="K78" s="43"/>
      <c r="L78" s="44"/>
      <c r="M78" s="43"/>
      <c r="N78" s="43"/>
      <c r="O78" s="44"/>
    </row>
    <row r="79" spans="2:15" ht="12.75" collapsed="1">
      <c r="B79" s="26"/>
      <c r="C79" s="27" t="s">
        <v>55</v>
      </c>
      <c r="E79" s="29"/>
      <c r="F79" s="29">
        <f>SUM(E80:E82)</f>
        <v>304.97</v>
      </c>
      <c r="G79" s="29"/>
      <c r="H79" s="29">
        <f>SUM(G80:G82)</f>
        <v>243.15</v>
      </c>
      <c r="I79" s="29">
        <f>SUM(F79,H79)</f>
        <v>548.12</v>
      </c>
      <c r="J79" s="30">
        <v>20</v>
      </c>
      <c r="K79" s="29"/>
      <c r="L79" s="30"/>
      <c r="M79" s="31">
        <f>SUM(K79,L80,L81,L82)</f>
        <v>0</v>
      </c>
      <c r="N79" s="31">
        <f>SUM(I79,M79)</f>
        <v>548.12</v>
      </c>
      <c r="O79" s="30"/>
    </row>
    <row r="80" spans="2:15" ht="12.75" hidden="1" outlineLevel="1">
      <c r="B80" s="35">
        <v>6516</v>
      </c>
      <c r="C80" s="36" t="s">
        <v>53</v>
      </c>
      <c r="D80" s="36" t="s">
        <v>54</v>
      </c>
      <c r="E80" s="37">
        <f>L!G15</f>
        <v>120</v>
      </c>
      <c r="F80" s="37"/>
      <c r="G80" s="37">
        <f>L!J15</f>
        <v>100</v>
      </c>
      <c r="H80" s="37"/>
      <c r="I80" s="37"/>
      <c r="J80" s="38"/>
      <c r="K80" s="37"/>
      <c r="L80" s="38"/>
      <c r="M80" s="37"/>
      <c r="N80" s="37"/>
      <c r="O80" s="38"/>
    </row>
    <row r="81" spans="2:15" ht="12.75" hidden="1" outlineLevel="1">
      <c r="B81" s="41">
        <v>4004</v>
      </c>
      <c r="C81" s="57" t="s">
        <v>33</v>
      </c>
      <c r="D81" s="57" t="s">
        <v>104</v>
      </c>
      <c r="E81" s="43">
        <f>S!G6</f>
        <v>64.97</v>
      </c>
      <c r="F81" s="43"/>
      <c r="G81" s="43">
        <f>S!J6</f>
        <v>100</v>
      </c>
      <c r="H81" s="43"/>
      <c r="I81" s="43"/>
      <c r="J81" s="44"/>
      <c r="K81" s="43"/>
      <c r="L81" s="44"/>
      <c r="M81" s="43"/>
      <c r="N81" s="43"/>
      <c r="O81" s="44"/>
    </row>
    <row r="82" spans="2:15" ht="12.75" hidden="1" outlineLevel="1">
      <c r="B82" s="41">
        <v>4022</v>
      </c>
      <c r="C82" s="42" t="s">
        <v>108</v>
      </c>
      <c r="D82" s="42" t="s">
        <v>129</v>
      </c>
      <c r="E82" s="43">
        <f>S!G23</f>
        <v>120</v>
      </c>
      <c r="F82" s="43"/>
      <c r="G82" s="43">
        <f>S!J23</f>
        <v>43.15</v>
      </c>
      <c r="H82" s="43"/>
      <c r="I82" s="43"/>
      <c r="J82" s="44"/>
      <c r="K82" s="43"/>
      <c r="L82" s="44"/>
      <c r="M82" s="43"/>
      <c r="N82" s="43"/>
      <c r="O82" s="44"/>
    </row>
    <row r="83" spans="2:15" ht="12.75" collapsed="1">
      <c r="B83" s="26"/>
      <c r="C83" s="27" t="s">
        <v>83</v>
      </c>
      <c r="E83" s="29"/>
      <c r="F83" s="29">
        <f>SUM(E84:E86)</f>
        <v>360</v>
      </c>
      <c r="G83" s="29"/>
      <c r="H83" s="29">
        <f>SUM(G84:G86)</f>
        <v>300</v>
      </c>
      <c r="I83" s="29">
        <f>SUM(F83,H83)</f>
        <v>660</v>
      </c>
      <c r="J83" s="65">
        <v>21</v>
      </c>
      <c r="K83" s="31"/>
      <c r="L83" s="32"/>
      <c r="M83" s="31">
        <f>SUM(K83,L84,L85,L86)</f>
        <v>0</v>
      </c>
      <c r="N83" s="31">
        <f>SUM(I83,M83)</f>
        <v>660</v>
      </c>
      <c r="O83" s="58"/>
    </row>
    <row r="84" spans="2:15" ht="12.75" hidden="1" outlineLevel="1">
      <c r="B84" s="54">
        <v>5508</v>
      </c>
      <c r="C84" s="46" t="s">
        <v>81</v>
      </c>
      <c r="D84" s="46" t="s">
        <v>82</v>
      </c>
      <c r="E84" s="55">
        <f>M!G10</f>
        <v>120</v>
      </c>
      <c r="F84" s="55"/>
      <c r="G84" s="55">
        <f>M!J10</f>
        <v>100</v>
      </c>
      <c r="H84" s="55"/>
      <c r="I84" s="55"/>
      <c r="J84" s="56"/>
      <c r="K84" s="55"/>
      <c r="L84" s="56"/>
      <c r="M84" s="55"/>
      <c r="N84" s="55"/>
      <c r="O84" s="56"/>
    </row>
    <row r="85" spans="2:15" ht="12.75" hidden="1" outlineLevel="1">
      <c r="B85" s="41">
        <v>4020</v>
      </c>
      <c r="C85" s="42" t="s">
        <v>125</v>
      </c>
      <c r="D85" s="42" t="s">
        <v>126</v>
      </c>
      <c r="E85" s="43">
        <f>S!G21</f>
        <v>120</v>
      </c>
      <c r="F85" s="43"/>
      <c r="G85" s="43">
        <f>S!J21</f>
        <v>100</v>
      </c>
      <c r="H85" s="43"/>
      <c r="I85" s="43"/>
      <c r="J85" s="44"/>
      <c r="K85" s="43"/>
      <c r="L85" s="44"/>
      <c r="M85" s="43"/>
      <c r="N85" s="43"/>
      <c r="O85" s="44"/>
    </row>
    <row r="86" spans="2:15" ht="12.75" hidden="1" outlineLevel="1">
      <c r="B86" s="41">
        <v>4025</v>
      </c>
      <c r="C86" s="42" t="s">
        <v>114</v>
      </c>
      <c r="D86" s="42" t="s">
        <v>171</v>
      </c>
      <c r="E86" s="43">
        <f>S!G26</f>
        <v>120</v>
      </c>
      <c r="F86" s="43"/>
      <c r="G86" s="43">
        <f>S!J26</f>
        <v>100</v>
      </c>
      <c r="H86" s="43"/>
      <c r="I86" s="43"/>
      <c r="J86" s="44"/>
      <c r="K86" s="43"/>
      <c r="L86" s="44"/>
      <c r="M86" s="43"/>
      <c r="N86" s="43"/>
      <c r="O86" s="44"/>
    </row>
    <row r="87" spans="2:15" ht="12.75" collapsed="1">
      <c r="B87" s="26"/>
      <c r="C87" s="39"/>
      <c r="E87" s="29"/>
      <c r="F87" s="29">
        <f>SUM(E88:E90)</f>
        <v>0</v>
      </c>
      <c r="G87" s="29"/>
      <c r="H87" s="29">
        <f>SUM(G88:G90)</f>
        <v>0</v>
      </c>
      <c r="I87" s="29">
        <f>SUM(F87,H87)</f>
        <v>0</v>
      </c>
      <c r="J87" s="32"/>
      <c r="K87" s="31"/>
      <c r="L87" s="32"/>
      <c r="M87" s="31">
        <f>SUM(K87,L88,L89,L90)</f>
        <v>0</v>
      </c>
      <c r="N87" s="31">
        <f>SUM(I87,M87)</f>
        <v>0</v>
      </c>
      <c r="O87" s="32"/>
    </row>
    <row r="88" spans="2:15" ht="12.75" hidden="1" outlineLevel="1">
      <c r="B88" s="35"/>
      <c r="C88" s="70"/>
      <c r="D88" s="70"/>
      <c r="E88" s="37"/>
      <c r="F88" s="37"/>
      <c r="G88" s="37"/>
      <c r="H88" s="37"/>
      <c r="I88" s="37"/>
      <c r="J88" s="38"/>
      <c r="K88" s="37"/>
      <c r="L88" s="38"/>
      <c r="M88" s="37"/>
      <c r="N88" s="37"/>
      <c r="O88" s="38"/>
    </row>
    <row r="89" spans="2:15" ht="12.75" hidden="1" outlineLevel="1">
      <c r="B89" s="35"/>
      <c r="C89" s="36"/>
      <c r="D89" s="36"/>
      <c r="E89" s="37"/>
      <c r="F89" s="37"/>
      <c r="G89" s="37"/>
      <c r="H89" s="37"/>
      <c r="I89" s="37"/>
      <c r="J89" s="38"/>
      <c r="K89" s="37"/>
      <c r="L89" s="38"/>
      <c r="M89" s="37"/>
      <c r="N89" s="37"/>
      <c r="O89" s="38"/>
    </row>
    <row r="90" spans="2:15" ht="12.75" hidden="1" outlineLevel="1">
      <c r="B90" s="49"/>
      <c r="C90" s="47"/>
      <c r="D90" s="47"/>
      <c r="E90" s="50"/>
      <c r="F90" s="50"/>
      <c r="G90" s="50"/>
      <c r="H90" s="50"/>
      <c r="I90" s="50"/>
      <c r="J90" s="51"/>
      <c r="K90" s="50"/>
      <c r="L90" s="51"/>
      <c r="M90" s="50"/>
      <c r="N90" s="50"/>
      <c r="O90" s="51"/>
    </row>
  </sheetData>
  <mergeCells count="3">
    <mergeCell ref="K1:O1"/>
    <mergeCell ref="E1:F1"/>
    <mergeCell ref="G1:H1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pane xSplit="3" topLeftCell="D1" activePane="topRight" state="frozen"/>
      <selection pane="topLeft" activeCell="A1" sqref="A1"/>
      <selection pane="topRight" activeCell="I19" sqref="I19"/>
    </sheetView>
  </sheetViews>
  <sheetFormatPr defaultColWidth="9.00390625" defaultRowHeight="12.75"/>
  <cols>
    <col min="1" max="1" width="11.25390625" style="0" customWidth="1"/>
    <col min="2" max="2" width="21.375" style="0" customWidth="1"/>
    <col min="3" max="3" width="26.625" style="0" customWidth="1"/>
    <col min="4" max="4" width="23.125" style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17" ht="12.75">
      <c r="E1" s="75" t="s">
        <v>4</v>
      </c>
      <c r="F1" s="75"/>
      <c r="G1" s="75"/>
      <c r="H1" s="75" t="s">
        <v>5</v>
      </c>
      <c r="I1" s="75"/>
      <c r="J1" s="75"/>
      <c r="K1" s="3"/>
      <c r="L1" s="3"/>
      <c r="M1" s="75"/>
      <c r="N1" s="75"/>
      <c r="O1" s="75"/>
      <c r="P1" s="75"/>
      <c r="Q1" s="75"/>
    </row>
    <row r="2" spans="1:17" ht="25.5">
      <c r="A2" s="8" t="s">
        <v>7</v>
      </c>
      <c r="B2" s="8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8" t="s">
        <v>14</v>
      </c>
      <c r="H2" s="9" t="s">
        <v>11</v>
      </c>
      <c r="I2" s="9" t="s">
        <v>12</v>
      </c>
      <c r="J2" s="8" t="s">
        <v>14</v>
      </c>
      <c r="K2" s="8" t="s">
        <v>184</v>
      </c>
      <c r="L2" s="12"/>
      <c r="M2" s="8"/>
      <c r="N2" s="8"/>
      <c r="O2" s="8"/>
      <c r="P2" s="8"/>
      <c r="Q2" s="8"/>
    </row>
    <row r="3" spans="1:17" ht="12.75">
      <c r="A3" s="13">
        <v>6501</v>
      </c>
      <c r="B3" t="s">
        <v>21</v>
      </c>
      <c r="C3" t="s">
        <v>22</v>
      </c>
      <c r="D3" s="1" t="s">
        <v>23</v>
      </c>
      <c r="E3" s="6">
        <v>52.75</v>
      </c>
      <c r="F3" s="7">
        <v>20</v>
      </c>
      <c r="G3" s="6">
        <f aca="true" t="shared" si="0" ref="G3:G19">SUM(E3:F3)</f>
        <v>72.75</v>
      </c>
      <c r="H3" s="6">
        <v>42.16</v>
      </c>
      <c r="I3" s="7">
        <v>10</v>
      </c>
      <c r="J3" s="6">
        <f aca="true" t="shared" si="1" ref="J3:J19">SUM(H3:I3)</f>
        <v>52.16</v>
      </c>
      <c r="K3" s="6">
        <f aca="true" t="shared" si="2" ref="K3:K19">SUM(G3,J3)</f>
        <v>124.91</v>
      </c>
      <c r="L3" s="14"/>
      <c r="M3" s="6"/>
      <c r="N3" s="6"/>
      <c r="O3" s="7"/>
      <c r="Q3" s="14"/>
    </row>
    <row r="4" spans="1:17" ht="12.75">
      <c r="A4" s="16">
        <v>6502</v>
      </c>
      <c r="B4" s="17" t="s">
        <v>24</v>
      </c>
      <c r="C4" s="17" t="s">
        <v>25</v>
      </c>
      <c r="D4" s="1" t="s">
        <v>26</v>
      </c>
      <c r="E4" s="6"/>
      <c r="F4" s="7">
        <v>120</v>
      </c>
      <c r="G4" s="6">
        <f t="shared" si="0"/>
        <v>120</v>
      </c>
      <c r="H4" s="6">
        <v>36.09</v>
      </c>
      <c r="I4" s="7">
        <v>0</v>
      </c>
      <c r="J4" s="6">
        <f t="shared" si="1"/>
        <v>36.09</v>
      </c>
      <c r="K4" s="6">
        <f t="shared" si="2"/>
        <v>156.09</v>
      </c>
      <c r="L4" s="14"/>
      <c r="M4" s="6"/>
      <c r="N4" s="6"/>
      <c r="O4" s="7"/>
      <c r="Q4" s="14"/>
    </row>
    <row r="5" spans="1:17" ht="12.75">
      <c r="A5" s="13">
        <v>6503</v>
      </c>
      <c r="B5" s="1" t="s">
        <v>27</v>
      </c>
      <c r="C5" s="1" t="s">
        <v>28</v>
      </c>
      <c r="D5" s="1" t="s">
        <v>29</v>
      </c>
      <c r="E5" s="6"/>
      <c r="F5" s="7">
        <v>120</v>
      </c>
      <c r="G5" s="6">
        <f t="shared" si="0"/>
        <v>120</v>
      </c>
      <c r="H5" s="6"/>
      <c r="I5" s="7">
        <v>100</v>
      </c>
      <c r="J5" s="6">
        <f t="shared" si="1"/>
        <v>100</v>
      </c>
      <c r="K5" s="6">
        <f t="shared" si="2"/>
        <v>220</v>
      </c>
      <c r="L5" s="18"/>
      <c r="M5" s="6"/>
      <c r="N5" s="6"/>
      <c r="O5" s="7"/>
      <c r="Q5" s="14"/>
    </row>
    <row r="6" spans="1:17" ht="12.75">
      <c r="A6" s="13">
        <v>6505</v>
      </c>
      <c r="B6" s="1" t="s">
        <v>30</v>
      </c>
      <c r="C6" s="1" t="s">
        <v>31</v>
      </c>
      <c r="D6" s="1" t="s">
        <v>32</v>
      </c>
      <c r="E6" s="6">
        <v>45.5</v>
      </c>
      <c r="F6" s="7">
        <v>20</v>
      </c>
      <c r="G6" s="6">
        <f t="shared" si="0"/>
        <v>65.5</v>
      </c>
      <c r="H6" s="6">
        <v>26.15</v>
      </c>
      <c r="I6" s="7">
        <v>5</v>
      </c>
      <c r="J6" s="6">
        <f t="shared" si="1"/>
        <v>31.15</v>
      </c>
      <c r="K6" s="6">
        <f t="shared" si="2"/>
        <v>96.65</v>
      </c>
      <c r="L6" s="14"/>
      <c r="M6" s="6"/>
      <c r="N6" s="6"/>
      <c r="O6" s="7"/>
      <c r="Q6" s="7"/>
    </row>
    <row r="7" spans="1:17" ht="12.75">
      <c r="A7" s="13">
        <v>6506</v>
      </c>
      <c r="B7" s="1" t="s">
        <v>33</v>
      </c>
      <c r="C7" s="1" t="s">
        <v>34</v>
      </c>
      <c r="D7" s="1" t="s">
        <v>35</v>
      </c>
      <c r="E7" s="6"/>
      <c r="F7" s="7">
        <v>120</v>
      </c>
      <c r="G7" s="6">
        <f t="shared" si="0"/>
        <v>120</v>
      </c>
      <c r="H7" s="6">
        <v>29.33</v>
      </c>
      <c r="I7" s="7">
        <v>0</v>
      </c>
      <c r="J7" s="6">
        <f t="shared" si="1"/>
        <v>29.33</v>
      </c>
      <c r="K7" s="6">
        <f t="shared" si="2"/>
        <v>149.32999999999998</v>
      </c>
      <c r="L7" s="14"/>
      <c r="M7" s="6"/>
      <c r="N7" s="6"/>
      <c r="O7" s="7"/>
      <c r="Q7" s="7"/>
    </row>
    <row r="8" spans="1:17" ht="12.75">
      <c r="A8" s="13">
        <v>6509</v>
      </c>
      <c r="B8" s="1" t="s">
        <v>36</v>
      </c>
      <c r="C8" s="1" t="s">
        <v>37</v>
      </c>
      <c r="D8" s="1" t="s">
        <v>26</v>
      </c>
      <c r="E8" s="6">
        <v>51.65</v>
      </c>
      <c r="F8" s="7">
        <v>25</v>
      </c>
      <c r="G8" s="6">
        <f t="shared" si="0"/>
        <v>76.65</v>
      </c>
      <c r="H8" s="6">
        <v>31.9</v>
      </c>
      <c r="I8" s="7">
        <v>0</v>
      </c>
      <c r="J8" s="6">
        <f t="shared" si="1"/>
        <v>31.9</v>
      </c>
      <c r="K8" s="6">
        <f t="shared" si="2"/>
        <v>108.55000000000001</v>
      </c>
      <c r="L8" s="18"/>
      <c r="M8" s="6"/>
      <c r="N8" s="6"/>
      <c r="O8" s="7"/>
      <c r="Q8" s="7"/>
    </row>
    <row r="9" spans="1:11" ht="12.75">
      <c r="A9" s="13">
        <v>6510</v>
      </c>
      <c r="B9" s="1" t="s">
        <v>38</v>
      </c>
      <c r="C9" s="1" t="s">
        <v>39</v>
      </c>
      <c r="D9" s="1" t="s">
        <v>40</v>
      </c>
      <c r="E9">
        <v>40.81</v>
      </c>
      <c r="F9">
        <v>5</v>
      </c>
      <c r="G9" s="6">
        <f t="shared" si="0"/>
        <v>45.81</v>
      </c>
      <c r="H9">
        <v>25.43</v>
      </c>
      <c r="I9">
        <v>0</v>
      </c>
      <c r="J9" s="6">
        <f t="shared" si="1"/>
        <v>25.43</v>
      </c>
      <c r="K9" s="6">
        <f t="shared" si="2"/>
        <v>71.24000000000001</v>
      </c>
    </row>
    <row r="10" spans="1:11" ht="12.75">
      <c r="A10" s="13">
        <v>6511</v>
      </c>
      <c r="B10" s="1" t="s">
        <v>41</v>
      </c>
      <c r="C10" s="1" t="s">
        <v>42</v>
      </c>
      <c r="D10" s="1" t="s">
        <v>43</v>
      </c>
      <c r="E10">
        <v>45.66</v>
      </c>
      <c r="F10">
        <v>0</v>
      </c>
      <c r="G10" s="6">
        <f t="shared" si="0"/>
        <v>45.66</v>
      </c>
      <c r="H10">
        <v>30.79</v>
      </c>
      <c r="I10">
        <v>0</v>
      </c>
      <c r="J10" s="6">
        <f t="shared" si="1"/>
        <v>30.79</v>
      </c>
      <c r="K10" s="6">
        <f t="shared" si="2"/>
        <v>76.44999999999999</v>
      </c>
    </row>
    <row r="11" spans="1:11" ht="12.75">
      <c r="A11" s="13">
        <v>6512</v>
      </c>
      <c r="B11" s="1" t="s">
        <v>96</v>
      </c>
      <c r="C11" s="1" t="s">
        <v>44</v>
      </c>
      <c r="D11" s="1" t="s">
        <v>45</v>
      </c>
      <c r="F11">
        <v>120</v>
      </c>
      <c r="G11" s="6">
        <f t="shared" si="0"/>
        <v>120</v>
      </c>
      <c r="I11">
        <v>100</v>
      </c>
      <c r="J11" s="6">
        <f t="shared" si="1"/>
        <v>100</v>
      </c>
      <c r="K11" s="6">
        <f t="shared" si="2"/>
        <v>220</v>
      </c>
    </row>
    <row r="12" spans="1:11" ht="12.75">
      <c r="A12" s="13">
        <v>6513</v>
      </c>
      <c r="B12" s="1" t="s">
        <v>46</v>
      </c>
      <c r="C12" s="1" t="s">
        <v>47</v>
      </c>
      <c r="D12" s="1" t="s">
        <v>48</v>
      </c>
      <c r="E12">
        <v>43.28</v>
      </c>
      <c r="F12">
        <v>0</v>
      </c>
      <c r="G12" s="6">
        <f t="shared" si="0"/>
        <v>43.28</v>
      </c>
      <c r="H12">
        <v>28.9</v>
      </c>
      <c r="I12">
        <v>5</v>
      </c>
      <c r="J12" s="6">
        <f t="shared" si="1"/>
        <v>33.9</v>
      </c>
      <c r="K12" s="6">
        <f t="shared" si="2"/>
        <v>77.18</v>
      </c>
    </row>
    <row r="13" spans="1:11" ht="12.75">
      <c r="A13" s="13">
        <v>6514</v>
      </c>
      <c r="B13" s="1" t="s">
        <v>49</v>
      </c>
      <c r="C13" s="1" t="s">
        <v>50</v>
      </c>
      <c r="D13" s="1" t="s">
        <v>23</v>
      </c>
      <c r="F13">
        <v>120</v>
      </c>
      <c r="G13" s="6">
        <f t="shared" si="0"/>
        <v>120</v>
      </c>
      <c r="I13">
        <v>100</v>
      </c>
      <c r="J13" s="6">
        <f t="shared" si="1"/>
        <v>100</v>
      </c>
      <c r="K13" s="6">
        <f t="shared" si="2"/>
        <v>220</v>
      </c>
    </row>
    <row r="14" spans="1:11" ht="12.75">
      <c r="A14" s="13">
        <v>6515</v>
      </c>
      <c r="B14" s="1" t="s">
        <v>30</v>
      </c>
      <c r="C14" s="1" t="s">
        <v>51</v>
      </c>
      <c r="D14" s="19" t="s">
        <v>52</v>
      </c>
      <c r="E14">
        <v>50.22</v>
      </c>
      <c r="F14">
        <v>10</v>
      </c>
      <c r="G14" s="6">
        <f t="shared" si="0"/>
        <v>60.22</v>
      </c>
      <c r="H14">
        <v>35.22</v>
      </c>
      <c r="I14">
        <v>15</v>
      </c>
      <c r="J14" s="6">
        <f t="shared" si="1"/>
        <v>50.22</v>
      </c>
      <c r="K14" s="6">
        <f t="shared" si="2"/>
        <v>110.44</v>
      </c>
    </row>
    <row r="15" spans="1:11" ht="12.75">
      <c r="A15" s="13">
        <v>6516</v>
      </c>
      <c r="B15" s="1" t="s">
        <v>53</v>
      </c>
      <c r="C15" s="1" t="s">
        <v>54</v>
      </c>
      <c r="D15" s="1" t="s">
        <v>55</v>
      </c>
      <c r="F15">
        <v>120</v>
      </c>
      <c r="G15" s="6">
        <f t="shared" si="0"/>
        <v>120</v>
      </c>
      <c r="I15">
        <v>100</v>
      </c>
      <c r="J15" s="6">
        <f t="shared" si="1"/>
        <v>100</v>
      </c>
      <c r="K15" s="6">
        <f t="shared" si="2"/>
        <v>220</v>
      </c>
    </row>
    <row r="16" spans="1:11" ht="12.75">
      <c r="A16" s="13">
        <v>6517</v>
      </c>
      <c r="B16" s="1" t="s">
        <v>56</v>
      </c>
      <c r="C16" s="1" t="s">
        <v>57</v>
      </c>
      <c r="D16" s="1" t="s">
        <v>52</v>
      </c>
      <c r="E16">
        <v>58.75</v>
      </c>
      <c r="F16">
        <v>20</v>
      </c>
      <c r="G16" s="6">
        <f t="shared" si="0"/>
        <v>78.75</v>
      </c>
      <c r="I16">
        <v>100</v>
      </c>
      <c r="J16" s="6">
        <f t="shared" si="1"/>
        <v>100</v>
      </c>
      <c r="K16" s="6">
        <f t="shared" si="2"/>
        <v>178.75</v>
      </c>
    </row>
    <row r="17" spans="1:11" ht="12.75">
      <c r="A17" s="13">
        <v>6518</v>
      </c>
      <c r="B17" s="1" t="s">
        <v>58</v>
      </c>
      <c r="C17" s="1" t="s">
        <v>59</v>
      </c>
      <c r="D17" s="1" t="s">
        <v>60</v>
      </c>
      <c r="E17">
        <v>54.29</v>
      </c>
      <c r="F17">
        <v>15</v>
      </c>
      <c r="G17" s="6">
        <f t="shared" si="0"/>
        <v>69.28999999999999</v>
      </c>
      <c r="H17">
        <v>36.41</v>
      </c>
      <c r="I17">
        <v>10</v>
      </c>
      <c r="J17" s="6">
        <f t="shared" si="1"/>
        <v>46.41</v>
      </c>
      <c r="K17" s="6">
        <f t="shared" si="2"/>
        <v>115.69999999999999</v>
      </c>
    </row>
    <row r="18" spans="1:11" ht="12.75">
      <c r="A18" s="13">
        <v>6519</v>
      </c>
      <c r="B18" s="1" t="s">
        <v>61</v>
      </c>
      <c r="C18" s="1" t="s">
        <v>62</v>
      </c>
      <c r="D18" s="1" t="s">
        <v>60</v>
      </c>
      <c r="F18">
        <v>120</v>
      </c>
      <c r="G18" s="6">
        <f t="shared" si="0"/>
        <v>120</v>
      </c>
      <c r="H18">
        <v>42.5</v>
      </c>
      <c r="I18">
        <v>5</v>
      </c>
      <c r="J18" s="6">
        <f t="shared" si="1"/>
        <v>47.5</v>
      </c>
      <c r="K18" s="6">
        <f t="shared" si="2"/>
        <v>167.5</v>
      </c>
    </row>
    <row r="19" spans="1:11" ht="12.75">
      <c r="A19" s="13">
        <v>6521</v>
      </c>
      <c r="B19" t="s">
        <v>63</v>
      </c>
      <c r="C19" t="s">
        <v>64</v>
      </c>
      <c r="D19" s="1" t="s">
        <v>65</v>
      </c>
      <c r="E19">
        <v>42.18</v>
      </c>
      <c r="F19">
        <v>15</v>
      </c>
      <c r="G19" s="6">
        <f t="shared" si="0"/>
        <v>57.18</v>
      </c>
      <c r="H19">
        <v>27.91</v>
      </c>
      <c r="I19">
        <v>0</v>
      </c>
      <c r="J19" s="6">
        <f t="shared" si="1"/>
        <v>27.91</v>
      </c>
      <c r="K19" s="6">
        <f t="shared" si="2"/>
        <v>85.09</v>
      </c>
    </row>
  </sheetData>
  <mergeCells count="3">
    <mergeCell ref="E1:G1"/>
    <mergeCell ref="H1:J1"/>
    <mergeCell ref="M1:Q1"/>
  </mergeCells>
  <printOptions/>
  <pageMargins left="0.7479166666666667" right="0.7479166666666667" top="0.9840277777777778" bottom="0.9840277777777778" header="0.5118055555555556" footer="0.5118055555555556"/>
  <pageSetup fitToWidth="2" fitToHeight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pane xSplit="3" topLeftCell="D1" activePane="topRight" state="frozen"/>
      <selection pane="topLeft" activeCell="A1" sqref="A1"/>
      <selection pane="topRight" activeCell="B10" sqref="B10"/>
    </sheetView>
  </sheetViews>
  <sheetFormatPr defaultColWidth="9.00390625" defaultRowHeight="12.75"/>
  <cols>
    <col min="1" max="1" width="11.25390625" style="0" customWidth="1"/>
    <col min="2" max="2" width="21.375" style="0" customWidth="1"/>
    <col min="3" max="3" width="31.125" style="0" customWidth="1"/>
    <col min="4" max="4" width="26.625" style="1" customWidth="1"/>
    <col min="13" max="13" width="11.25390625" style="0" customWidth="1"/>
    <col min="21" max="21" width="12.25390625" style="0" customWidth="1"/>
    <col min="24" max="24" width="10.125" style="0" customWidth="1"/>
  </cols>
  <sheetData>
    <row r="1" spans="5:17" ht="12.75">
      <c r="E1" s="75" t="s">
        <v>4</v>
      </c>
      <c r="F1" s="75"/>
      <c r="G1" s="75"/>
      <c r="H1" s="75" t="s">
        <v>5</v>
      </c>
      <c r="I1" s="75"/>
      <c r="J1" s="75"/>
      <c r="K1" s="3"/>
      <c r="L1" s="3"/>
      <c r="M1" s="75"/>
      <c r="N1" s="75"/>
      <c r="O1" s="75"/>
      <c r="P1" s="75"/>
      <c r="Q1" s="75"/>
    </row>
    <row r="2" spans="1:17" ht="25.5">
      <c r="A2" s="8" t="s">
        <v>7</v>
      </c>
      <c r="B2" s="8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8" t="s">
        <v>14</v>
      </c>
      <c r="H2" s="9" t="s">
        <v>11</v>
      </c>
      <c r="I2" s="9" t="s">
        <v>12</v>
      </c>
      <c r="J2" s="8" t="s">
        <v>14</v>
      </c>
      <c r="K2" s="8" t="s">
        <v>184</v>
      </c>
      <c r="L2" s="12"/>
      <c r="M2" s="8"/>
      <c r="N2" s="8"/>
      <c r="O2" s="8"/>
      <c r="P2" s="8"/>
      <c r="Q2" s="8"/>
    </row>
    <row r="3" spans="1:17" ht="12.75">
      <c r="A3" s="13">
        <v>5501</v>
      </c>
      <c r="B3" t="s">
        <v>41</v>
      </c>
      <c r="C3" t="s">
        <v>66</v>
      </c>
      <c r="D3" s="1" t="s">
        <v>67</v>
      </c>
      <c r="E3" s="6">
        <v>44.63</v>
      </c>
      <c r="F3" s="7">
        <v>10</v>
      </c>
      <c r="G3" s="6">
        <f aca="true" t="shared" si="0" ref="G3:G18">SUM(E3:F3)</f>
        <v>54.63</v>
      </c>
      <c r="H3" s="6"/>
      <c r="I3" s="7">
        <v>100</v>
      </c>
      <c r="J3" s="6">
        <f aca="true" t="shared" si="1" ref="J3:J18">SUM(H3:I3)</f>
        <v>100</v>
      </c>
      <c r="K3" s="6">
        <f aca="true" t="shared" si="2" ref="K3:K18">SUM(G3,J3)</f>
        <v>154.63</v>
      </c>
      <c r="L3" s="18"/>
      <c r="M3" s="6"/>
      <c r="N3" s="6"/>
      <c r="O3" s="7"/>
      <c r="Q3" s="14"/>
    </row>
    <row r="4" spans="1:17" ht="12.75">
      <c r="A4" s="13">
        <v>5502</v>
      </c>
      <c r="B4" t="s">
        <v>68</v>
      </c>
      <c r="C4" t="s">
        <v>69</v>
      </c>
      <c r="D4" s="1" t="s">
        <v>70</v>
      </c>
      <c r="E4" s="6"/>
      <c r="F4" s="7">
        <v>120</v>
      </c>
      <c r="G4" s="6">
        <f t="shared" si="0"/>
        <v>120</v>
      </c>
      <c r="H4" s="6"/>
      <c r="I4" s="7">
        <v>100</v>
      </c>
      <c r="J4" s="6">
        <f t="shared" si="1"/>
        <v>100</v>
      </c>
      <c r="K4" s="6">
        <f t="shared" si="2"/>
        <v>220</v>
      </c>
      <c r="L4" s="14"/>
      <c r="M4" s="6"/>
      <c r="N4" s="6"/>
      <c r="O4" s="7"/>
      <c r="Q4" s="14"/>
    </row>
    <row r="5" spans="1:17" ht="12.75">
      <c r="A5" s="13">
        <v>5503</v>
      </c>
      <c r="B5" s="1" t="s">
        <v>38</v>
      </c>
      <c r="C5" s="1" t="s">
        <v>71</v>
      </c>
      <c r="D5" s="1" t="s">
        <v>70</v>
      </c>
      <c r="E5" s="6"/>
      <c r="F5" s="7">
        <v>120</v>
      </c>
      <c r="G5" s="6">
        <f t="shared" si="0"/>
        <v>120</v>
      </c>
      <c r="H5" s="6">
        <v>25.19</v>
      </c>
      <c r="I5" s="7">
        <v>10</v>
      </c>
      <c r="J5" s="6">
        <f t="shared" si="1"/>
        <v>35.19</v>
      </c>
      <c r="K5" s="6">
        <f t="shared" si="2"/>
        <v>155.19</v>
      </c>
      <c r="L5" s="18"/>
      <c r="M5" s="6"/>
      <c r="N5" s="6"/>
      <c r="O5" s="7"/>
      <c r="Q5" s="14"/>
    </row>
    <row r="6" spans="1:17" ht="12.75">
      <c r="A6" s="13">
        <v>5504</v>
      </c>
      <c r="B6" t="s">
        <v>72</v>
      </c>
      <c r="C6" t="s">
        <v>73</v>
      </c>
      <c r="D6" s="1" t="s">
        <v>74</v>
      </c>
      <c r="E6" s="6">
        <v>40.44</v>
      </c>
      <c r="F6" s="7">
        <v>10</v>
      </c>
      <c r="G6" s="6">
        <f t="shared" si="0"/>
        <v>50.44</v>
      </c>
      <c r="H6" s="6"/>
      <c r="I6" s="7">
        <v>100</v>
      </c>
      <c r="J6" s="6">
        <f t="shared" si="1"/>
        <v>100</v>
      </c>
      <c r="K6" s="6">
        <f t="shared" si="2"/>
        <v>150.44</v>
      </c>
      <c r="L6" s="7"/>
      <c r="M6" s="6"/>
      <c r="N6" s="6"/>
      <c r="O6" s="7"/>
      <c r="Q6" s="7"/>
    </row>
    <row r="7" spans="1:17" ht="12.75">
      <c r="A7" s="13">
        <v>5505</v>
      </c>
      <c r="B7" t="s">
        <v>33</v>
      </c>
      <c r="C7" t="s">
        <v>75</v>
      </c>
      <c r="D7" s="1" t="s">
        <v>76</v>
      </c>
      <c r="E7" s="6">
        <v>62.29</v>
      </c>
      <c r="F7" s="7">
        <v>0</v>
      </c>
      <c r="G7" s="6">
        <f t="shared" si="0"/>
        <v>62.29</v>
      </c>
      <c r="H7" s="6"/>
      <c r="I7" s="7">
        <v>100</v>
      </c>
      <c r="J7" s="6">
        <f t="shared" si="1"/>
        <v>100</v>
      </c>
      <c r="K7" s="6">
        <f t="shared" si="2"/>
        <v>162.29</v>
      </c>
      <c r="L7" s="7"/>
      <c r="M7" s="6"/>
      <c r="N7" s="6"/>
      <c r="O7" s="7"/>
      <c r="Q7" s="7"/>
    </row>
    <row r="8" spans="1:14" ht="12.75">
      <c r="A8" s="13">
        <v>5506</v>
      </c>
      <c r="B8" s="1" t="s">
        <v>30</v>
      </c>
      <c r="C8" s="1" t="s">
        <v>77</v>
      </c>
      <c r="D8" s="19" t="s">
        <v>78</v>
      </c>
      <c r="E8" s="6"/>
      <c r="F8" s="7">
        <v>120</v>
      </c>
      <c r="G8" s="6">
        <f t="shared" si="0"/>
        <v>120</v>
      </c>
      <c r="H8" s="6">
        <v>30.89</v>
      </c>
      <c r="I8" s="7">
        <v>20</v>
      </c>
      <c r="J8" s="6">
        <f t="shared" si="1"/>
        <v>50.89</v>
      </c>
      <c r="K8" s="6">
        <f t="shared" si="2"/>
        <v>170.89</v>
      </c>
      <c r="N8" s="6"/>
    </row>
    <row r="9" spans="1:11" ht="12.75">
      <c r="A9" s="13">
        <v>5507</v>
      </c>
      <c r="B9" t="s">
        <v>46</v>
      </c>
      <c r="C9" t="s">
        <v>79</v>
      </c>
      <c r="D9" s="1" t="s">
        <v>80</v>
      </c>
      <c r="E9" s="6">
        <v>42.88</v>
      </c>
      <c r="F9" s="7">
        <v>5</v>
      </c>
      <c r="G9" s="6">
        <f t="shared" si="0"/>
        <v>47.88</v>
      </c>
      <c r="H9" s="6">
        <v>26.03</v>
      </c>
      <c r="I9" s="7">
        <v>0</v>
      </c>
      <c r="J9" s="6">
        <f t="shared" si="1"/>
        <v>26.03</v>
      </c>
      <c r="K9" s="6">
        <f t="shared" si="2"/>
        <v>73.91</v>
      </c>
    </row>
    <row r="10" spans="1:11" ht="12.75">
      <c r="A10" s="13">
        <v>5508</v>
      </c>
      <c r="B10" s="1" t="s">
        <v>81</v>
      </c>
      <c r="C10" s="1" t="s">
        <v>82</v>
      </c>
      <c r="D10" s="1" t="s">
        <v>83</v>
      </c>
      <c r="E10" s="6"/>
      <c r="F10" s="7">
        <v>120</v>
      </c>
      <c r="G10" s="6">
        <f t="shared" si="0"/>
        <v>120</v>
      </c>
      <c r="H10" s="6"/>
      <c r="I10" s="7">
        <v>100</v>
      </c>
      <c r="J10" s="6">
        <f t="shared" si="1"/>
        <v>100</v>
      </c>
      <c r="K10" s="6">
        <f t="shared" si="2"/>
        <v>220</v>
      </c>
    </row>
    <row r="11" spans="1:11" ht="12.75">
      <c r="A11" s="13">
        <v>5509</v>
      </c>
      <c r="B11" t="s">
        <v>49</v>
      </c>
      <c r="C11" t="s">
        <v>84</v>
      </c>
      <c r="D11" s="1" t="s">
        <v>85</v>
      </c>
      <c r="E11" s="6">
        <v>49.78</v>
      </c>
      <c r="F11" s="7">
        <v>0</v>
      </c>
      <c r="G11" s="6">
        <f t="shared" si="0"/>
        <v>49.78</v>
      </c>
      <c r="H11" s="6">
        <v>32.74</v>
      </c>
      <c r="I11" s="7">
        <v>0</v>
      </c>
      <c r="J11" s="6">
        <f t="shared" si="1"/>
        <v>32.74</v>
      </c>
      <c r="K11" s="6">
        <f t="shared" si="2"/>
        <v>82.52000000000001</v>
      </c>
    </row>
    <row r="12" spans="1:11" ht="12.75">
      <c r="A12" s="13">
        <v>5510</v>
      </c>
      <c r="B12" s="1" t="s">
        <v>86</v>
      </c>
      <c r="C12" s="1" t="s">
        <v>87</v>
      </c>
      <c r="D12" s="1" t="s">
        <v>85</v>
      </c>
      <c r="E12" s="6"/>
      <c r="F12" s="7">
        <v>120</v>
      </c>
      <c r="G12" s="6">
        <f t="shared" si="0"/>
        <v>120</v>
      </c>
      <c r="H12" s="6">
        <v>30.39</v>
      </c>
      <c r="I12" s="7">
        <v>0</v>
      </c>
      <c r="J12" s="6">
        <f t="shared" si="1"/>
        <v>30.39</v>
      </c>
      <c r="K12" s="6">
        <f t="shared" si="2"/>
        <v>150.39</v>
      </c>
    </row>
    <row r="13" spans="1:11" ht="12.75">
      <c r="A13" s="13">
        <v>5511</v>
      </c>
      <c r="B13" s="1" t="s">
        <v>88</v>
      </c>
      <c r="C13" s="1" t="s">
        <v>89</v>
      </c>
      <c r="D13" s="1" t="s">
        <v>67</v>
      </c>
      <c r="E13" s="6"/>
      <c r="F13" s="7">
        <v>120</v>
      </c>
      <c r="G13" s="6">
        <f t="shared" si="0"/>
        <v>120</v>
      </c>
      <c r="H13" s="6">
        <v>30.26</v>
      </c>
      <c r="I13" s="7">
        <v>10</v>
      </c>
      <c r="J13" s="6">
        <f t="shared" si="1"/>
        <v>40.260000000000005</v>
      </c>
      <c r="K13" s="6">
        <f t="shared" si="2"/>
        <v>160.26</v>
      </c>
    </row>
    <row r="14" spans="1:11" ht="12.75">
      <c r="A14" s="13">
        <v>5512</v>
      </c>
      <c r="B14" s="1" t="s">
        <v>38</v>
      </c>
      <c r="C14" s="1" t="s">
        <v>90</v>
      </c>
      <c r="D14" s="1" t="s">
        <v>78</v>
      </c>
      <c r="F14">
        <v>120</v>
      </c>
      <c r="G14" s="6">
        <f t="shared" si="0"/>
        <v>120</v>
      </c>
      <c r="H14">
        <v>23.63</v>
      </c>
      <c r="I14">
        <v>0</v>
      </c>
      <c r="J14" s="6">
        <f t="shared" si="1"/>
        <v>23.63</v>
      </c>
      <c r="K14" s="6">
        <f t="shared" si="2"/>
        <v>143.63</v>
      </c>
    </row>
    <row r="15" spans="1:11" ht="12.75">
      <c r="A15" s="13">
        <v>5513</v>
      </c>
      <c r="B15" s="1" t="s">
        <v>53</v>
      </c>
      <c r="C15" s="1" t="s">
        <v>91</v>
      </c>
      <c r="D15" s="1" t="s">
        <v>76</v>
      </c>
      <c r="E15">
        <v>42.4</v>
      </c>
      <c r="F15">
        <v>10</v>
      </c>
      <c r="G15" s="6">
        <f t="shared" si="0"/>
        <v>52.4</v>
      </c>
      <c r="I15">
        <v>100</v>
      </c>
      <c r="J15" s="6">
        <f t="shared" si="1"/>
        <v>100</v>
      </c>
      <c r="K15" s="6">
        <f t="shared" si="2"/>
        <v>152.4</v>
      </c>
    </row>
    <row r="16" spans="1:11" ht="12.75">
      <c r="A16" s="13">
        <v>5514</v>
      </c>
      <c r="B16" s="1" t="s">
        <v>92</v>
      </c>
      <c r="C16" s="1" t="s">
        <v>93</v>
      </c>
      <c r="D16" s="1" t="s">
        <v>94</v>
      </c>
      <c r="F16">
        <v>120</v>
      </c>
      <c r="G16" s="6">
        <f t="shared" si="0"/>
        <v>120</v>
      </c>
      <c r="I16">
        <v>100</v>
      </c>
      <c r="J16" s="6">
        <f t="shared" si="1"/>
        <v>100</v>
      </c>
      <c r="K16" s="6">
        <f t="shared" si="2"/>
        <v>220</v>
      </c>
    </row>
    <row r="17" spans="1:11" ht="12.75">
      <c r="A17" s="13">
        <v>5515</v>
      </c>
      <c r="B17" t="s">
        <v>72</v>
      </c>
      <c r="C17" t="s">
        <v>95</v>
      </c>
      <c r="D17" s="1" t="s">
        <v>94</v>
      </c>
      <c r="F17">
        <v>120</v>
      </c>
      <c r="G17" s="6">
        <f t="shared" si="0"/>
        <v>120</v>
      </c>
      <c r="H17">
        <v>28.14</v>
      </c>
      <c r="I17">
        <v>5</v>
      </c>
      <c r="J17" s="6">
        <f t="shared" si="1"/>
        <v>33.14</v>
      </c>
      <c r="K17" s="6">
        <f t="shared" si="2"/>
        <v>153.14</v>
      </c>
    </row>
    <row r="18" spans="1:11" ht="12.75">
      <c r="A18" s="13">
        <v>5516</v>
      </c>
      <c r="B18" t="s">
        <v>96</v>
      </c>
      <c r="C18" t="s">
        <v>97</v>
      </c>
      <c r="D18" s="1" t="s">
        <v>98</v>
      </c>
      <c r="E18">
        <v>57.44</v>
      </c>
      <c r="F18">
        <v>0</v>
      </c>
      <c r="G18" s="6">
        <f t="shared" si="0"/>
        <v>57.44</v>
      </c>
      <c r="I18">
        <v>100</v>
      </c>
      <c r="J18" s="6">
        <f t="shared" si="1"/>
        <v>100</v>
      </c>
      <c r="K18" s="6">
        <f t="shared" si="2"/>
        <v>157.44</v>
      </c>
    </row>
  </sheetData>
  <mergeCells count="3">
    <mergeCell ref="E1:G1"/>
    <mergeCell ref="H1:J1"/>
    <mergeCell ref="M1:Q1"/>
  </mergeCells>
  <printOptions/>
  <pageMargins left="0.7479166666666667" right="0.7479166666666667" top="0.9840277777777778" bottom="0.9840277777777778" header="0.5118055555555556" footer="0.5118055555555556"/>
  <pageSetup fitToWidth="2" fitToHeight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A1">
      <pane xSplit="3" topLeftCell="D1" activePane="topRight" state="frozen"/>
      <selection pane="topLeft" activeCell="A1" sqref="A1"/>
      <selection pane="topRight" activeCell="D21" sqref="D21"/>
    </sheetView>
  </sheetViews>
  <sheetFormatPr defaultColWidth="9.00390625" defaultRowHeight="12.75"/>
  <cols>
    <col min="1" max="1" width="11.25390625" style="0" customWidth="1"/>
    <col min="2" max="2" width="22.125" style="0" customWidth="1"/>
    <col min="3" max="3" width="35.625" style="0" customWidth="1"/>
    <col min="4" max="4" width="26.625" style="1" customWidth="1"/>
    <col min="13" max="13" width="11.75390625" style="0" customWidth="1"/>
    <col min="21" max="21" width="12.25390625" style="0" customWidth="1"/>
    <col min="24" max="24" width="10.125" style="0" customWidth="1"/>
  </cols>
  <sheetData>
    <row r="1" spans="5:17" ht="12.75">
      <c r="E1" s="75" t="s">
        <v>4</v>
      </c>
      <c r="F1" s="75"/>
      <c r="G1" s="75"/>
      <c r="H1" s="75" t="s">
        <v>5</v>
      </c>
      <c r="I1" s="75"/>
      <c r="J1" s="75"/>
      <c r="K1" s="3"/>
      <c r="L1" s="3"/>
      <c r="M1" s="75"/>
      <c r="N1" s="75"/>
      <c r="O1" s="75"/>
      <c r="P1" s="75"/>
      <c r="Q1" s="75"/>
    </row>
    <row r="2" spans="1:17" ht="25.5">
      <c r="A2" s="8" t="s">
        <v>7</v>
      </c>
      <c r="B2" s="8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8" t="s">
        <v>14</v>
      </c>
      <c r="H2" s="9" t="s">
        <v>11</v>
      </c>
      <c r="I2" s="9" t="s">
        <v>12</v>
      </c>
      <c r="J2" s="8" t="s">
        <v>14</v>
      </c>
      <c r="K2" s="8" t="s">
        <v>184</v>
      </c>
      <c r="L2" s="12"/>
      <c r="M2" s="8"/>
      <c r="N2" s="8"/>
      <c r="O2" s="8"/>
      <c r="P2" s="8"/>
      <c r="Q2" s="8"/>
    </row>
    <row r="3" spans="1:17" ht="12.75">
      <c r="A3" s="13">
        <v>4001</v>
      </c>
      <c r="B3" t="s">
        <v>72</v>
      </c>
      <c r="C3" t="s">
        <v>99</v>
      </c>
      <c r="D3" s="1" t="s">
        <v>60</v>
      </c>
      <c r="E3" s="6">
        <v>43.5</v>
      </c>
      <c r="F3" s="7">
        <v>0</v>
      </c>
      <c r="G3" s="6">
        <f aca="true" t="shared" si="0" ref="G3:G36">SUM(E3:F3)</f>
        <v>43.5</v>
      </c>
      <c r="H3" s="6">
        <v>27.24</v>
      </c>
      <c r="I3" s="7">
        <v>0</v>
      </c>
      <c r="J3" s="6">
        <f aca="true" t="shared" si="1" ref="J3:J36">SUM(H3:I3)</f>
        <v>27.24</v>
      </c>
      <c r="K3" s="6">
        <f aca="true" t="shared" si="2" ref="K3:K36">SUM(G3,J3)</f>
        <v>70.74</v>
      </c>
      <c r="L3" s="18"/>
      <c r="M3" s="6"/>
      <c r="N3" s="6"/>
      <c r="O3" s="7"/>
      <c r="P3" s="6"/>
      <c r="Q3" s="14"/>
    </row>
    <row r="4" spans="1:17" ht="12.75">
      <c r="A4" s="13">
        <v>4002</v>
      </c>
      <c r="B4" s="1" t="s">
        <v>100</v>
      </c>
      <c r="C4" s="1" t="s">
        <v>101</v>
      </c>
      <c r="D4" s="1" t="s">
        <v>40</v>
      </c>
      <c r="E4" s="6"/>
      <c r="F4" s="7">
        <v>120</v>
      </c>
      <c r="G4" s="6">
        <f t="shared" si="0"/>
        <v>120</v>
      </c>
      <c r="H4" s="6"/>
      <c r="I4" s="7">
        <v>100</v>
      </c>
      <c r="J4" s="6">
        <f t="shared" si="1"/>
        <v>100</v>
      </c>
      <c r="K4" s="6">
        <f t="shared" si="2"/>
        <v>220</v>
      </c>
      <c r="L4" s="14"/>
      <c r="M4" s="6"/>
      <c r="N4" s="6"/>
      <c r="O4" s="7"/>
      <c r="P4" s="6"/>
      <c r="Q4" s="14"/>
    </row>
    <row r="5" spans="1:17" ht="12.75">
      <c r="A5" s="13">
        <v>4003</v>
      </c>
      <c r="B5" s="1" t="s">
        <v>102</v>
      </c>
      <c r="C5" s="1" t="s">
        <v>103</v>
      </c>
      <c r="D5" s="1" t="s">
        <v>23</v>
      </c>
      <c r="E5" s="6"/>
      <c r="F5" s="7">
        <v>120</v>
      </c>
      <c r="G5" s="6">
        <f t="shared" si="0"/>
        <v>120</v>
      </c>
      <c r="H5" s="6"/>
      <c r="I5" s="7">
        <v>100</v>
      </c>
      <c r="J5" s="6">
        <f t="shared" si="1"/>
        <v>100</v>
      </c>
      <c r="K5" s="6">
        <f t="shared" si="2"/>
        <v>220</v>
      </c>
      <c r="L5" s="14"/>
      <c r="M5" s="6"/>
      <c r="N5" s="6"/>
      <c r="O5" s="7"/>
      <c r="P5" s="6"/>
      <c r="Q5" s="14"/>
    </row>
    <row r="6" spans="1:17" ht="12.75">
      <c r="A6" s="13">
        <v>4004</v>
      </c>
      <c r="B6" s="1" t="s">
        <v>33</v>
      </c>
      <c r="C6" s="1" t="s">
        <v>104</v>
      </c>
      <c r="D6" s="19" t="s">
        <v>55</v>
      </c>
      <c r="E6" s="6">
        <v>64.97</v>
      </c>
      <c r="F6" s="7">
        <v>0</v>
      </c>
      <c r="G6" s="6">
        <f t="shared" si="0"/>
        <v>64.97</v>
      </c>
      <c r="H6" s="6"/>
      <c r="I6" s="7">
        <v>100</v>
      </c>
      <c r="J6" s="6">
        <f t="shared" si="1"/>
        <v>100</v>
      </c>
      <c r="K6" s="6">
        <f t="shared" si="2"/>
        <v>164.97</v>
      </c>
      <c r="L6" s="14"/>
      <c r="M6" s="6"/>
      <c r="N6" s="6"/>
      <c r="O6" s="7"/>
      <c r="P6" s="6"/>
      <c r="Q6" s="7"/>
    </row>
    <row r="7" spans="1:17" ht="12.75">
      <c r="A7" s="13">
        <v>4005</v>
      </c>
      <c r="B7" t="s">
        <v>105</v>
      </c>
      <c r="C7" t="s">
        <v>106</v>
      </c>
      <c r="D7" s="1" t="s">
        <v>65</v>
      </c>
      <c r="E7" s="6"/>
      <c r="F7" s="7">
        <v>120</v>
      </c>
      <c r="G7" s="6">
        <f t="shared" si="0"/>
        <v>120</v>
      </c>
      <c r="H7" s="6"/>
      <c r="I7" s="7">
        <v>100</v>
      </c>
      <c r="J7" s="6">
        <f t="shared" si="1"/>
        <v>100</v>
      </c>
      <c r="K7" s="6">
        <f t="shared" si="2"/>
        <v>220</v>
      </c>
      <c r="L7" s="14"/>
      <c r="M7" s="6"/>
      <c r="N7" s="6"/>
      <c r="O7" s="7"/>
      <c r="P7" s="6"/>
      <c r="Q7" s="7"/>
    </row>
    <row r="8" spans="1:17" ht="12.75">
      <c r="A8" s="13">
        <v>4006</v>
      </c>
      <c r="B8" t="s">
        <v>63</v>
      </c>
      <c r="C8" t="s">
        <v>107</v>
      </c>
      <c r="D8" s="1" t="s">
        <v>23</v>
      </c>
      <c r="E8" s="6">
        <v>46.35</v>
      </c>
      <c r="F8" s="7">
        <v>15</v>
      </c>
      <c r="G8" s="6">
        <f t="shared" si="0"/>
        <v>61.35</v>
      </c>
      <c r="H8" s="6">
        <v>29.05</v>
      </c>
      <c r="I8" s="7">
        <v>15</v>
      </c>
      <c r="J8" s="6">
        <f t="shared" si="1"/>
        <v>44.05</v>
      </c>
      <c r="K8" s="6">
        <f t="shared" si="2"/>
        <v>105.4</v>
      </c>
      <c r="L8" s="14"/>
      <c r="M8" s="6"/>
      <c r="N8" s="6"/>
      <c r="O8" s="7"/>
      <c r="P8" s="6"/>
      <c r="Q8" s="7"/>
    </row>
    <row r="9" spans="1:17" ht="12.75">
      <c r="A9" s="13">
        <v>4007</v>
      </c>
      <c r="B9" t="s">
        <v>108</v>
      </c>
      <c r="C9" t="s">
        <v>109</v>
      </c>
      <c r="D9" s="1" t="s">
        <v>35</v>
      </c>
      <c r="E9" s="6">
        <v>43.66</v>
      </c>
      <c r="F9" s="7">
        <v>0</v>
      </c>
      <c r="G9" s="6">
        <f t="shared" si="0"/>
        <v>43.66</v>
      </c>
      <c r="H9" s="6">
        <v>28.8</v>
      </c>
      <c r="I9" s="7">
        <v>0</v>
      </c>
      <c r="J9" s="6">
        <f t="shared" si="1"/>
        <v>28.8</v>
      </c>
      <c r="K9" s="6">
        <f t="shared" si="2"/>
        <v>72.46</v>
      </c>
      <c r="L9" s="14"/>
      <c r="M9" s="6"/>
      <c r="N9" s="6"/>
      <c r="O9" s="7"/>
      <c r="P9" s="6"/>
      <c r="Q9" s="7"/>
    </row>
    <row r="10" spans="1:17" ht="12.75">
      <c r="A10" s="13">
        <v>4008</v>
      </c>
      <c r="B10" s="1" t="s">
        <v>49</v>
      </c>
      <c r="C10" s="1" t="s">
        <v>110</v>
      </c>
      <c r="D10" s="1" t="s">
        <v>43</v>
      </c>
      <c r="E10" s="6">
        <v>45.9</v>
      </c>
      <c r="F10" s="7">
        <v>0</v>
      </c>
      <c r="G10" s="6">
        <f t="shared" si="0"/>
        <v>45.9</v>
      </c>
      <c r="H10" s="6">
        <v>32.34</v>
      </c>
      <c r="I10" s="7">
        <v>0</v>
      </c>
      <c r="J10" s="6">
        <f t="shared" si="1"/>
        <v>32.34</v>
      </c>
      <c r="K10" s="6">
        <f t="shared" si="2"/>
        <v>78.24000000000001</v>
      </c>
      <c r="L10" s="18"/>
      <c r="M10" s="6"/>
      <c r="N10" s="6"/>
      <c r="O10" s="7"/>
      <c r="P10" s="6"/>
      <c r="Q10" s="7"/>
    </row>
    <row r="11" spans="1:17" ht="12.75">
      <c r="A11" s="13">
        <v>4009</v>
      </c>
      <c r="B11" t="s">
        <v>111</v>
      </c>
      <c r="C11" t="s">
        <v>112</v>
      </c>
      <c r="D11" s="1" t="s">
        <v>74</v>
      </c>
      <c r="E11" s="6"/>
      <c r="F11" s="7">
        <v>120</v>
      </c>
      <c r="G11" s="6">
        <f t="shared" si="0"/>
        <v>120</v>
      </c>
      <c r="H11" s="6">
        <v>26.92</v>
      </c>
      <c r="I11" s="7">
        <v>5</v>
      </c>
      <c r="J11" s="6">
        <f t="shared" si="1"/>
        <v>31.92</v>
      </c>
      <c r="K11" s="6">
        <f t="shared" si="2"/>
        <v>151.92000000000002</v>
      </c>
      <c r="L11" s="18"/>
      <c r="M11" s="6"/>
      <c r="N11" s="6"/>
      <c r="O11" s="7"/>
      <c r="P11" s="6"/>
      <c r="Q11" s="7"/>
    </row>
    <row r="12" spans="1:17" ht="12.75">
      <c r="A12" s="13">
        <v>4010</v>
      </c>
      <c r="B12" s="1" t="s">
        <v>41</v>
      </c>
      <c r="C12" s="1" t="s">
        <v>113</v>
      </c>
      <c r="D12" s="1" t="s">
        <v>80</v>
      </c>
      <c r="E12" s="6">
        <v>45.91</v>
      </c>
      <c r="F12" s="7">
        <v>5</v>
      </c>
      <c r="G12" s="6">
        <f t="shared" si="0"/>
        <v>50.91</v>
      </c>
      <c r="H12" s="6">
        <v>25.72</v>
      </c>
      <c r="I12" s="7">
        <v>5</v>
      </c>
      <c r="J12" s="6">
        <f t="shared" si="1"/>
        <v>30.72</v>
      </c>
      <c r="K12" s="6">
        <f t="shared" si="2"/>
        <v>81.63</v>
      </c>
      <c r="L12" s="18"/>
      <c r="M12" s="6"/>
      <c r="N12" s="6"/>
      <c r="O12" s="7"/>
      <c r="P12" s="6"/>
      <c r="Q12" s="7"/>
    </row>
    <row r="13" spans="1:17" ht="12.75">
      <c r="A13" s="13">
        <v>4011</v>
      </c>
      <c r="B13" t="s">
        <v>114</v>
      </c>
      <c r="C13" t="s">
        <v>115</v>
      </c>
      <c r="D13" s="1" t="s">
        <v>29</v>
      </c>
      <c r="E13" s="6"/>
      <c r="F13" s="7">
        <v>120</v>
      </c>
      <c r="G13" s="6">
        <f t="shared" si="0"/>
        <v>120</v>
      </c>
      <c r="H13" s="6">
        <v>30.34</v>
      </c>
      <c r="I13" s="7">
        <v>0</v>
      </c>
      <c r="J13" s="6">
        <f t="shared" si="1"/>
        <v>30.34</v>
      </c>
      <c r="K13" s="6">
        <f t="shared" si="2"/>
        <v>150.34</v>
      </c>
      <c r="L13" s="18"/>
      <c r="M13" s="6"/>
      <c r="N13" s="6"/>
      <c r="O13" s="7"/>
      <c r="P13" s="6"/>
      <c r="Q13" s="7"/>
    </row>
    <row r="14" spans="1:17" ht="12.75">
      <c r="A14" s="13">
        <v>4012</v>
      </c>
      <c r="B14" s="1" t="s">
        <v>86</v>
      </c>
      <c r="C14" s="1" t="s">
        <v>116</v>
      </c>
      <c r="D14" s="1" t="s">
        <v>80</v>
      </c>
      <c r="E14" s="6">
        <v>39.47</v>
      </c>
      <c r="F14" s="7">
        <v>0</v>
      </c>
      <c r="G14" s="6">
        <f t="shared" si="0"/>
        <v>39.47</v>
      </c>
      <c r="H14" s="6">
        <v>25.89</v>
      </c>
      <c r="I14" s="7">
        <v>0</v>
      </c>
      <c r="J14" s="6">
        <f t="shared" si="1"/>
        <v>25.89</v>
      </c>
      <c r="K14" s="6">
        <f t="shared" si="2"/>
        <v>65.36</v>
      </c>
      <c r="L14" s="18"/>
      <c r="M14" s="6"/>
      <c r="N14" s="6"/>
      <c r="O14" s="7"/>
      <c r="P14" s="6"/>
      <c r="Q14" s="7"/>
    </row>
    <row r="15" spans="1:17" ht="12.75">
      <c r="A15" s="13">
        <v>4014</v>
      </c>
      <c r="B15" t="s">
        <v>88</v>
      </c>
      <c r="C15" t="s">
        <v>117</v>
      </c>
      <c r="D15" s="1" t="s">
        <v>85</v>
      </c>
      <c r="E15" s="6">
        <v>47.1</v>
      </c>
      <c r="F15" s="7">
        <v>5</v>
      </c>
      <c r="G15" s="6">
        <f t="shared" si="0"/>
        <v>52.1</v>
      </c>
      <c r="H15" s="6"/>
      <c r="I15" s="7">
        <v>100</v>
      </c>
      <c r="J15" s="6">
        <f t="shared" si="1"/>
        <v>100</v>
      </c>
      <c r="K15" s="6">
        <f t="shared" si="2"/>
        <v>152.1</v>
      </c>
      <c r="L15" s="18"/>
      <c r="M15" s="6"/>
      <c r="N15" s="6"/>
      <c r="O15" s="7"/>
      <c r="P15" s="6"/>
      <c r="Q15" s="7"/>
    </row>
    <row r="16" spans="1:16" ht="12.75">
      <c r="A16" s="13">
        <v>4015</v>
      </c>
      <c r="B16" s="1" t="s">
        <v>118</v>
      </c>
      <c r="C16" s="1" t="s">
        <v>119</v>
      </c>
      <c r="D16" s="1" t="s">
        <v>23</v>
      </c>
      <c r="E16" s="6"/>
      <c r="F16" s="7">
        <v>120</v>
      </c>
      <c r="G16" s="6">
        <f t="shared" si="0"/>
        <v>120</v>
      </c>
      <c r="H16" s="6"/>
      <c r="I16" s="7">
        <v>100</v>
      </c>
      <c r="J16" s="6">
        <f t="shared" si="1"/>
        <v>100</v>
      </c>
      <c r="K16" s="6">
        <f t="shared" si="2"/>
        <v>220</v>
      </c>
      <c r="L16" s="18"/>
      <c r="N16" s="6"/>
      <c r="P16" s="6"/>
    </row>
    <row r="17" spans="1:11" ht="12.75">
      <c r="A17" s="13">
        <v>4016</v>
      </c>
      <c r="B17" s="1" t="s">
        <v>38</v>
      </c>
      <c r="C17" s="1" t="s">
        <v>120</v>
      </c>
      <c r="D17" s="1" t="s">
        <v>52</v>
      </c>
      <c r="E17" s="6"/>
      <c r="F17" s="7">
        <v>120</v>
      </c>
      <c r="G17" s="6">
        <f t="shared" si="0"/>
        <v>120</v>
      </c>
      <c r="H17" s="6"/>
      <c r="I17" s="7">
        <v>100</v>
      </c>
      <c r="J17" s="6">
        <f t="shared" si="1"/>
        <v>100</v>
      </c>
      <c r="K17" s="6">
        <f t="shared" si="2"/>
        <v>220</v>
      </c>
    </row>
    <row r="18" spans="1:11" ht="12.75">
      <c r="A18" s="13">
        <v>4017</v>
      </c>
      <c r="B18" t="s">
        <v>121</v>
      </c>
      <c r="C18" t="s">
        <v>122</v>
      </c>
      <c r="D18" s="1" t="s">
        <v>67</v>
      </c>
      <c r="E18" s="6"/>
      <c r="F18" s="7">
        <v>120</v>
      </c>
      <c r="G18" s="6">
        <f t="shared" si="0"/>
        <v>120</v>
      </c>
      <c r="H18" s="6">
        <v>32.73</v>
      </c>
      <c r="I18" s="7">
        <v>0</v>
      </c>
      <c r="J18" s="6">
        <f t="shared" si="1"/>
        <v>32.73</v>
      </c>
      <c r="K18" s="6">
        <f t="shared" si="2"/>
        <v>152.73</v>
      </c>
    </row>
    <row r="19" spans="1:11" ht="12.75">
      <c r="A19" s="13">
        <v>4018</v>
      </c>
      <c r="B19" t="s">
        <v>63</v>
      </c>
      <c r="C19" t="s">
        <v>123</v>
      </c>
      <c r="D19" s="1" t="s">
        <v>23</v>
      </c>
      <c r="E19" s="6"/>
      <c r="F19" s="7">
        <v>120</v>
      </c>
      <c r="G19" s="6">
        <f t="shared" si="0"/>
        <v>120</v>
      </c>
      <c r="H19" s="6">
        <v>30.58</v>
      </c>
      <c r="I19" s="7">
        <v>5</v>
      </c>
      <c r="J19" s="6">
        <f t="shared" si="1"/>
        <v>35.58</v>
      </c>
      <c r="K19" s="6">
        <f t="shared" si="2"/>
        <v>155.57999999999998</v>
      </c>
    </row>
    <row r="20" spans="1:11" ht="12.75">
      <c r="A20" s="13">
        <v>4019</v>
      </c>
      <c r="B20" t="s">
        <v>53</v>
      </c>
      <c r="C20" t="s">
        <v>124</v>
      </c>
      <c r="D20" s="1" t="s">
        <v>35</v>
      </c>
      <c r="E20" s="6">
        <v>45.06</v>
      </c>
      <c r="F20" s="7">
        <v>5</v>
      </c>
      <c r="G20" s="6">
        <f t="shared" si="0"/>
        <v>50.06</v>
      </c>
      <c r="H20" s="6">
        <v>28.66</v>
      </c>
      <c r="I20" s="7">
        <v>0</v>
      </c>
      <c r="J20" s="6">
        <f t="shared" si="1"/>
        <v>28.66</v>
      </c>
      <c r="K20" s="6">
        <f t="shared" si="2"/>
        <v>78.72</v>
      </c>
    </row>
    <row r="21" spans="1:11" ht="12.75">
      <c r="A21" s="13">
        <v>4020</v>
      </c>
      <c r="B21" s="1" t="s">
        <v>125</v>
      </c>
      <c r="C21" s="1" t="s">
        <v>126</v>
      </c>
      <c r="D21" s="1" t="s">
        <v>83</v>
      </c>
      <c r="F21">
        <v>120</v>
      </c>
      <c r="G21" s="6">
        <f t="shared" si="0"/>
        <v>120</v>
      </c>
      <c r="I21">
        <v>100</v>
      </c>
      <c r="J21" s="6">
        <f t="shared" si="1"/>
        <v>100</v>
      </c>
      <c r="K21" s="6">
        <f t="shared" si="2"/>
        <v>220</v>
      </c>
    </row>
    <row r="22" spans="1:11" ht="12.75">
      <c r="A22" s="13">
        <v>4021</v>
      </c>
      <c r="B22" s="1" t="s">
        <v>127</v>
      </c>
      <c r="C22" s="1" t="s">
        <v>128</v>
      </c>
      <c r="D22" s="1" t="s">
        <v>40</v>
      </c>
      <c r="E22">
        <v>60.28</v>
      </c>
      <c r="F22">
        <v>5</v>
      </c>
      <c r="G22" s="6">
        <f t="shared" si="0"/>
        <v>65.28</v>
      </c>
      <c r="H22">
        <v>36.77</v>
      </c>
      <c r="I22">
        <v>0</v>
      </c>
      <c r="J22" s="6">
        <f t="shared" si="1"/>
        <v>36.77</v>
      </c>
      <c r="K22" s="6">
        <f t="shared" si="2"/>
        <v>102.05000000000001</v>
      </c>
    </row>
    <row r="23" spans="1:11" ht="12.75">
      <c r="A23" s="13">
        <v>4022</v>
      </c>
      <c r="B23" s="1" t="s">
        <v>108</v>
      </c>
      <c r="C23" s="1" t="s">
        <v>129</v>
      </c>
      <c r="D23" s="1" t="s">
        <v>55</v>
      </c>
      <c r="F23">
        <v>120</v>
      </c>
      <c r="G23" s="6">
        <f t="shared" si="0"/>
        <v>120</v>
      </c>
      <c r="H23">
        <v>28.15</v>
      </c>
      <c r="I23">
        <v>15</v>
      </c>
      <c r="J23" s="6">
        <f t="shared" si="1"/>
        <v>43.15</v>
      </c>
      <c r="K23" s="6">
        <f t="shared" si="2"/>
        <v>163.15</v>
      </c>
    </row>
    <row r="24" spans="1:11" ht="12.75">
      <c r="A24" s="13">
        <v>4023</v>
      </c>
      <c r="B24" s="1" t="s">
        <v>130</v>
      </c>
      <c r="C24" s="1" t="s">
        <v>131</v>
      </c>
      <c r="D24" s="1" t="s">
        <v>29</v>
      </c>
      <c r="F24">
        <v>120</v>
      </c>
      <c r="G24" s="6">
        <f t="shared" si="0"/>
        <v>120</v>
      </c>
      <c r="H24">
        <v>35.5</v>
      </c>
      <c r="I24">
        <v>5</v>
      </c>
      <c r="J24" s="6">
        <f t="shared" si="1"/>
        <v>40.5</v>
      </c>
      <c r="K24" s="6">
        <f t="shared" si="2"/>
        <v>160.5</v>
      </c>
    </row>
    <row r="25" spans="1:11" ht="12.75">
      <c r="A25" s="13">
        <v>4024</v>
      </c>
      <c r="B25" s="1" t="s">
        <v>92</v>
      </c>
      <c r="C25" s="1" t="s">
        <v>132</v>
      </c>
      <c r="D25" s="1" t="s">
        <v>43</v>
      </c>
      <c r="E25">
        <v>47.88</v>
      </c>
      <c r="F25">
        <v>0</v>
      </c>
      <c r="G25" s="6">
        <f t="shared" si="0"/>
        <v>47.88</v>
      </c>
      <c r="H25">
        <v>30.51</v>
      </c>
      <c r="I25">
        <v>0</v>
      </c>
      <c r="J25" s="6">
        <f t="shared" si="1"/>
        <v>30.51</v>
      </c>
      <c r="K25" s="6">
        <f t="shared" si="2"/>
        <v>78.39</v>
      </c>
    </row>
    <row r="26" spans="1:11" ht="12.75">
      <c r="A26" s="13">
        <v>4025</v>
      </c>
      <c r="B26" s="1" t="s">
        <v>114</v>
      </c>
      <c r="C26" s="1" t="s">
        <v>133</v>
      </c>
      <c r="D26" s="1" t="s">
        <v>83</v>
      </c>
      <c r="F26">
        <v>120</v>
      </c>
      <c r="G26" s="6">
        <f t="shared" si="0"/>
        <v>120</v>
      </c>
      <c r="I26">
        <v>100</v>
      </c>
      <c r="J26" s="6">
        <f t="shared" si="1"/>
        <v>100</v>
      </c>
      <c r="K26" s="6">
        <f t="shared" si="2"/>
        <v>220</v>
      </c>
    </row>
    <row r="27" spans="1:11" ht="12.75">
      <c r="A27" s="13">
        <v>4026</v>
      </c>
      <c r="B27" s="1" t="s">
        <v>134</v>
      </c>
      <c r="C27" s="1" t="s">
        <v>135</v>
      </c>
      <c r="D27" s="1" t="s">
        <v>98</v>
      </c>
      <c r="E27">
        <v>54.65</v>
      </c>
      <c r="F27">
        <v>10</v>
      </c>
      <c r="G27" s="6">
        <f t="shared" si="0"/>
        <v>64.65</v>
      </c>
      <c r="I27">
        <v>100</v>
      </c>
      <c r="J27" s="6">
        <f t="shared" si="1"/>
        <v>100</v>
      </c>
      <c r="K27" s="6">
        <f t="shared" si="2"/>
        <v>164.65</v>
      </c>
    </row>
    <row r="28" spans="1:11" ht="12.75">
      <c r="A28" s="13">
        <v>4027</v>
      </c>
      <c r="B28" s="1" t="s">
        <v>136</v>
      </c>
      <c r="C28" s="1" t="s">
        <v>137</v>
      </c>
      <c r="D28" s="1" t="s">
        <v>138</v>
      </c>
      <c r="F28">
        <v>120</v>
      </c>
      <c r="G28" s="6">
        <f t="shared" si="0"/>
        <v>120</v>
      </c>
      <c r="I28">
        <v>100</v>
      </c>
      <c r="J28" s="6">
        <f t="shared" si="1"/>
        <v>100</v>
      </c>
      <c r="K28" s="6">
        <f t="shared" si="2"/>
        <v>220</v>
      </c>
    </row>
    <row r="29" spans="1:11" ht="12.75">
      <c r="A29" s="13">
        <v>4028</v>
      </c>
      <c r="B29" s="1" t="s">
        <v>139</v>
      </c>
      <c r="C29" s="1" t="s">
        <v>140</v>
      </c>
      <c r="D29" s="1" t="s">
        <v>65</v>
      </c>
      <c r="F29">
        <v>120</v>
      </c>
      <c r="G29" s="6">
        <f t="shared" si="0"/>
        <v>120</v>
      </c>
      <c r="I29">
        <v>100</v>
      </c>
      <c r="J29" s="6">
        <f t="shared" si="1"/>
        <v>100</v>
      </c>
      <c r="K29" s="6">
        <f t="shared" si="2"/>
        <v>220</v>
      </c>
    </row>
    <row r="30" spans="1:11" ht="12.75">
      <c r="A30" s="13">
        <v>4029</v>
      </c>
      <c r="B30" t="s">
        <v>38</v>
      </c>
      <c r="C30" t="s">
        <v>141</v>
      </c>
      <c r="D30" s="1" t="s">
        <v>23</v>
      </c>
      <c r="E30">
        <v>37.16</v>
      </c>
      <c r="F30">
        <v>5</v>
      </c>
      <c r="G30" s="6">
        <f t="shared" si="0"/>
        <v>42.16</v>
      </c>
      <c r="H30">
        <v>24.38</v>
      </c>
      <c r="I30">
        <v>5</v>
      </c>
      <c r="J30" s="6">
        <f t="shared" si="1"/>
        <v>29.38</v>
      </c>
      <c r="K30" s="6">
        <f t="shared" si="2"/>
        <v>71.53999999999999</v>
      </c>
    </row>
    <row r="31" spans="1:11" ht="12.75">
      <c r="A31" s="13">
        <v>4030</v>
      </c>
      <c r="B31" s="1" t="s">
        <v>142</v>
      </c>
      <c r="C31" s="1" t="s">
        <v>143</v>
      </c>
      <c r="D31" s="1" t="s">
        <v>23</v>
      </c>
      <c r="E31">
        <v>59.72</v>
      </c>
      <c r="F31">
        <v>5</v>
      </c>
      <c r="G31" s="6">
        <f t="shared" si="0"/>
        <v>64.72</v>
      </c>
      <c r="I31">
        <v>100</v>
      </c>
      <c r="J31" s="6">
        <f t="shared" si="1"/>
        <v>100</v>
      </c>
      <c r="K31" s="6">
        <f t="shared" si="2"/>
        <v>164.72</v>
      </c>
    </row>
    <row r="32" spans="1:11" ht="12.75">
      <c r="A32" s="13">
        <v>4031</v>
      </c>
      <c r="B32" t="s">
        <v>63</v>
      </c>
      <c r="C32" t="s">
        <v>144</v>
      </c>
      <c r="D32" s="1" t="s">
        <v>23</v>
      </c>
      <c r="F32">
        <v>120</v>
      </c>
      <c r="G32" s="6">
        <f t="shared" si="0"/>
        <v>120</v>
      </c>
      <c r="H32">
        <v>32.85</v>
      </c>
      <c r="I32">
        <v>10</v>
      </c>
      <c r="J32" s="6">
        <f t="shared" si="1"/>
        <v>42.85</v>
      </c>
      <c r="K32" s="6">
        <f t="shared" si="2"/>
        <v>162.85</v>
      </c>
    </row>
    <row r="33" spans="1:11" ht="12.75">
      <c r="A33" s="13">
        <v>4032</v>
      </c>
      <c r="B33" t="s">
        <v>145</v>
      </c>
      <c r="C33" t="s">
        <v>146</v>
      </c>
      <c r="D33" s="1" t="s">
        <v>98</v>
      </c>
      <c r="F33">
        <v>120</v>
      </c>
      <c r="G33" s="6">
        <f t="shared" si="0"/>
        <v>120</v>
      </c>
      <c r="I33">
        <v>100</v>
      </c>
      <c r="J33" s="6">
        <f t="shared" si="1"/>
        <v>100</v>
      </c>
      <c r="K33" s="6">
        <f t="shared" si="2"/>
        <v>220</v>
      </c>
    </row>
    <row r="34" spans="1:11" ht="12.75">
      <c r="A34" s="13">
        <v>4033</v>
      </c>
      <c r="B34" s="1" t="s">
        <v>41</v>
      </c>
      <c r="C34" s="1" t="s">
        <v>147</v>
      </c>
      <c r="D34" s="1" t="s">
        <v>74</v>
      </c>
      <c r="E34">
        <v>43.87</v>
      </c>
      <c r="F34">
        <v>5</v>
      </c>
      <c r="G34" s="6">
        <f t="shared" si="0"/>
        <v>48.87</v>
      </c>
      <c r="H34">
        <v>25.62</v>
      </c>
      <c r="I34">
        <v>0</v>
      </c>
      <c r="J34" s="6">
        <f t="shared" si="1"/>
        <v>25.62</v>
      </c>
      <c r="K34" s="6">
        <f t="shared" si="2"/>
        <v>74.49</v>
      </c>
    </row>
    <row r="35" spans="1:11" ht="12.75">
      <c r="A35" s="13">
        <v>4034</v>
      </c>
      <c r="B35" s="1" t="s">
        <v>148</v>
      </c>
      <c r="C35" s="1" t="s">
        <v>149</v>
      </c>
      <c r="D35" s="1" t="s">
        <v>138</v>
      </c>
      <c r="F35">
        <v>120</v>
      </c>
      <c r="G35" s="6">
        <f t="shared" si="0"/>
        <v>120</v>
      </c>
      <c r="I35">
        <v>100</v>
      </c>
      <c r="J35" s="6">
        <f t="shared" si="1"/>
        <v>100</v>
      </c>
      <c r="K35" s="6">
        <f t="shared" si="2"/>
        <v>220</v>
      </c>
    </row>
    <row r="36" spans="1:11" ht="12.75">
      <c r="A36" s="13">
        <v>4035</v>
      </c>
      <c r="B36" s="1" t="s">
        <v>121</v>
      </c>
      <c r="C36" s="1" t="s">
        <v>150</v>
      </c>
      <c r="D36" s="1" t="s">
        <v>26</v>
      </c>
      <c r="F36">
        <v>120</v>
      </c>
      <c r="G36" s="6">
        <f t="shared" si="0"/>
        <v>120</v>
      </c>
      <c r="H36">
        <v>31.92</v>
      </c>
      <c r="I36">
        <v>10</v>
      </c>
      <c r="J36" s="6">
        <f t="shared" si="1"/>
        <v>41.92</v>
      </c>
      <c r="K36" s="6">
        <f t="shared" si="2"/>
        <v>161.92000000000002</v>
      </c>
    </row>
  </sheetData>
  <mergeCells count="3">
    <mergeCell ref="E1:G1"/>
    <mergeCell ref="H1:J1"/>
    <mergeCell ref="M1:Q1"/>
  </mergeCells>
  <printOptions/>
  <pageMargins left="0.7479166666666667" right="0.7479166666666667" top="0.9840277777777778" bottom="0.9840277777777778" header="0.5118055555555556" footer="0.5118055555555556"/>
  <pageSetup fitToHeight="2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pane xSplit="3" topLeftCell="D1" activePane="topRight" state="frozen"/>
      <selection pane="topLeft" activeCell="A1" sqref="A1"/>
      <selection pane="topRight" activeCell="C37" sqref="C37"/>
    </sheetView>
  </sheetViews>
  <sheetFormatPr defaultColWidth="9.00390625" defaultRowHeight="12.75"/>
  <cols>
    <col min="1" max="1" width="11.25390625" style="0" customWidth="1"/>
    <col min="2" max="2" width="21.375" style="0" customWidth="1"/>
    <col min="3" max="3" width="26.25390625" style="0" customWidth="1"/>
    <col min="4" max="4" width="20.875" style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17" ht="12.75">
      <c r="E1" s="75" t="s">
        <v>4</v>
      </c>
      <c r="F1" s="75"/>
      <c r="G1" s="75"/>
      <c r="H1" s="75" t="s">
        <v>5</v>
      </c>
      <c r="I1" s="75"/>
      <c r="J1" s="75"/>
      <c r="K1" s="3"/>
      <c r="L1" s="3"/>
      <c r="M1" s="75"/>
      <c r="N1" s="75"/>
      <c r="O1" s="75"/>
      <c r="P1" s="75"/>
      <c r="Q1" s="75"/>
    </row>
    <row r="2" spans="1:17" ht="25.5">
      <c r="A2" s="8" t="s">
        <v>7</v>
      </c>
      <c r="B2" s="8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8" t="s">
        <v>14</v>
      </c>
      <c r="H2" s="9" t="s">
        <v>11</v>
      </c>
      <c r="I2" s="9" t="s">
        <v>12</v>
      </c>
      <c r="J2" s="8" t="s">
        <v>14</v>
      </c>
      <c r="K2" s="8" t="s">
        <v>184</v>
      </c>
      <c r="L2" s="12"/>
      <c r="M2" s="8"/>
      <c r="N2" s="8"/>
      <c r="O2" s="8"/>
      <c r="P2" s="8"/>
      <c r="Q2" s="8"/>
    </row>
    <row r="3" spans="1:17" ht="12.75">
      <c r="A3" s="13">
        <v>3003</v>
      </c>
      <c r="B3" t="s">
        <v>100</v>
      </c>
      <c r="C3" t="s">
        <v>151</v>
      </c>
      <c r="D3" s="1" t="s">
        <v>78</v>
      </c>
      <c r="E3" s="6">
        <v>55.6</v>
      </c>
      <c r="F3" s="7">
        <v>0</v>
      </c>
      <c r="G3" s="6">
        <f aca="true" t="shared" si="0" ref="G3:G12">SUM(E3:F3)</f>
        <v>55.6</v>
      </c>
      <c r="H3" s="6">
        <v>42.09</v>
      </c>
      <c r="I3" s="7">
        <v>10</v>
      </c>
      <c r="J3" s="6">
        <f aca="true" t="shared" si="1" ref="J3:J12">SUM(H3:I3)</f>
        <v>52.09</v>
      </c>
      <c r="K3" s="6">
        <f aca="true" t="shared" si="2" ref="K3:K12">SUM(G3,J3)</f>
        <v>107.69</v>
      </c>
      <c r="L3" s="14"/>
      <c r="M3" s="6"/>
      <c r="N3" s="6"/>
      <c r="O3" s="7"/>
      <c r="Q3" s="14"/>
    </row>
    <row r="4" spans="1:17" ht="12.75">
      <c r="A4" s="13">
        <v>3004</v>
      </c>
      <c r="B4" t="s">
        <v>152</v>
      </c>
      <c r="C4" t="s">
        <v>153</v>
      </c>
      <c r="D4" s="20" t="s">
        <v>45</v>
      </c>
      <c r="E4" s="6">
        <v>61.69</v>
      </c>
      <c r="F4" s="7">
        <v>10</v>
      </c>
      <c r="G4" s="6">
        <f t="shared" si="0"/>
        <v>71.69</v>
      </c>
      <c r="H4" s="6">
        <v>42.82</v>
      </c>
      <c r="I4" s="7">
        <v>0</v>
      </c>
      <c r="J4" s="6">
        <f t="shared" si="1"/>
        <v>42.82</v>
      </c>
      <c r="K4" s="6">
        <f t="shared" si="2"/>
        <v>114.50999999999999</v>
      </c>
      <c r="L4" s="14"/>
      <c r="M4" s="6"/>
      <c r="N4" s="6"/>
      <c r="O4" s="7"/>
      <c r="Q4" s="7"/>
    </row>
    <row r="5" spans="1:17" ht="12.75">
      <c r="A5" s="13">
        <v>3005</v>
      </c>
      <c r="B5" s="1" t="s">
        <v>58</v>
      </c>
      <c r="C5" s="1" t="s">
        <v>154</v>
      </c>
      <c r="D5" s="1" t="s">
        <v>94</v>
      </c>
      <c r="E5" s="6"/>
      <c r="F5" s="7">
        <v>120</v>
      </c>
      <c r="G5" s="6">
        <f t="shared" si="0"/>
        <v>120</v>
      </c>
      <c r="H5" s="6">
        <v>37.45</v>
      </c>
      <c r="I5" s="7">
        <v>5</v>
      </c>
      <c r="J5" s="6">
        <f t="shared" si="1"/>
        <v>42.45</v>
      </c>
      <c r="K5" s="6">
        <f t="shared" si="2"/>
        <v>162.45</v>
      </c>
      <c r="L5" s="7"/>
      <c r="M5" s="6"/>
      <c r="N5" s="6"/>
      <c r="O5" s="7"/>
      <c r="Q5" s="7"/>
    </row>
    <row r="6" spans="1:17" ht="12.75">
      <c r="A6" s="13">
        <v>3006</v>
      </c>
      <c r="B6" s="1" t="s">
        <v>86</v>
      </c>
      <c r="C6" s="1" t="s">
        <v>155</v>
      </c>
      <c r="D6" s="1" t="s">
        <v>48</v>
      </c>
      <c r="E6" s="6"/>
      <c r="F6" s="7">
        <v>120</v>
      </c>
      <c r="G6" s="6">
        <f t="shared" si="0"/>
        <v>120</v>
      </c>
      <c r="H6" s="6">
        <v>28.09</v>
      </c>
      <c r="I6" s="7">
        <v>0</v>
      </c>
      <c r="J6" s="6">
        <f t="shared" si="1"/>
        <v>28.09</v>
      </c>
      <c r="K6" s="6">
        <f t="shared" si="2"/>
        <v>148.09</v>
      </c>
      <c r="L6" s="7"/>
      <c r="M6" s="6"/>
      <c r="N6" s="6"/>
      <c r="O6" s="7"/>
      <c r="Q6" s="7"/>
    </row>
    <row r="7" spans="1:11" ht="12.75">
      <c r="A7" s="13">
        <v>3007</v>
      </c>
      <c r="B7" t="s">
        <v>134</v>
      </c>
      <c r="C7" t="s">
        <v>156</v>
      </c>
      <c r="D7" s="1" t="s">
        <v>45</v>
      </c>
      <c r="E7" s="6">
        <v>62.35</v>
      </c>
      <c r="F7" s="7">
        <v>10</v>
      </c>
      <c r="G7" s="6">
        <f t="shared" si="0"/>
        <v>72.35</v>
      </c>
      <c r="H7" s="6"/>
      <c r="I7" s="7">
        <v>100</v>
      </c>
      <c r="J7" s="6">
        <f t="shared" si="1"/>
        <v>100</v>
      </c>
      <c r="K7" s="6">
        <f t="shared" si="2"/>
        <v>172.35</v>
      </c>
    </row>
    <row r="8" spans="1:11" ht="12.75">
      <c r="A8" s="13">
        <v>3008</v>
      </c>
      <c r="B8" t="s">
        <v>108</v>
      </c>
      <c r="C8" t="s">
        <v>157</v>
      </c>
      <c r="D8" s="1" t="s">
        <v>76</v>
      </c>
      <c r="E8">
        <v>43.31</v>
      </c>
      <c r="F8">
        <v>0</v>
      </c>
      <c r="G8" s="6">
        <f t="shared" si="0"/>
        <v>43.31</v>
      </c>
      <c r="H8">
        <v>27.65</v>
      </c>
      <c r="I8">
        <v>0</v>
      </c>
      <c r="J8" s="6">
        <f t="shared" si="1"/>
        <v>27.65</v>
      </c>
      <c r="K8" s="6">
        <f t="shared" si="2"/>
        <v>70.96000000000001</v>
      </c>
    </row>
    <row r="9" spans="1:11" ht="12.75">
      <c r="A9" s="13">
        <v>3009</v>
      </c>
      <c r="B9" s="1" t="s">
        <v>41</v>
      </c>
      <c r="C9" s="1" t="s">
        <v>158</v>
      </c>
      <c r="D9" s="1" t="s">
        <v>48</v>
      </c>
      <c r="E9">
        <v>45.19</v>
      </c>
      <c r="F9">
        <v>5</v>
      </c>
      <c r="G9" s="6">
        <f t="shared" si="0"/>
        <v>50.19</v>
      </c>
      <c r="H9">
        <v>30.33</v>
      </c>
      <c r="I9">
        <v>5</v>
      </c>
      <c r="J9" s="6">
        <f t="shared" si="1"/>
        <v>35.33</v>
      </c>
      <c r="K9" s="6">
        <f t="shared" si="2"/>
        <v>85.52</v>
      </c>
    </row>
    <row r="10" spans="1:11" ht="12.75">
      <c r="A10" s="13">
        <v>3010</v>
      </c>
      <c r="B10" t="s">
        <v>30</v>
      </c>
      <c r="C10" t="s">
        <v>159</v>
      </c>
      <c r="D10" s="1" t="s">
        <v>70</v>
      </c>
      <c r="F10">
        <v>120</v>
      </c>
      <c r="G10" s="6">
        <f t="shared" si="0"/>
        <v>120</v>
      </c>
      <c r="H10">
        <v>27.6</v>
      </c>
      <c r="I10">
        <v>0</v>
      </c>
      <c r="J10" s="6">
        <f t="shared" si="1"/>
        <v>27.6</v>
      </c>
      <c r="K10" s="6">
        <f t="shared" si="2"/>
        <v>147.6</v>
      </c>
    </row>
    <row r="11" spans="1:11" ht="12.75">
      <c r="A11" s="13">
        <v>3013</v>
      </c>
      <c r="B11" t="s">
        <v>142</v>
      </c>
      <c r="C11" t="s">
        <v>160</v>
      </c>
      <c r="D11" s="1" t="s">
        <v>23</v>
      </c>
      <c r="F11">
        <v>120</v>
      </c>
      <c r="G11" s="6">
        <f t="shared" si="0"/>
        <v>120</v>
      </c>
      <c r="I11">
        <v>100</v>
      </c>
      <c r="J11" s="6">
        <f t="shared" si="1"/>
        <v>100</v>
      </c>
      <c r="K11" s="6">
        <f t="shared" si="2"/>
        <v>220</v>
      </c>
    </row>
    <row r="12" spans="1:11" ht="12.75">
      <c r="A12" s="13">
        <v>3014</v>
      </c>
      <c r="B12" t="s">
        <v>100</v>
      </c>
      <c r="C12" t="s">
        <v>161</v>
      </c>
      <c r="D12" s="1" t="s">
        <v>32</v>
      </c>
      <c r="E12">
        <v>53.5</v>
      </c>
      <c r="F12">
        <v>0</v>
      </c>
      <c r="G12" s="6">
        <f t="shared" si="0"/>
        <v>53.5</v>
      </c>
      <c r="H12">
        <v>41.96</v>
      </c>
      <c r="I12">
        <v>10</v>
      </c>
      <c r="J12" s="6">
        <f t="shared" si="1"/>
        <v>51.96</v>
      </c>
      <c r="K12" s="6">
        <f t="shared" si="2"/>
        <v>105.46000000000001</v>
      </c>
    </row>
  </sheetData>
  <mergeCells count="3">
    <mergeCell ref="E1:G1"/>
    <mergeCell ref="H1:J1"/>
    <mergeCell ref="M1:Q1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Павличенков</cp:lastModifiedBy>
  <dcterms:modified xsi:type="dcterms:W3CDTF">2008-08-20T13:46:13Z</dcterms:modified>
  <cp:category/>
  <cp:version/>
  <cp:contentType/>
  <cp:contentStatus/>
</cp:coreProperties>
</file>