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/>
  <calcPr fullCalcOnLoad="1"/>
</workbook>
</file>

<file path=xl/sharedStrings.xml><?xml version="1.0" encoding="utf-8"?>
<sst xmlns="http://schemas.openxmlformats.org/spreadsheetml/2006/main" count="1232" uniqueCount="217">
  <si>
    <t>Стартовый номер</t>
  </si>
  <si>
    <t>Фамилия, имя участника</t>
  </si>
  <si>
    <t>Порода, кличка собаки</t>
  </si>
  <si>
    <t>бордер-колли Бейкон</t>
  </si>
  <si>
    <t>Команда</t>
  </si>
  <si>
    <t>Колобок</t>
  </si>
  <si>
    <t>Гурина Татьяна</t>
  </si>
  <si>
    <t>бордер-колли Твисти Снитч</t>
  </si>
  <si>
    <t>Повалищева Екатерина</t>
  </si>
  <si>
    <t>Азарт</t>
  </si>
  <si>
    <t>Алтын</t>
  </si>
  <si>
    <t>Фламинго</t>
  </si>
  <si>
    <t>тервюрен Гвенделен</t>
  </si>
  <si>
    <t>Денисова Елена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</si>
  <si>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</si>
  <si>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</si>
  <si>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</si>
  <si>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</si>
  <si>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</si>
  <si>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</si>
  <si>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</si>
  <si>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</si>
  <si>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</si>
  <si>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</si>
  <si>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</si>
  <si>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</si>
  <si>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</si>
  <si>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</si>
  <si>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</si>
  <si>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</si>
  <si>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</si>
  <si>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шелти Енди Егорушка</t>
  </si>
  <si>
    <t>Гушан Ольга</t>
  </si>
  <si>
    <t>цвергшнауцер Леон</t>
  </si>
  <si>
    <t>Филатова Елена</t>
  </si>
  <si>
    <t>пудель Порш</t>
  </si>
  <si>
    <t>Ефременкова Ольга</t>
  </si>
  <si>
    <t>Авось</t>
  </si>
  <si>
    <t>Горбунова Людмила</t>
  </si>
  <si>
    <t>"Алтын" клуб "Вместе"</t>
  </si>
  <si>
    <t>"Колобок - PROFormance"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</si>
  <si>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</si>
  <si>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</si>
  <si>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</si>
  <si>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</si>
  <si>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</si>
  <si>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Орлова Наталья</t>
  </si>
  <si>
    <t>сеттер-гордон Несси Чароид</t>
  </si>
  <si>
    <t xml:space="preserve">                                            </t>
  </si>
  <si>
    <t>Кондрашова Светлана</t>
  </si>
  <si>
    <t>личный зачет</t>
  </si>
  <si>
    <t>Сумма двоеборья</t>
  </si>
  <si>
    <t>Свит Юлия</t>
  </si>
  <si>
    <t>Мешкова Елена</t>
  </si>
  <si>
    <t>Чоговадзе Галина</t>
  </si>
  <si>
    <t>бордер-колли Ролли Ройс</t>
  </si>
  <si>
    <t>Кобликова Мария</t>
  </si>
  <si>
    <t>бордер-колли Амбассадор</t>
  </si>
  <si>
    <t>Павлова Татьяна</t>
  </si>
  <si>
    <t>малинуа Ника</t>
  </si>
  <si>
    <t>Медведкова Елена</t>
  </si>
  <si>
    <t>тервюрен Бенгалия</t>
  </si>
  <si>
    <t>Гущина Светлана</t>
  </si>
  <si>
    <t>бордер-колли Триумф</t>
  </si>
  <si>
    <t>бордер-колли Кверти</t>
  </si>
  <si>
    <t>бордер-колли Рашани</t>
  </si>
  <si>
    <t>пиринейская овчарка Дэзи</t>
  </si>
  <si>
    <t>фокстерьер Гарри</t>
  </si>
  <si>
    <t>Волкова Дарья</t>
  </si>
  <si>
    <t>фокстерьер Вешка</t>
  </si>
  <si>
    <t>фокстерьер Зверобой</t>
  </si>
  <si>
    <t>шелти Звездная Экспрессия</t>
  </si>
  <si>
    <t>шпиц Эльфания</t>
  </si>
  <si>
    <t>Патрикеева Ольга</t>
  </si>
  <si>
    <t>цверпинчер Ульф</t>
  </si>
  <si>
    <t>Шульга Татьяна</t>
  </si>
  <si>
    <t>той-пудель Салина</t>
  </si>
  <si>
    <t>той-пудель Коррида</t>
  </si>
  <si>
    <t>цвергпинчер Ульф</t>
  </si>
  <si>
    <t>малинуа Микаэлла</t>
  </si>
  <si>
    <t>Астра</t>
  </si>
  <si>
    <t>Туманова Светлана</t>
  </si>
  <si>
    <t>Шишакина Елена</t>
  </si>
  <si>
    <t>бордер-колли Эбони</t>
  </si>
  <si>
    <t>Содружество</t>
  </si>
  <si>
    <t>бордер-колли Инфинити</t>
  </si>
  <si>
    <t>Максимова Юлия</t>
  </si>
  <si>
    <t>фокстерьер Канопус</t>
  </si>
  <si>
    <t>пиринейская овчарка Понка</t>
  </si>
  <si>
    <t>Дубичева Любовь</t>
  </si>
  <si>
    <t>Улыбина Маргарита</t>
  </si>
  <si>
    <t>шпиц Марго</t>
  </si>
  <si>
    <t>шелти Чикаго</t>
  </si>
  <si>
    <t>"Авось" клуб "Вместе"</t>
  </si>
  <si>
    <t>"Азарт" клуб "Вместе"</t>
  </si>
  <si>
    <t>бордер-колли Трейси Винд</t>
  </si>
  <si>
    <t>"Содружество"</t>
  </si>
  <si>
    <t>Иваново-1</t>
  </si>
  <si>
    <t>КВ</t>
  </si>
  <si>
    <t>МВ</t>
  </si>
  <si>
    <t>Д.Т.</t>
  </si>
  <si>
    <t>Сумма времени</t>
  </si>
  <si>
    <t>Скорость аджилити</t>
  </si>
  <si>
    <t>Скорость джампинг</t>
  </si>
  <si>
    <t>Скорость финал</t>
  </si>
  <si>
    <t>шелти Цветень</t>
  </si>
  <si>
    <t>фокстерьер Жаклин</t>
  </si>
  <si>
    <t>Шкатулова Елена</t>
  </si>
  <si>
    <t>карело-финская лайка Таис</t>
  </si>
  <si>
    <t>Иванова Надежда</t>
  </si>
  <si>
    <t>цвергшнауцер Альбус</t>
  </si>
  <si>
    <t>Клюквина Екатерина</t>
  </si>
  <si>
    <t>шелти Каспер</t>
  </si>
  <si>
    <t>той-пудель Дарума</t>
  </si>
  <si>
    <t>шелти Алиса</t>
  </si>
  <si>
    <t>шпиц Тайна</t>
  </si>
  <si>
    <t>Насонова Светлана</t>
  </si>
  <si>
    <t>Иваново-2</t>
  </si>
  <si>
    <t>бордер-колли Джасти</t>
  </si>
  <si>
    <t>бордер-колли Винседор</t>
  </si>
  <si>
    <t>бордер-колли Кеннет</t>
  </si>
  <si>
    <t>сеттер-гордон Несси</t>
  </si>
  <si>
    <t>шелти Экспрессия</t>
  </si>
  <si>
    <t>Пустырева Мария</t>
  </si>
  <si>
    <t>бигль Ники</t>
  </si>
  <si>
    <t>Капустина Елена</t>
  </si>
  <si>
    <t>Большакова Варвара</t>
  </si>
  <si>
    <t>шелти Гуд Найт</t>
  </si>
  <si>
    <t>Парсон-Рассел-терьер Пати</t>
  </si>
  <si>
    <t>бордер-колли Экстрим</t>
  </si>
  <si>
    <t>Кочетова Елена</t>
  </si>
  <si>
    <t>Джек-Рассел-терьер Бона</t>
  </si>
  <si>
    <t>Старцева Алина</t>
  </si>
  <si>
    <t>Бордер-колли Экселент</t>
  </si>
  <si>
    <t xml:space="preserve">"Аверс" клуб "Вместе" </t>
  </si>
  <si>
    <t>Вдовиченко Галина</t>
  </si>
  <si>
    <t>тервюрен Гера</t>
  </si>
  <si>
    <t xml:space="preserve">"Аурум" клуб "Вместе" </t>
  </si>
  <si>
    <t>"Шарман" клуб "Вместе"</t>
  </si>
  <si>
    <t>бордер-колли Викторис</t>
  </si>
  <si>
    <t>бордер-колли Уши</t>
  </si>
  <si>
    <t>"Астра" клуб "Вместе"</t>
  </si>
  <si>
    <t>Федорова Галина</t>
  </si>
  <si>
    <t>Джек-Рассел-терьер Бустер</t>
  </si>
  <si>
    <t xml:space="preserve">"Артек" клуб "Вместе" </t>
  </si>
  <si>
    <t>Щербакова Ольга</t>
  </si>
  <si>
    <t>бордер-колли Изабелла</t>
  </si>
  <si>
    <t>"Апофеоз" клуб "Вместе"</t>
  </si>
  <si>
    <t>фокстерьер Юкси</t>
  </si>
  <si>
    <t>бордер-колли Скип</t>
  </si>
  <si>
    <t>Кудинова Юлия</t>
  </si>
  <si>
    <t>"Аллегро" клуб "Вместе"</t>
  </si>
  <si>
    <t>бордер-колли Флаинг Лайон</t>
  </si>
  <si>
    <t>Мешков Сергей</t>
  </si>
  <si>
    <t>цвергшнауцер Кристиан</t>
  </si>
  <si>
    <t>Семова Кристина</t>
  </si>
  <si>
    <t>фокстерьер Гарсия Морено</t>
  </si>
  <si>
    <t>бордер-колли Империя</t>
  </si>
  <si>
    <t>цвергшнауцер Фрося</t>
  </si>
  <si>
    <t>"Фламинго - НАТИ - Ясеневый - PROFormance"</t>
  </si>
  <si>
    <t>Лаврова Алла</t>
  </si>
  <si>
    <t>бордер-колли Ингрид-Лакоста</t>
  </si>
  <si>
    <t>"Аллигатор - НАТИ  - Ясеневый - PROFormance"</t>
  </si>
  <si>
    <t>шпиц Цунами</t>
  </si>
  <si>
    <t>"Дружба"</t>
  </si>
  <si>
    <t>бордер-колли Ингрид Блю</t>
  </si>
  <si>
    <t>цвергшнауцер Енисей</t>
  </si>
  <si>
    <t>"Дегунино"</t>
  </si>
  <si>
    <t>бордер-колли Винседорстел</t>
  </si>
  <si>
    <t>Егорова Анастасия</t>
  </si>
  <si>
    <t>шпиц Масяня</t>
  </si>
  <si>
    <t>Ивановская область - 2</t>
  </si>
  <si>
    <t>Ивановская область - 1</t>
  </si>
  <si>
    <t>шпиц Орхидея</t>
  </si>
  <si>
    <t>Сорокин Денис</t>
  </si>
  <si>
    <t>англ. кокер-спаниель Федос</t>
  </si>
  <si>
    <t>"Красная стрела"</t>
  </si>
  <si>
    <t>Михайлова Татьяна</t>
  </si>
  <si>
    <t>Иванюк Антон</t>
  </si>
  <si>
    <t>шелти Ринальдо</t>
  </si>
  <si>
    <t>Саевец Светлана</t>
  </si>
  <si>
    <t>метис Легран</t>
  </si>
  <si>
    <t>Красовская Ольга</t>
  </si>
  <si>
    <t>фокстерьер Ребекка</t>
  </si>
  <si>
    <t>шелти Онтарио</t>
  </si>
  <si>
    <t>Минск - Санкт-Петербург</t>
  </si>
  <si>
    <t>Москва - Минск</t>
  </si>
  <si>
    <t>Знак Лариса</t>
  </si>
  <si>
    <t>немецкая овчарка Бетти</t>
  </si>
  <si>
    <t>Чумакова Анастасия</t>
  </si>
  <si>
    <t>русский спаниель Кэрри</t>
  </si>
  <si>
    <t>Ивановская область - 3</t>
  </si>
  <si>
    <t>Колибри</t>
  </si>
  <si>
    <t>немецкая овчарка Вельд</t>
  </si>
  <si>
    <t>Москва-Минск</t>
  </si>
  <si>
    <t>Ларюшин Анатолий</t>
  </si>
  <si>
    <t>бордер-колли Роден</t>
  </si>
  <si>
    <t>Дегунино</t>
  </si>
  <si>
    <t>Аллегро</t>
  </si>
  <si>
    <t>Аверс</t>
  </si>
  <si>
    <t>Красная стрела</t>
  </si>
  <si>
    <t>Аллигатор</t>
  </si>
  <si>
    <t>Аурум</t>
  </si>
  <si>
    <t>Иваново-3</t>
  </si>
  <si>
    <t>Апофеоз</t>
  </si>
  <si>
    <t>бордер-колли Юнит</t>
  </si>
  <si>
    <t>Личный зачет</t>
  </si>
  <si>
    <t>Шарман</t>
  </si>
  <si>
    <t>бордер-колли Экселент</t>
  </si>
  <si>
    <t>Минск-Петербург</t>
  </si>
  <si>
    <t>Артек</t>
  </si>
  <si>
    <t>Дружба</t>
  </si>
  <si>
    <t>шелти Зарина</t>
  </si>
  <si>
    <t>фокстерьер Гарсия</t>
  </si>
  <si>
    <t>неявка</t>
  </si>
  <si>
    <t>б/м</t>
  </si>
  <si>
    <t>н/я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</si>
</sst>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33" borderId="0" xfId="0" applyNumberFormat="1" applyFill="1" applyAlignment="1">
      <alignment shrinkToFit="1"/>
    </xf>
    <xf numFmtId="0" fontId="0" fillId="33" borderId="0" xfId="0" applyFill="1" applyAlignment="1">
      <alignment/>
    </xf>
    <xf numFmtId="49" fontId="0" fillId="34" borderId="0" xfId="0" applyNumberFormat="1" applyFill="1" applyAlignment="1">
      <alignment shrinkToFi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0" fillId="35" borderId="0" xfId="0" applyNumberFormat="1" applyFill="1" applyAlignment="1">
      <alignment shrinkToFi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6" borderId="0" xfId="0" applyNumberFormat="1" applyFill="1" applyAlignment="1">
      <alignment shrinkToFi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 shrinkToFit="1"/>
    </xf>
    <xf numFmtId="0" fontId="0" fillId="0" borderId="0" xfId="0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2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49" fontId="0" fillId="37" borderId="0" xfId="0" applyNumberFormat="1" applyFill="1" applyAlignment="1">
      <alignment shrinkToFit="1"/>
    </xf>
    <xf numFmtId="49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/>
    </xf>
    <xf numFmtId="1" fontId="0" fillId="38" borderId="0" xfId="0" applyNumberForma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/>
    </xf>
    <xf numFmtId="1" fontId="0" fillId="39" borderId="0" xfId="0" applyNumberFormat="1" applyFill="1" applyAlignment="1">
      <alignment/>
    </xf>
    <xf numFmtId="49" fontId="0" fillId="39" borderId="0" xfId="0" applyNumberFormat="1" applyFill="1" applyAlignment="1">
      <alignment shrinkToFit="1"/>
    </xf>
    <xf numFmtId="49" fontId="0" fillId="39" borderId="0" xfId="0" applyNumberFormat="1" applyFill="1" applyAlignment="1">
      <alignment/>
    </xf>
    <xf numFmtId="2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1" fontId="0" fillId="40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49" fontId="0" fillId="40" borderId="0" xfId="0" applyNumberFormat="1" applyFill="1" applyAlignment="1">
      <alignment shrinkToFit="1"/>
    </xf>
    <xf numFmtId="49" fontId="0" fillId="40" borderId="0" xfId="0" applyNumberFormat="1" applyFill="1" applyAlignment="1">
      <alignment/>
    </xf>
    <xf numFmtId="2" fontId="0" fillId="38" borderId="0" xfId="0" applyNumberFormat="1" applyFont="1" applyFill="1" applyAlignment="1">
      <alignment/>
    </xf>
    <xf numFmtId="1" fontId="0" fillId="38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38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PageLayoutView="0" workbookViewId="0" topLeftCell="D19">
      <selection activeCell="E44" sqref="E44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5.00390625" style="1" bestFit="1" customWidth="1"/>
    <col min="13" max="13" width="10.25390625" style="0" bestFit="1" customWidth="1"/>
    <col min="14" max="14" width="11.875" style="0" customWidth="1"/>
    <col min="21" max="21" width="12.25390625" style="0" customWidth="1"/>
    <col min="24" max="24" width="10.125" style="0" customWidth="1"/>
    <col min="25" max="26" width="10.375" style="0" customWidth="1"/>
  </cols>
  <sheetData>
    <row r="1" spans="5:27" ht="12.75"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  <c r="W1" s="85"/>
      <c r="X1" s="85"/>
      <c r="Y1" s="85"/>
      <c r="Z1" s="85"/>
      <c r="AA1" s="85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  <c r="W2" s="2"/>
      <c r="X2" s="2"/>
      <c r="Y2" s="2"/>
      <c r="Z2" s="2"/>
      <c r="AA2" s="2"/>
    </row>
    <row r="3" spans="1:27" ht="12.75">
      <c r="A3" s="4">
        <v>6521</v>
      </c>
      <c r="B3" s="1" t="s">
        <v>81</v>
      </c>
      <c r="C3" s="1" t="s">
        <v>3</v>
      </c>
      <c r="D3" s="1" t="s">
        <v>199</v>
      </c>
      <c r="E3" s="5">
        <f>L!E21</f>
        <v>34.19</v>
      </c>
      <c r="F3" s="37">
        <f>L!F21</f>
        <v>0</v>
      </c>
      <c r="G3" s="5">
        <f>SUM(E3:F3)</f>
        <v>34.19</v>
      </c>
      <c r="H3" s="5">
        <f>120-G3</f>
        <v>85.81</v>
      </c>
      <c r="I3" s="5">
        <f>L!I21</f>
        <v>33.25</v>
      </c>
      <c r="J3" s="37">
        <f>L!J21</f>
        <v>0</v>
      </c>
      <c r="K3" s="5">
        <f>SUM(I3:J3)</f>
        <v>33.25</v>
      </c>
      <c r="L3" s="5">
        <f>100-K3</f>
        <v>66.75</v>
      </c>
      <c r="M3" s="5">
        <f>L!M21</f>
        <v>36.64</v>
      </c>
      <c r="N3" s="37">
        <f>L!N21</f>
        <v>26</v>
      </c>
      <c r="O3" s="37">
        <f>L!O21</f>
        <v>5</v>
      </c>
      <c r="P3" s="37">
        <f>SUM(N3,O3)</f>
        <v>31</v>
      </c>
      <c r="Q3" s="5">
        <f>L!Q21</f>
        <v>44.92</v>
      </c>
      <c r="R3" s="37">
        <f>L!R21</f>
        <v>28</v>
      </c>
      <c r="S3" s="37">
        <f>L!S21</f>
        <v>27</v>
      </c>
      <c r="T3" s="37">
        <f>SUM(R3:S3)</f>
        <v>55</v>
      </c>
      <c r="U3" s="5">
        <f>SUM(H3,L3,P3,T3)</f>
        <v>238.56</v>
      </c>
      <c r="V3" s="88">
        <v>1</v>
      </c>
      <c r="W3" s="5"/>
      <c r="X3" s="5"/>
      <c r="Y3" s="37"/>
      <c r="Z3" s="5"/>
      <c r="AA3" s="41"/>
    </row>
    <row r="4" spans="1:27" ht="12.75">
      <c r="A4" s="4">
        <v>6508</v>
      </c>
      <c r="B4" s="1" t="s">
        <v>45</v>
      </c>
      <c r="C4" s="1" t="s">
        <v>57</v>
      </c>
      <c r="D4" s="1" t="s">
        <v>197</v>
      </c>
      <c r="E4" s="5">
        <f>L!E9</f>
        <v>36.25</v>
      </c>
      <c r="F4" s="37">
        <f>L!F9</f>
        <v>0</v>
      </c>
      <c r="G4" s="5">
        <f>SUM(E4:F4)</f>
        <v>36.25</v>
      </c>
      <c r="H4" s="5">
        <f>120-G4</f>
        <v>83.75</v>
      </c>
      <c r="I4" s="5">
        <f>L!I9</f>
        <v>39.1</v>
      </c>
      <c r="J4" s="37">
        <f>L!J9</f>
        <v>5</v>
      </c>
      <c r="K4" s="5">
        <f>SUM(I4:J4)</f>
        <v>44.1</v>
      </c>
      <c r="L4" s="5">
        <f>100-K4</f>
        <v>55.9</v>
      </c>
      <c r="M4" s="5">
        <f>L!M9</f>
        <v>32.54</v>
      </c>
      <c r="N4" s="37">
        <f>L!N9</f>
        <v>22</v>
      </c>
      <c r="O4" s="37">
        <f>L!O9</f>
        <v>10</v>
      </c>
      <c r="P4" s="37">
        <f>SUM(N4,O4)</f>
        <v>32</v>
      </c>
      <c r="Q4" s="5">
        <f>L!Q9</f>
        <v>46.85</v>
      </c>
      <c r="R4" s="37">
        <f>L!R9</f>
        <v>27</v>
      </c>
      <c r="S4" s="37">
        <f>L!S9</f>
        <v>27</v>
      </c>
      <c r="T4" s="37">
        <f>SUM(R4:S4)</f>
        <v>54</v>
      </c>
      <c r="U4" s="5">
        <f>SUM(H4,L4,P4,T4)</f>
        <v>225.65</v>
      </c>
      <c r="V4" s="88">
        <v>2</v>
      </c>
      <c r="W4" s="5"/>
      <c r="X4" s="5"/>
      <c r="Y4" s="37"/>
      <c r="Z4" s="5"/>
      <c r="AA4" s="41"/>
    </row>
    <row r="5" spans="1:27" ht="12.75">
      <c r="A5" s="4">
        <v>6514</v>
      </c>
      <c r="B5" s="1" t="s">
        <v>160</v>
      </c>
      <c r="C5" s="1" t="s">
        <v>161</v>
      </c>
      <c r="D5" s="1" t="s">
        <v>11</v>
      </c>
      <c r="E5" s="5">
        <f>L!E15</f>
        <v>37.84</v>
      </c>
      <c r="F5" s="37">
        <f>L!F15</f>
        <v>5</v>
      </c>
      <c r="G5" s="5">
        <f>SUM(E5:F5)</f>
        <v>42.84</v>
      </c>
      <c r="H5" s="5">
        <f>120-G5</f>
        <v>77.16</v>
      </c>
      <c r="I5" s="5">
        <f>L!I15</f>
        <v>40.12</v>
      </c>
      <c r="J5" s="37">
        <f>L!J15</f>
        <v>10</v>
      </c>
      <c r="K5" s="5">
        <f>SUM(I5:J5)</f>
        <v>50.12</v>
      </c>
      <c r="L5" s="5">
        <f>100-K5</f>
        <v>49.88</v>
      </c>
      <c r="M5" s="5">
        <f>L!M15</f>
        <v>33.83</v>
      </c>
      <c r="N5" s="37">
        <f>L!N15</f>
        <v>27</v>
      </c>
      <c r="O5" s="37">
        <f>L!O15</f>
        <v>10</v>
      </c>
      <c r="P5" s="37">
        <f>SUM(N5,O5)</f>
        <v>37</v>
      </c>
      <c r="Q5" s="5">
        <f>L!Q15</f>
        <v>34.5</v>
      </c>
      <c r="R5" s="37">
        <f>L!R15</f>
        <v>25</v>
      </c>
      <c r="S5" s="37">
        <f>L!S15</f>
        <v>27</v>
      </c>
      <c r="T5" s="37">
        <f>SUM(R5:S5)</f>
        <v>52</v>
      </c>
      <c r="U5" s="5">
        <f>SUM(H5,L5,P5,T5)</f>
        <v>216.04</v>
      </c>
      <c r="V5" s="88">
        <v>3</v>
      </c>
      <c r="W5" s="5"/>
      <c r="X5" s="5"/>
      <c r="Y5" s="37"/>
      <c r="Z5" s="5"/>
      <c r="AA5" s="42"/>
    </row>
    <row r="6" spans="1:27" ht="12.75">
      <c r="A6" s="48">
        <v>6513</v>
      </c>
      <c r="B6" t="s">
        <v>82</v>
      </c>
      <c r="C6" t="s">
        <v>83</v>
      </c>
      <c r="D6" s="1" t="s">
        <v>5</v>
      </c>
      <c r="E6" s="5">
        <f>L!E14</f>
        <v>33.28</v>
      </c>
      <c r="F6" s="37">
        <f>L!F14</f>
        <v>0</v>
      </c>
      <c r="G6" s="5">
        <f>SUM(E6:F6)</f>
        <v>33.28</v>
      </c>
      <c r="H6" s="5">
        <f>120-G6</f>
        <v>86.72</v>
      </c>
      <c r="I6" s="5">
        <f>L!I14</f>
        <v>33.25</v>
      </c>
      <c r="J6" s="37">
        <f>L!J14</f>
        <v>0</v>
      </c>
      <c r="K6" s="5">
        <f>SUM(I6:J6)</f>
        <v>33.25</v>
      </c>
      <c r="L6" s="5">
        <f>100-K6</f>
        <v>66.75</v>
      </c>
      <c r="M6" s="5">
        <f>L!M14</f>
        <v>36.92</v>
      </c>
      <c r="N6" s="37">
        <f>L!N14</f>
        <v>26</v>
      </c>
      <c r="O6" s="37">
        <f>L!O14</f>
        <v>5</v>
      </c>
      <c r="P6" s="37">
        <f>SUM(N6,O6)</f>
        <v>31</v>
      </c>
      <c r="Q6" s="5">
        <f>L!Q14</f>
        <v>28.81</v>
      </c>
      <c r="R6" s="37">
        <f>L!R14</f>
        <v>22</v>
      </c>
      <c r="S6" s="37">
        <f>L!S14</f>
        <v>5</v>
      </c>
      <c r="T6" s="37">
        <f>SUM(R6:S6)</f>
        <v>27</v>
      </c>
      <c r="U6" s="5">
        <f>SUM(H6,L6,P6,T6)</f>
        <v>211.47</v>
      </c>
      <c r="V6" s="90">
        <v>4</v>
      </c>
      <c r="W6" s="5"/>
      <c r="X6" s="5"/>
      <c r="Y6" s="37"/>
      <c r="Z6" s="5"/>
      <c r="AA6" s="43"/>
    </row>
    <row r="7" spans="1:27" ht="12.75">
      <c r="A7" s="48">
        <v>6509</v>
      </c>
      <c r="B7" t="s">
        <v>62</v>
      </c>
      <c r="C7" t="s">
        <v>63</v>
      </c>
      <c r="D7" s="1" t="s">
        <v>97</v>
      </c>
      <c r="E7" s="5">
        <f>L!E10</f>
        <v>34.93</v>
      </c>
      <c r="F7" s="37">
        <f>L!F10</f>
        <v>5</v>
      </c>
      <c r="G7" s="5">
        <f>SUM(E7:F7)</f>
        <v>39.93</v>
      </c>
      <c r="H7" s="5">
        <f>120-G7</f>
        <v>80.07</v>
      </c>
      <c r="I7" s="5">
        <f>L!I10</f>
        <v>41.84</v>
      </c>
      <c r="J7" s="37">
        <f>L!J10</f>
        <v>10</v>
      </c>
      <c r="K7" s="5">
        <f>SUM(I7:J7)</f>
        <v>51.84</v>
      </c>
      <c r="L7" s="5">
        <f>100-K7</f>
        <v>48.16</v>
      </c>
      <c r="M7" s="5">
        <f>L!M10</f>
        <v>41</v>
      </c>
      <c r="N7" s="37">
        <f>L!N10</f>
        <v>21</v>
      </c>
      <c r="O7" s="37">
        <f>L!O10</f>
        <v>0</v>
      </c>
      <c r="P7" s="37">
        <f>SUM(N7,O7)</f>
        <v>21</v>
      </c>
      <c r="Q7" s="5">
        <f>L!Q10</f>
        <v>41.57</v>
      </c>
      <c r="R7" s="37">
        <f>L!R10</f>
        <v>27</v>
      </c>
      <c r="S7" s="37">
        <f>L!S10</f>
        <v>27</v>
      </c>
      <c r="T7" s="37">
        <f>SUM(R7:S7)</f>
        <v>54</v>
      </c>
      <c r="U7" s="5">
        <f>SUM(H7,L7,P7,T7)</f>
        <v>203.23</v>
      </c>
      <c r="V7" s="90">
        <v>5</v>
      </c>
      <c r="W7" s="5"/>
      <c r="X7" s="5"/>
      <c r="Y7" s="37"/>
      <c r="Z7" s="5"/>
      <c r="AA7" s="42"/>
    </row>
    <row r="8" spans="1:27" ht="12.75">
      <c r="A8" s="4">
        <v>6517</v>
      </c>
      <c r="B8" s="1" t="s">
        <v>58</v>
      </c>
      <c r="C8" s="1" t="s">
        <v>79</v>
      </c>
      <c r="D8" s="1" t="s">
        <v>201</v>
      </c>
      <c r="E8" s="5">
        <f>L!E18</f>
        <v>39.5</v>
      </c>
      <c r="F8" s="37">
        <f>L!F18</f>
        <v>0</v>
      </c>
      <c r="G8" s="5">
        <f>SUM(E8:F8)</f>
        <v>39.5</v>
      </c>
      <c r="H8" s="5">
        <f>120-G8</f>
        <v>80.5</v>
      </c>
      <c r="I8" s="5">
        <f>L!I18</f>
        <v>38.31</v>
      </c>
      <c r="J8" s="37">
        <f>L!J18</f>
        <v>0</v>
      </c>
      <c r="K8" s="5">
        <f>SUM(I8:J8)</f>
        <v>38.31</v>
      </c>
      <c r="L8" s="5">
        <f>100-K8</f>
        <v>61.69</v>
      </c>
      <c r="M8" s="5">
        <f>L!M18</f>
        <v>35.61</v>
      </c>
      <c r="N8" s="37">
        <f>L!N18</f>
        <v>20</v>
      </c>
      <c r="O8" s="37">
        <f>L!O18</f>
        <v>5</v>
      </c>
      <c r="P8" s="37">
        <f>SUM(N8,O8)</f>
        <v>25</v>
      </c>
      <c r="Q8" s="5">
        <f>L!Q18</f>
        <v>46.02</v>
      </c>
      <c r="R8" s="37">
        <f>L!R18</f>
        <v>25</v>
      </c>
      <c r="S8" s="37">
        <f>L!S18</f>
        <v>9</v>
      </c>
      <c r="T8" s="37">
        <f>SUM(R8:S8)</f>
        <v>34</v>
      </c>
      <c r="U8" s="5">
        <f>SUM(H8,L8,P8,T8)</f>
        <v>201.19</v>
      </c>
      <c r="V8" s="90">
        <v>6</v>
      </c>
      <c r="W8" s="5"/>
      <c r="X8" s="5"/>
      <c r="Y8" s="37"/>
      <c r="Z8" s="5"/>
      <c r="AA8" s="42"/>
    </row>
    <row r="9" spans="1:22" ht="12.75">
      <c r="A9" s="4">
        <v>6510</v>
      </c>
      <c r="B9" s="1" t="s">
        <v>145</v>
      </c>
      <c r="C9" s="1" t="s">
        <v>152</v>
      </c>
      <c r="D9" s="1" t="s">
        <v>198</v>
      </c>
      <c r="E9" s="5">
        <f>L!E11</f>
        <v>41.28</v>
      </c>
      <c r="F9" s="37">
        <f>L!F11</f>
        <v>15</v>
      </c>
      <c r="G9" s="5">
        <f>SUM(E9:F9)</f>
        <v>56.28</v>
      </c>
      <c r="H9" s="5">
        <f>120-G9</f>
        <v>63.72</v>
      </c>
      <c r="I9" s="5">
        <f>L!I11</f>
        <v>34.41</v>
      </c>
      <c r="J9" s="37">
        <f>L!J11</f>
        <v>5</v>
      </c>
      <c r="K9" s="5">
        <f>SUM(I9:J9)</f>
        <v>39.41</v>
      </c>
      <c r="L9" s="5">
        <f>100-K9</f>
        <v>60.59</v>
      </c>
      <c r="M9" s="5">
        <f>L!M11</f>
        <v>36.03</v>
      </c>
      <c r="N9" s="37">
        <f>L!N11</f>
        <v>27</v>
      </c>
      <c r="O9" s="37">
        <f>L!O11</f>
        <v>5</v>
      </c>
      <c r="P9" s="37">
        <f>SUM(N9,O9)</f>
        <v>32</v>
      </c>
      <c r="Q9" s="5">
        <f>L!Q11</f>
        <v>37.19</v>
      </c>
      <c r="R9" s="37">
        <f>L!R11</f>
        <v>0</v>
      </c>
      <c r="S9" s="37">
        <f>L!S11</f>
        <v>27</v>
      </c>
      <c r="T9" s="37">
        <f>SUM(R9:S9)</f>
        <v>27</v>
      </c>
      <c r="U9" s="5">
        <f>SUM(H9,L9,P9,T9)</f>
        <v>183.31</v>
      </c>
      <c r="V9" s="90">
        <v>7</v>
      </c>
    </row>
    <row r="10" spans="1:27" ht="12.75">
      <c r="A10" s="48">
        <v>6516</v>
      </c>
      <c r="B10" t="s">
        <v>60</v>
      </c>
      <c r="C10" t="s">
        <v>61</v>
      </c>
      <c r="D10" s="1" t="s">
        <v>117</v>
      </c>
      <c r="E10" s="5">
        <f>L!E17</f>
        <v>45</v>
      </c>
      <c r="F10" s="37">
        <f>L!F17</f>
        <v>5</v>
      </c>
      <c r="G10" s="5">
        <f>SUM(E10:F10)</f>
        <v>50</v>
      </c>
      <c r="H10" s="5">
        <f>120-G10</f>
        <v>70</v>
      </c>
      <c r="I10" s="5">
        <f>L!I17</f>
        <v>40.69</v>
      </c>
      <c r="J10" s="37">
        <f>L!J17</f>
        <v>10</v>
      </c>
      <c r="K10" s="5">
        <f>SUM(I10:J10)</f>
        <v>50.69</v>
      </c>
      <c r="L10" s="5">
        <f>100-K10</f>
        <v>49.31</v>
      </c>
      <c r="M10" s="5">
        <f>L!M17</f>
        <v>35.05</v>
      </c>
      <c r="N10" s="37">
        <f>L!N17</f>
        <v>7</v>
      </c>
      <c r="O10" s="37">
        <f>L!O17</f>
        <v>5</v>
      </c>
      <c r="P10" s="37">
        <f>SUM(N10,O10)</f>
        <v>12</v>
      </c>
      <c r="Q10" s="5">
        <f>L!Q17</f>
        <v>41.69</v>
      </c>
      <c r="R10" s="37">
        <f>L!R17</f>
        <v>23</v>
      </c>
      <c r="S10" s="37">
        <f>L!S17</f>
        <v>27</v>
      </c>
      <c r="T10" s="37">
        <f>SUM(R10:S10)</f>
        <v>50</v>
      </c>
      <c r="U10" s="5">
        <f>SUM(H10,L10,P10,T10)</f>
        <v>181.31</v>
      </c>
      <c r="V10" s="90">
        <v>8</v>
      </c>
      <c r="W10" s="5"/>
      <c r="X10" s="5"/>
      <c r="Y10" s="37"/>
      <c r="Z10" s="5"/>
      <c r="AA10" s="41"/>
    </row>
    <row r="11" spans="1:27" ht="12.75">
      <c r="A11" s="4">
        <v>6515</v>
      </c>
      <c r="B11" s="1" t="s">
        <v>52</v>
      </c>
      <c r="C11" s="1" t="s">
        <v>59</v>
      </c>
      <c r="D11" s="1" t="s">
        <v>200</v>
      </c>
      <c r="E11" s="5">
        <f>L!E16</f>
        <v>42.66</v>
      </c>
      <c r="F11" s="37">
        <f>L!F16</f>
        <v>10</v>
      </c>
      <c r="G11" s="5">
        <f>SUM(E11:F11)</f>
        <v>52.66</v>
      </c>
      <c r="H11" s="5">
        <f>120-G11</f>
        <v>67.34</v>
      </c>
      <c r="I11" s="5">
        <f>L!I16</f>
        <v>39.94</v>
      </c>
      <c r="J11" s="37">
        <f>L!J16</f>
        <v>5</v>
      </c>
      <c r="K11" s="5">
        <f>SUM(I11:J11)</f>
        <v>44.94</v>
      </c>
      <c r="L11" s="5">
        <f>100-K11</f>
        <v>55.06</v>
      </c>
      <c r="M11" s="5">
        <f>L!M16</f>
        <v>36.61</v>
      </c>
      <c r="N11" s="37">
        <f>L!N16</f>
        <v>21</v>
      </c>
      <c r="O11" s="37">
        <f>L!O16</f>
        <v>5</v>
      </c>
      <c r="P11" s="37">
        <f>SUM(N11,O11)</f>
        <v>26</v>
      </c>
      <c r="Q11" s="5">
        <f>L!Q16</f>
        <v>30.78</v>
      </c>
      <c r="R11" s="37">
        <f>L!R16</f>
        <v>26</v>
      </c>
      <c r="S11" s="37">
        <f>L!S16</f>
        <v>2</v>
      </c>
      <c r="T11" s="37">
        <f>SUM(R11:S11)</f>
        <v>28</v>
      </c>
      <c r="U11" s="5">
        <f>SUM(H11,L11,P11,T11)</f>
        <v>176.4</v>
      </c>
      <c r="V11" s="90">
        <v>9</v>
      </c>
      <c r="W11" s="5"/>
      <c r="X11" s="5"/>
      <c r="Y11" s="37"/>
      <c r="Z11" s="5"/>
      <c r="AA11" s="42"/>
    </row>
    <row r="12" spans="1:22" ht="12.75">
      <c r="A12" s="4">
        <v>6506</v>
      </c>
      <c r="B12" s="1" t="s">
        <v>6</v>
      </c>
      <c r="C12" s="1" t="s">
        <v>12</v>
      </c>
      <c r="D12" s="1" t="s">
        <v>10</v>
      </c>
      <c r="E12" s="5">
        <f>L!E7</f>
        <v>39.6</v>
      </c>
      <c r="F12" s="37">
        <f>L!F7</f>
        <v>0</v>
      </c>
      <c r="G12" s="5">
        <f>SUM(E12:F12)</f>
        <v>39.6</v>
      </c>
      <c r="H12" s="5">
        <f>120-G12</f>
        <v>80.4</v>
      </c>
      <c r="I12" s="5">
        <f>L!I7</f>
        <v>41.9</v>
      </c>
      <c r="J12" s="37">
        <f>L!J7</f>
        <v>20</v>
      </c>
      <c r="K12" s="5">
        <f>SUM(I12:J12)</f>
        <v>61.9</v>
      </c>
      <c r="L12" s="5">
        <f>100-K12</f>
        <v>38.1</v>
      </c>
      <c r="M12" s="5">
        <f>L!M7</f>
        <v>33.93</v>
      </c>
      <c r="N12" s="37">
        <f>L!N7</f>
        <v>21</v>
      </c>
      <c r="O12" s="37">
        <f>L!O7</f>
        <v>5</v>
      </c>
      <c r="P12" s="37">
        <f>SUM(N12,O12)</f>
        <v>26</v>
      </c>
      <c r="Q12" s="5">
        <f>L!Q7</f>
        <v>40.75</v>
      </c>
      <c r="R12" s="37">
        <f>L!R7</f>
        <v>0</v>
      </c>
      <c r="S12" s="37">
        <f>L!S7</f>
        <v>0</v>
      </c>
      <c r="T12" s="37">
        <f>SUM(R12:S12)</f>
        <v>0</v>
      </c>
      <c r="U12" s="5">
        <f>SUM(H12,L12,P12,T12)</f>
        <v>144.5</v>
      </c>
      <c r="V12" s="90">
        <v>10</v>
      </c>
    </row>
    <row r="13" spans="1:27" ht="12.75">
      <c r="A13" s="4">
        <v>6519</v>
      </c>
      <c r="B13" s="1" t="s">
        <v>46</v>
      </c>
      <c r="C13" s="1" t="s">
        <v>47</v>
      </c>
      <c r="D13" s="1" t="s">
        <v>84</v>
      </c>
      <c r="E13" s="5">
        <f>L!E19</f>
        <v>42.62</v>
      </c>
      <c r="F13" s="37">
        <f>L!F19</f>
        <v>10</v>
      </c>
      <c r="G13" s="5">
        <f>SUM(E13:F13)</f>
        <v>52.62</v>
      </c>
      <c r="H13" s="5">
        <f>120-G13</f>
        <v>67.38</v>
      </c>
      <c r="I13" s="5">
        <f>L!I19</f>
        <v>47.16</v>
      </c>
      <c r="J13" s="37">
        <f>L!J19</f>
        <v>10</v>
      </c>
      <c r="K13" s="5">
        <f>SUM(I13:J13)</f>
        <v>57.16</v>
      </c>
      <c r="L13" s="5">
        <f>100-K13</f>
        <v>42.84</v>
      </c>
      <c r="M13" s="5">
        <f>L!M19</f>
        <v>35.19</v>
      </c>
      <c r="N13" s="37">
        <f>L!N19</f>
        <v>7</v>
      </c>
      <c r="O13" s="37">
        <f>L!O19</f>
        <v>0</v>
      </c>
      <c r="P13" s="37">
        <f>SUM(N13,O13)</f>
        <v>7</v>
      </c>
      <c r="Q13" s="5">
        <f>L!Q19</f>
        <v>40.94</v>
      </c>
      <c r="R13" s="37">
        <f>L!R19</f>
        <v>25</v>
      </c>
      <c r="S13" s="37">
        <f>L!S19</f>
        <v>2</v>
      </c>
      <c r="T13" s="37">
        <f>SUM(R13:S13)</f>
        <v>27</v>
      </c>
      <c r="U13" s="5">
        <f>SUM(H13,L13,P13,T13)</f>
        <v>144.22</v>
      </c>
      <c r="V13" s="90">
        <v>11</v>
      </c>
      <c r="W13" s="5"/>
      <c r="X13" s="5"/>
      <c r="Y13" s="37"/>
      <c r="Z13" s="5"/>
      <c r="AA13" s="42"/>
    </row>
    <row r="14" spans="1:27" ht="12.75">
      <c r="A14" s="48">
        <v>6512</v>
      </c>
      <c r="B14" s="39" t="s">
        <v>135</v>
      </c>
      <c r="C14" s="39" t="s">
        <v>136</v>
      </c>
      <c r="D14" s="40" t="s">
        <v>199</v>
      </c>
      <c r="E14" s="5">
        <f>L!E13</f>
        <v>0</v>
      </c>
      <c r="F14" s="37">
        <f>L!F13</f>
        <v>120</v>
      </c>
      <c r="G14" s="5">
        <f>SUM(E14:F14)</f>
        <v>120</v>
      </c>
      <c r="H14" s="5">
        <f>120-G14</f>
        <v>0</v>
      </c>
      <c r="I14" s="5">
        <f>L!I13</f>
        <v>34.69</v>
      </c>
      <c r="J14" s="37">
        <f>L!J13</f>
        <v>5</v>
      </c>
      <c r="K14" s="5">
        <f>SUM(I14:J14)</f>
        <v>39.69</v>
      </c>
      <c r="L14" s="5">
        <f>100-K14</f>
        <v>60.31</v>
      </c>
      <c r="M14" s="5">
        <f>L!M13</f>
        <v>35.27</v>
      </c>
      <c r="N14" s="37">
        <f>L!N13</f>
        <v>19</v>
      </c>
      <c r="O14" s="37">
        <f>L!O13</f>
        <v>10</v>
      </c>
      <c r="P14" s="37">
        <f>SUM(N14,O14)</f>
        <v>29</v>
      </c>
      <c r="Q14" s="5">
        <f>L!Q13</f>
        <v>37.39</v>
      </c>
      <c r="R14" s="37">
        <f>L!R13</f>
        <v>25</v>
      </c>
      <c r="S14" s="37">
        <f>L!S13</f>
        <v>27</v>
      </c>
      <c r="T14" s="37">
        <f>SUM(R14:S14)</f>
        <v>52</v>
      </c>
      <c r="U14" s="5">
        <f>SUM(H14,L14,P14,T14)</f>
        <v>141.31</v>
      </c>
      <c r="V14" s="90">
        <v>12</v>
      </c>
      <c r="W14" s="5"/>
      <c r="X14" s="5"/>
      <c r="Y14" s="37"/>
      <c r="Z14" s="5"/>
      <c r="AA14" s="37"/>
    </row>
    <row r="15" spans="1:22" ht="12.75">
      <c r="A15" s="4">
        <v>6522</v>
      </c>
      <c r="B15" s="1" t="s">
        <v>45</v>
      </c>
      <c r="C15" s="1" t="s">
        <v>7</v>
      </c>
      <c r="D15" s="1" t="s">
        <v>50</v>
      </c>
      <c r="E15" s="5">
        <f>L!E22</f>
        <v>0</v>
      </c>
      <c r="F15" s="37">
        <f>L!F22</f>
        <v>120</v>
      </c>
      <c r="G15" s="5">
        <f>SUM(E15:F15)</f>
        <v>120</v>
      </c>
      <c r="H15" s="5">
        <f>120-G15</f>
        <v>0</v>
      </c>
      <c r="I15" s="5">
        <f>L!I22</f>
        <v>37.19</v>
      </c>
      <c r="J15" s="37">
        <f>L!J22</f>
        <v>0</v>
      </c>
      <c r="K15" s="5">
        <f>SUM(I15:J15)</f>
        <v>37.19</v>
      </c>
      <c r="L15" s="5">
        <f>100-K15</f>
        <v>62.81</v>
      </c>
      <c r="M15" s="5">
        <f>L!M22</f>
        <v>37.23</v>
      </c>
      <c r="N15" s="37">
        <f>L!N22</f>
        <v>16</v>
      </c>
      <c r="O15" s="37">
        <f>L!O22</f>
        <v>10</v>
      </c>
      <c r="P15" s="37">
        <f>SUM(N15,O15)</f>
        <v>26</v>
      </c>
      <c r="Q15" s="5">
        <f>L!Q22</f>
        <v>40.06</v>
      </c>
      <c r="R15" s="37">
        <f>L!R22</f>
        <v>25</v>
      </c>
      <c r="S15" s="37">
        <f>L!S22</f>
        <v>27</v>
      </c>
      <c r="T15" s="37">
        <f>SUM(R15:S15)</f>
        <v>52</v>
      </c>
      <c r="U15" s="5">
        <f>SUM(H15,L15,P15,T15)</f>
        <v>140.81</v>
      </c>
      <c r="V15" s="90">
        <v>13</v>
      </c>
    </row>
    <row r="16" spans="1:22" ht="12.75">
      <c r="A16" s="48">
        <v>6503</v>
      </c>
      <c r="B16" s="1" t="s">
        <v>125</v>
      </c>
      <c r="C16" s="1" t="s">
        <v>157</v>
      </c>
      <c r="D16" s="1" t="s">
        <v>50</v>
      </c>
      <c r="E16" s="5">
        <f>L!E4</f>
        <v>36.94</v>
      </c>
      <c r="F16" s="37">
        <f>L!F4</f>
        <v>10</v>
      </c>
      <c r="G16" s="5">
        <f>SUM(E16:F16)</f>
        <v>46.94</v>
      </c>
      <c r="H16" s="5">
        <f>120-G16</f>
        <v>73.06</v>
      </c>
      <c r="I16" s="5">
        <f>L!I4</f>
        <v>0</v>
      </c>
      <c r="J16" s="37">
        <f>L!J4</f>
        <v>100</v>
      </c>
      <c r="K16" s="5">
        <f>SUM(I16:J16)</f>
        <v>100</v>
      </c>
      <c r="L16" s="5">
        <f>100-K16</f>
        <v>0</v>
      </c>
      <c r="M16" s="5">
        <f>L!M4</f>
        <v>40.54</v>
      </c>
      <c r="N16" s="37">
        <f>L!N4</f>
        <v>20</v>
      </c>
      <c r="O16" s="37">
        <f>L!O4</f>
        <v>0</v>
      </c>
      <c r="P16" s="37">
        <f>SUM(N16,O16)</f>
        <v>20</v>
      </c>
      <c r="Q16" s="5">
        <f>L!Q4</f>
        <v>40.09</v>
      </c>
      <c r="R16" s="37">
        <f>L!R4</f>
        <v>25</v>
      </c>
      <c r="S16" s="37">
        <f>L!S4</f>
        <v>9</v>
      </c>
      <c r="T16" s="37">
        <f>SUM(R16:S16)</f>
        <v>34</v>
      </c>
      <c r="U16" s="5">
        <f>SUM(H16,L16,P16,T16)</f>
        <v>127.06</v>
      </c>
      <c r="V16" s="90">
        <v>14</v>
      </c>
    </row>
    <row r="17" spans="1:22" ht="12.75">
      <c r="A17" s="4">
        <v>6502</v>
      </c>
      <c r="B17" s="1" t="s">
        <v>177</v>
      </c>
      <c r="C17" s="1" t="s">
        <v>193</v>
      </c>
      <c r="D17" s="1" t="s">
        <v>200</v>
      </c>
      <c r="E17" s="5">
        <f>L!E3</f>
        <v>0</v>
      </c>
      <c r="F17" s="37">
        <f>L!F3</f>
        <v>120</v>
      </c>
      <c r="G17" s="5">
        <f>SUM(E17:F17)</f>
        <v>120</v>
      </c>
      <c r="H17" s="5">
        <f>120-G17</f>
        <v>0</v>
      </c>
      <c r="I17" s="5">
        <f>L!I3</f>
        <v>42.37</v>
      </c>
      <c r="J17" s="37">
        <f>L!J3</f>
        <v>10</v>
      </c>
      <c r="K17" s="5">
        <f>SUM(I17:J17)</f>
        <v>52.37</v>
      </c>
      <c r="L17" s="5">
        <f>100-K17</f>
        <v>47.63</v>
      </c>
      <c r="M17" s="5">
        <f>L!M3</f>
        <v>42.16</v>
      </c>
      <c r="N17" s="37">
        <f>L!N3</f>
        <v>12</v>
      </c>
      <c r="O17" s="37">
        <f>L!O3</f>
        <v>0</v>
      </c>
      <c r="P17" s="37">
        <f>SUM(N17,O17)</f>
        <v>12</v>
      </c>
      <c r="Q17" s="5">
        <f>L!Q3</f>
        <v>40.5</v>
      </c>
      <c r="R17" s="37">
        <f>L!R3</f>
        <v>25</v>
      </c>
      <c r="S17" s="37">
        <f>L!S3</f>
        <v>27</v>
      </c>
      <c r="T17" s="37">
        <f>SUM(R17:S17)</f>
        <v>52</v>
      </c>
      <c r="U17" s="5">
        <f>SUM(H17,L17,P17,T17)</f>
        <v>111.63</v>
      </c>
      <c r="V17" s="90">
        <v>15</v>
      </c>
    </row>
    <row r="18" spans="1:27" ht="12.75">
      <c r="A18" s="4">
        <v>6520</v>
      </c>
      <c r="B18" s="1" t="s">
        <v>54</v>
      </c>
      <c r="C18" s="1" t="s">
        <v>55</v>
      </c>
      <c r="D18" s="1" t="s">
        <v>202</v>
      </c>
      <c r="E18" s="5">
        <f>L!E20</f>
        <v>0</v>
      </c>
      <c r="F18" s="37">
        <f>L!F20</f>
        <v>120</v>
      </c>
      <c r="G18" s="5">
        <f>SUM(E18:F18)</f>
        <v>120</v>
      </c>
      <c r="H18" s="5">
        <f>120-G18</f>
        <v>0</v>
      </c>
      <c r="I18" s="5">
        <f>L!I20</f>
        <v>35.75</v>
      </c>
      <c r="J18" s="37">
        <f>L!J20</f>
        <v>0</v>
      </c>
      <c r="K18" s="5">
        <f>SUM(I18:J18)</f>
        <v>35.75</v>
      </c>
      <c r="L18" s="5">
        <f>100-K18</f>
        <v>64.25</v>
      </c>
      <c r="M18" s="5">
        <f>L!M20</f>
        <v>37.57</v>
      </c>
      <c r="N18" s="37">
        <f>L!N20</f>
        <v>6</v>
      </c>
      <c r="O18" s="37">
        <f>L!O20</f>
        <v>10</v>
      </c>
      <c r="P18" s="37">
        <f>SUM(N18,O18)</f>
        <v>16</v>
      </c>
      <c r="Q18" s="5">
        <f>L!Q20</f>
        <v>52.28</v>
      </c>
      <c r="R18" s="37">
        <f>L!R20</f>
        <v>14</v>
      </c>
      <c r="S18" s="37">
        <f>L!S20</f>
        <v>9</v>
      </c>
      <c r="T18" s="37">
        <f>SUM(R18:S18)</f>
        <v>23</v>
      </c>
      <c r="U18" s="5">
        <f>SUM(H18,L18,P18,T18)</f>
        <v>103.25</v>
      </c>
      <c r="V18" s="90">
        <v>16</v>
      </c>
      <c r="W18" s="5"/>
      <c r="X18" s="5"/>
      <c r="Y18" s="37"/>
      <c r="Z18" s="5"/>
      <c r="AA18" s="43"/>
    </row>
    <row r="19" spans="1:22" ht="12.75">
      <c r="A19" s="4">
        <v>6511</v>
      </c>
      <c r="B19" s="1" t="s">
        <v>56</v>
      </c>
      <c r="C19" s="1" t="s">
        <v>119</v>
      </c>
      <c r="D19" s="1" t="s">
        <v>197</v>
      </c>
      <c r="E19" s="5">
        <f>L!E12</f>
        <v>0</v>
      </c>
      <c r="F19" s="37">
        <f>L!F12</f>
        <v>120</v>
      </c>
      <c r="G19" s="5">
        <f>SUM(E19:F19)</f>
        <v>120</v>
      </c>
      <c r="H19" s="5">
        <f>120-G19</f>
        <v>0</v>
      </c>
      <c r="I19" s="5">
        <f>L!I12</f>
        <v>0</v>
      </c>
      <c r="J19" s="37">
        <f>L!J12</f>
        <v>100</v>
      </c>
      <c r="K19" s="5">
        <f>SUM(I19:J19)</f>
        <v>100</v>
      </c>
      <c r="L19" s="5">
        <f>100-K19</f>
        <v>0</v>
      </c>
      <c r="M19" s="5">
        <f>L!M12</f>
        <v>36.64</v>
      </c>
      <c r="N19" s="37">
        <f>L!N12</f>
        <v>25</v>
      </c>
      <c r="O19" s="37">
        <f>L!O12</f>
        <v>0</v>
      </c>
      <c r="P19" s="37">
        <f>SUM(N19,O19)</f>
        <v>25</v>
      </c>
      <c r="Q19" s="5">
        <f>L!Q12</f>
        <v>43.62</v>
      </c>
      <c r="R19" s="37">
        <f>L!R12</f>
        <v>21</v>
      </c>
      <c r="S19" s="37">
        <f>L!S12</f>
        <v>27</v>
      </c>
      <c r="T19" s="37">
        <f>SUM(R19:S19)</f>
        <v>48</v>
      </c>
      <c r="U19" s="5">
        <f>SUM(H19,L19,P19,T19)</f>
        <v>73</v>
      </c>
      <c r="V19" s="90">
        <v>17</v>
      </c>
    </row>
    <row r="20" spans="1:22" ht="12.75">
      <c r="A20" s="48">
        <v>6507</v>
      </c>
      <c r="B20" t="s">
        <v>126</v>
      </c>
      <c r="C20" t="s">
        <v>129</v>
      </c>
      <c r="D20" s="1" t="s">
        <v>10</v>
      </c>
      <c r="E20" s="5">
        <f>L!E8</f>
        <v>0</v>
      </c>
      <c r="F20" s="37">
        <f>L!F8</f>
        <v>120</v>
      </c>
      <c r="G20" s="5">
        <f>SUM(E20:F20)</f>
        <v>120</v>
      </c>
      <c r="H20" s="5">
        <f>120-G20</f>
        <v>0</v>
      </c>
      <c r="I20" s="5">
        <f>L!I8</f>
        <v>0</v>
      </c>
      <c r="J20" s="37">
        <f>L!J8</f>
        <v>100</v>
      </c>
      <c r="K20" s="5">
        <f>SUM(I20:J20)</f>
        <v>100</v>
      </c>
      <c r="L20" s="5">
        <f>100-K20</f>
        <v>0</v>
      </c>
      <c r="M20" s="5">
        <f>L!M8</f>
        <v>38.48</v>
      </c>
      <c r="N20" s="37">
        <f>L!N8</f>
        <v>16</v>
      </c>
      <c r="O20" s="37">
        <f>L!O8</f>
        <v>0</v>
      </c>
      <c r="P20" s="37">
        <f>SUM(N20,O20)</f>
        <v>16</v>
      </c>
      <c r="Q20" s="5">
        <f>L!Q8</f>
        <v>42.99</v>
      </c>
      <c r="R20" s="37">
        <f>L!R8</f>
        <v>26</v>
      </c>
      <c r="S20" s="37">
        <f>L!S8</f>
        <v>14</v>
      </c>
      <c r="T20" s="37">
        <f>SUM(R20:S20)</f>
        <v>40</v>
      </c>
      <c r="U20" s="5">
        <f>SUM(H20,L20,P20,T20)</f>
        <v>56</v>
      </c>
      <c r="V20" s="90">
        <v>18</v>
      </c>
    </row>
    <row r="21" spans="1:22" ht="12.75">
      <c r="A21" s="4">
        <v>6504</v>
      </c>
      <c r="B21" s="1" t="s">
        <v>187</v>
      </c>
      <c r="C21" s="1" t="s">
        <v>188</v>
      </c>
      <c r="D21" s="1" t="s">
        <v>194</v>
      </c>
      <c r="E21" s="5">
        <f>L!E5</f>
        <v>0</v>
      </c>
      <c r="F21" s="37">
        <f>L!F5</f>
        <v>120</v>
      </c>
      <c r="G21" s="5">
        <f>SUM(E21:F21)</f>
        <v>120</v>
      </c>
      <c r="H21" s="5">
        <f>120-G21</f>
        <v>0</v>
      </c>
      <c r="I21" s="5">
        <f>L!I5</f>
        <v>0</v>
      </c>
      <c r="J21" s="37">
        <f>L!J5</f>
        <v>100</v>
      </c>
      <c r="K21" s="5">
        <f>SUM(I21:J21)</f>
        <v>100</v>
      </c>
      <c r="L21" s="5">
        <f>100-K21</f>
        <v>0</v>
      </c>
      <c r="M21" s="5">
        <f>L!M5</f>
        <v>32.9</v>
      </c>
      <c r="N21" s="37">
        <f>L!N5</f>
        <v>20</v>
      </c>
      <c r="O21" s="37">
        <f>L!O5</f>
        <v>5</v>
      </c>
      <c r="P21" s="37">
        <f>SUM(N21,O21)</f>
        <v>25</v>
      </c>
      <c r="Q21" s="5">
        <f>L!Q5</f>
        <v>36.65</v>
      </c>
      <c r="R21" s="37">
        <f>L!R5</f>
        <v>7</v>
      </c>
      <c r="S21" s="37">
        <f>L!S5</f>
        <v>9</v>
      </c>
      <c r="T21" s="37">
        <f>SUM(R21:S21)</f>
        <v>16</v>
      </c>
      <c r="U21" s="5">
        <f>SUM(H21,L21,P21,T21)</f>
        <v>41</v>
      </c>
      <c r="V21" s="90">
        <v>19</v>
      </c>
    </row>
    <row r="22" spans="1:22" ht="12.75">
      <c r="A22" s="4">
        <v>6505</v>
      </c>
      <c r="B22" s="1" t="s">
        <v>195</v>
      </c>
      <c r="C22" s="1" t="s">
        <v>196</v>
      </c>
      <c r="D22" s="1" t="s">
        <v>50</v>
      </c>
      <c r="E22" s="5">
        <f>L!E6</f>
        <v>33.56</v>
      </c>
      <c r="F22" s="37">
        <f>L!F6</f>
        <v>15</v>
      </c>
      <c r="G22" s="5">
        <f>SUM(E22:F22)</f>
        <v>48.56</v>
      </c>
      <c r="H22" s="5">
        <f>120-G22</f>
        <v>71.44</v>
      </c>
      <c r="I22" s="5" t="s">
        <v>214</v>
      </c>
      <c r="J22" s="37">
        <f>L!J6</f>
        <v>100</v>
      </c>
      <c r="K22" s="5">
        <f>SUM(I22:J22)</f>
        <v>100</v>
      </c>
      <c r="L22" s="5">
        <f>100-K22</f>
        <v>0</v>
      </c>
      <c r="M22" s="5">
        <f>L!M6</f>
        <v>35.55</v>
      </c>
      <c r="N22" s="37">
        <f>L!N6</f>
        <v>25</v>
      </c>
      <c r="O22" s="37">
        <f>L!O6</f>
        <v>10</v>
      </c>
      <c r="P22" s="37">
        <f>SUM(N22,O22)</f>
        <v>35</v>
      </c>
      <c r="Q22" s="5">
        <f>L!Q6</f>
        <v>33.73</v>
      </c>
      <c r="R22" s="37">
        <f>L!R6</f>
        <v>23</v>
      </c>
      <c r="S22" s="37">
        <f>L!S6</f>
        <v>2</v>
      </c>
      <c r="T22" s="37">
        <f>SUM(R22:S22)</f>
        <v>25</v>
      </c>
      <c r="U22" s="5">
        <f>SUM(H22,L22,P22,T22)</f>
        <v>131.44</v>
      </c>
      <c r="V22" s="9" t="s">
        <v>215</v>
      </c>
    </row>
    <row r="23" spans="1:22" ht="12.75">
      <c r="A23" s="48"/>
      <c r="E23" s="5"/>
      <c r="F23" s="37"/>
      <c r="G23" s="5"/>
      <c r="H23" s="5"/>
      <c r="I23" s="5"/>
      <c r="J23" s="37"/>
      <c r="K23" s="5"/>
      <c r="L23" s="5"/>
      <c r="M23" s="5"/>
      <c r="N23" s="37"/>
      <c r="O23" s="37"/>
      <c r="P23" s="37"/>
      <c r="Q23" s="5"/>
      <c r="R23" s="37"/>
      <c r="S23" s="37"/>
      <c r="T23" s="37"/>
      <c r="U23" s="5"/>
      <c r="V23" s="5"/>
    </row>
    <row r="24" spans="1:22" ht="12.75">
      <c r="A24" s="48"/>
      <c r="B24" s="10"/>
      <c r="E24" s="5"/>
      <c r="F24" s="37"/>
      <c r="G24" s="5"/>
      <c r="H24" s="5"/>
      <c r="I24" s="5"/>
      <c r="J24" s="3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48"/>
      <c r="B25" s="10"/>
      <c r="E25" s="5"/>
      <c r="F25" s="37"/>
      <c r="G25" s="5"/>
      <c r="H25" s="5"/>
      <c r="I25" s="5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6" ht="12.75">
      <c r="B26" s="8"/>
      <c r="E26" s="36" t="s">
        <v>98</v>
      </c>
      <c r="F26" s="49">
        <v>34</v>
      </c>
      <c r="G26" s="54" t="s">
        <v>99</v>
      </c>
      <c r="H26" s="49">
        <v>51</v>
      </c>
      <c r="I26" s="36" t="s">
        <v>98</v>
      </c>
      <c r="J26" s="49">
        <v>38</v>
      </c>
      <c r="K26" s="54" t="s">
        <v>99</v>
      </c>
      <c r="L26" s="49">
        <v>57</v>
      </c>
      <c r="M26" s="5"/>
      <c r="N26" s="5"/>
      <c r="O26" s="5"/>
      <c r="P26" s="36" t="s">
        <v>98</v>
      </c>
      <c r="Q26" s="49">
        <v>38</v>
      </c>
      <c r="R26" s="54" t="s">
        <v>99</v>
      </c>
      <c r="S26" s="49">
        <v>57</v>
      </c>
      <c r="T26" s="5"/>
      <c r="U26" s="5"/>
      <c r="V26" s="5"/>
      <c r="W26" s="8" t="s">
        <v>100</v>
      </c>
      <c r="X26">
        <v>152</v>
      </c>
      <c r="Y26">
        <v>177</v>
      </c>
      <c r="Z26">
        <v>169</v>
      </c>
    </row>
    <row r="27" spans="1:22" ht="12.75">
      <c r="A27" s="48"/>
      <c r="E27" s="85"/>
      <c r="F27" s="85"/>
      <c r="G27" s="85"/>
      <c r="H27" s="85"/>
      <c r="I27" s="86"/>
      <c r="J27" s="85"/>
      <c r="K27" s="36"/>
      <c r="L27" s="36"/>
      <c r="M27" s="85"/>
      <c r="N27" s="85"/>
      <c r="O27" s="85"/>
      <c r="P27" s="85"/>
      <c r="Q27" s="85"/>
      <c r="R27" s="5"/>
      <c r="S27" s="5"/>
      <c r="T27" s="5"/>
      <c r="U27" s="5"/>
      <c r="V27" s="5"/>
    </row>
    <row r="28" spans="5:21" ht="12.75">
      <c r="E28" s="85" t="s">
        <v>25</v>
      </c>
      <c r="F28" s="85"/>
      <c r="G28" s="85"/>
      <c r="H28" s="85"/>
      <c r="I28" s="85" t="s">
        <v>26</v>
      </c>
      <c r="J28" s="85"/>
      <c r="K28" s="85"/>
      <c r="L28" s="85"/>
      <c r="M28" s="2"/>
      <c r="N28" s="2"/>
      <c r="O28" s="85" t="s">
        <v>30</v>
      </c>
      <c r="P28" s="85"/>
      <c r="Q28" s="85"/>
      <c r="R28" s="85"/>
      <c r="S28" s="85"/>
      <c r="T28" s="5"/>
      <c r="U28" s="5"/>
    </row>
    <row r="29" spans="1:26" ht="38.25">
      <c r="A29" s="2" t="s">
        <v>0</v>
      </c>
      <c r="B29" s="2" t="s">
        <v>1</v>
      </c>
      <c r="C29" s="2" t="s">
        <v>2</v>
      </c>
      <c r="D29" s="3" t="s">
        <v>4</v>
      </c>
      <c r="E29" s="3" t="s">
        <v>14</v>
      </c>
      <c r="F29" s="3" t="s">
        <v>15</v>
      </c>
      <c r="G29" s="55" t="s">
        <v>29</v>
      </c>
      <c r="H29" s="2" t="s">
        <v>16</v>
      </c>
      <c r="I29" s="3" t="s">
        <v>14</v>
      </c>
      <c r="J29" s="3" t="s">
        <v>15</v>
      </c>
      <c r="K29" s="55" t="s">
        <v>29</v>
      </c>
      <c r="L29" s="2" t="s">
        <v>16</v>
      </c>
      <c r="M29" s="2" t="s">
        <v>101</v>
      </c>
      <c r="N29" s="47" t="s">
        <v>51</v>
      </c>
      <c r="O29" s="38" t="s">
        <v>24</v>
      </c>
      <c r="P29" s="2" t="s">
        <v>14</v>
      </c>
      <c r="Q29" s="2" t="s">
        <v>15</v>
      </c>
      <c r="R29" s="2" t="s">
        <v>29</v>
      </c>
      <c r="S29" s="2" t="s">
        <v>16</v>
      </c>
      <c r="T29" s="2" t="s">
        <v>24</v>
      </c>
      <c r="X29" s="55" t="s">
        <v>102</v>
      </c>
      <c r="Y29" s="55" t="s">
        <v>103</v>
      </c>
      <c r="Z29" s="55" t="s">
        <v>104</v>
      </c>
    </row>
    <row r="30" spans="1:26" ht="12.75">
      <c r="A30" s="4">
        <v>6514</v>
      </c>
      <c r="B30" s="1" t="s">
        <v>160</v>
      </c>
      <c r="C30" s="1" t="s">
        <v>161</v>
      </c>
      <c r="D30" s="1" t="s">
        <v>11</v>
      </c>
      <c r="E30" s="5">
        <f>L!E15</f>
        <v>37.84</v>
      </c>
      <c r="F30" s="37">
        <f>L!F15</f>
        <v>5</v>
      </c>
      <c r="G30" s="5">
        <f>IF(E30=0,120,IF(E30&gt;$H$26,120,IF(E30&lt;$F$26,0,IF($H$26&gt;E30&gt;$F$26,E30-$F$26))))</f>
        <v>3.8400000000000034</v>
      </c>
      <c r="H30" s="5">
        <f>SUM(F30,G30)</f>
        <v>8.840000000000003</v>
      </c>
      <c r="I30" s="5">
        <f>L!I15</f>
        <v>40.12</v>
      </c>
      <c r="J30" s="37">
        <f>L!J15</f>
        <v>10</v>
      </c>
      <c r="K30" s="5">
        <f>IF(I30=0,100,IF(I30&gt;$L$26,100,IF(I30&lt;$J$26,0,IF($L$26&gt;I30&gt;$J$26,I30-$J$26))))</f>
        <v>2.1199999999999974</v>
      </c>
      <c r="L30" s="5">
        <f>SUM(J30,K30)</f>
        <v>12.119999999999997</v>
      </c>
      <c r="M30" s="5">
        <f>SUM(E30,I30)</f>
        <v>77.96000000000001</v>
      </c>
      <c r="N30" s="5">
        <f>SUM(H30,L30)</f>
        <v>20.96</v>
      </c>
      <c r="O30" s="89">
        <v>6</v>
      </c>
      <c r="P30" s="5">
        <v>36.18</v>
      </c>
      <c r="Q30" s="37">
        <v>0</v>
      </c>
      <c r="R30" s="5">
        <f>IF(P30=0,120,IF(P30&gt;$S$26,120,IF(P30&lt;$Q$26,0,IF($S$26&gt;P30&gt;$Q$26,P30-$Q$26))))</f>
        <v>0</v>
      </c>
      <c r="S30" s="56">
        <f>SUM(Q30,R30)</f>
        <v>0</v>
      </c>
      <c r="T30" s="88">
        <v>1</v>
      </c>
      <c r="X30" s="57">
        <f aca="true" t="shared" si="0" ref="X30:X48">$X$26/E30</f>
        <v>4.0169133192389</v>
      </c>
      <c r="Y30" s="57">
        <f aca="true" t="shared" si="1" ref="Y30:Y48">$Y$26/I30</f>
        <v>4.411764705882353</v>
      </c>
      <c r="Z30" s="57">
        <f aca="true" t="shared" si="2" ref="Z30:Z48">$Z$26/P30</f>
        <v>4.671088999447209</v>
      </c>
    </row>
    <row r="31" spans="1:26" ht="12.75">
      <c r="A31" s="4">
        <v>6510</v>
      </c>
      <c r="B31" s="1" t="s">
        <v>145</v>
      </c>
      <c r="C31" s="1" t="s">
        <v>152</v>
      </c>
      <c r="D31" s="1" t="s">
        <v>198</v>
      </c>
      <c r="E31" s="5">
        <f>L!E11</f>
        <v>41.28</v>
      </c>
      <c r="F31" s="37">
        <f>L!F11</f>
        <v>15</v>
      </c>
      <c r="G31" s="5">
        <f>IF(E31=0,120,IF(E31&gt;$H$26,120,IF(E31&lt;$F$26,0,IF($H$26&gt;E31&gt;$F$26,E31-$F$26))))</f>
        <v>7.280000000000001</v>
      </c>
      <c r="H31" s="5">
        <f>SUM(F31,G31)</f>
        <v>22.28</v>
      </c>
      <c r="I31" s="5">
        <f>L!I11</f>
        <v>34.41</v>
      </c>
      <c r="J31" s="37">
        <f>L!J11</f>
        <v>5</v>
      </c>
      <c r="K31" s="5">
        <f>IF(I31=0,100,IF(I31&gt;$L$26,100,IF(I31&lt;$J$26,0,IF($L$26&gt;I31&gt;$J$26,I31-$J$26))))</f>
        <v>0</v>
      </c>
      <c r="L31" s="5">
        <f>SUM(J31,K31)</f>
        <v>5</v>
      </c>
      <c r="M31" s="5">
        <f>SUM(E31,I31)</f>
        <v>75.69</v>
      </c>
      <c r="N31" s="5">
        <f>SUM(H31,L31)</f>
        <v>27.28</v>
      </c>
      <c r="O31" s="89">
        <v>8</v>
      </c>
      <c r="P31" s="5">
        <v>36.31</v>
      </c>
      <c r="Q31" s="37">
        <v>0</v>
      </c>
      <c r="R31" s="5">
        <f>IF(P31=0,120,IF(P31&gt;$S$26,120,IF(P31&lt;$Q$26,0,IF($S$26&gt;P31&gt;$Q$26,P31-$Q$26))))</f>
        <v>0</v>
      </c>
      <c r="S31" s="56">
        <f>SUM(Q31,R31)</f>
        <v>0</v>
      </c>
      <c r="T31" s="88">
        <v>2</v>
      </c>
      <c r="X31" s="57">
        <f t="shared" si="0"/>
        <v>3.682170542635659</v>
      </c>
      <c r="Y31" s="57">
        <f t="shared" si="1"/>
        <v>5.143853530950306</v>
      </c>
      <c r="Z31" s="57">
        <f t="shared" si="2"/>
        <v>4.654365188653263</v>
      </c>
    </row>
    <row r="32" spans="1:26" ht="12.75">
      <c r="A32" s="48">
        <v>6513</v>
      </c>
      <c r="B32" t="s">
        <v>82</v>
      </c>
      <c r="C32" t="s">
        <v>83</v>
      </c>
      <c r="D32" s="1" t="s">
        <v>5</v>
      </c>
      <c r="E32" s="5">
        <f>L!E14</f>
        <v>33.28</v>
      </c>
      <c r="F32" s="37">
        <f>L!F14</f>
        <v>0</v>
      </c>
      <c r="G32" s="5">
        <f>IF(E32=0,120,IF(E32&gt;$H$26,120,IF(E32&lt;$F$26,0,IF($H$26&gt;E32&gt;$F$26,E32-$F$26))))</f>
        <v>0</v>
      </c>
      <c r="H32" s="5">
        <f>SUM(F32,G32)</f>
        <v>0</v>
      </c>
      <c r="I32" s="5">
        <f>L!I14</f>
        <v>33.25</v>
      </c>
      <c r="J32" s="37">
        <f>L!J14</f>
        <v>0</v>
      </c>
      <c r="K32" s="5">
        <f>IF(I32=0,100,IF(I32&gt;$L$26,100,IF(I32&lt;$J$26,0,IF($L$26&gt;I32&gt;$J$26,I32-$J$26))))</f>
        <v>0</v>
      </c>
      <c r="L32" s="5">
        <f>SUM(J32,K32)</f>
        <v>0</v>
      </c>
      <c r="M32" s="5">
        <f>SUM(E32,I32)</f>
        <v>66.53</v>
      </c>
      <c r="N32" s="5">
        <f>SUM(H32,L32)</f>
        <v>0</v>
      </c>
      <c r="O32" s="89">
        <v>1</v>
      </c>
      <c r="P32" s="5">
        <v>35.62</v>
      </c>
      <c r="Q32" s="37">
        <v>5</v>
      </c>
      <c r="R32" s="5">
        <f>IF(P32=0,120,IF(P32&gt;$S$26,120,IF(P32&lt;$Q$26,0,IF($S$26&gt;P32&gt;$Q$26,P32-$Q$26))))</f>
        <v>0</v>
      </c>
      <c r="S32" s="56">
        <f>SUM(Q32,R32)</f>
        <v>5</v>
      </c>
      <c r="T32" s="88">
        <v>3</v>
      </c>
      <c r="X32" s="57">
        <f t="shared" si="0"/>
        <v>4.5673076923076925</v>
      </c>
      <c r="Y32" s="57">
        <f t="shared" si="1"/>
        <v>5.323308270676692</v>
      </c>
      <c r="Z32" s="57">
        <f t="shared" si="2"/>
        <v>4.744525547445256</v>
      </c>
    </row>
    <row r="33" spans="1:26" ht="12.75">
      <c r="A33" s="4">
        <v>6521</v>
      </c>
      <c r="B33" s="1" t="s">
        <v>81</v>
      </c>
      <c r="C33" s="1" t="s">
        <v>3</v>
      </c>
      <c r="D33" s="1" t="s">
        <v>199</v>
      </c>
      <c r="E33" s="5">
        <f>L!E21</f>
        <v>34.19</v>
      </c>
      <c r="F33" s="37">
        <f>L!F21</f>
        <v>0</v>
      </c>
      <c r="G33" s="5">
        <f>IF(E33=0,120,IF(E33&gt;$H$26,120,IF(E33&lt;$F$26,0,IF($H$26&gt;E33&gt;$F$26,E33-$F$26))))</f>
        <v>0.18999999999999773</v>
      </c>
      <c r="H33" s="5">
        <f>SUM(F33,G33)</f>
        <v>0.18999999999999773</v>
      </c>
      <c r="I33" s="5">
        <f>L!I21</f>
        <v>33.25</v>
      </c>
      <c r="J33" s="37">
        <f>L!J21</f>
        <v>0</v>
      </c>
      <c r="K33" s="5">
        <f>IF(I33=0,100,IF(I33&gt;$L$26,100,IF(I33&lt;$J$26,0,IF($L$26&gt;I33&gt;$J$26,I33-$J$26))))</f>
        <v>0</v>
      </c>
      <c r="L33" s="5">
        <f>SUM(J33,K33)</f>
        <v>0</v>
      </c>
      <c r="M33" s="5">
        <f>SUM(E33,I33)</f>
        <v>67.44</v>
      </c>
      <c r="N33" s="5">
        <f>SUM(H33,L33)</f>
        <v>0.18999999999999773</v>
      </c>
      <c r="O33" s="89">
        <v>2</v>
      </c>
      <c r="P33" s="5">
        <v>37.47</v>
      </c>
      <c r="Q33" s="37">
        <v>5</v>
      </c>
      <c r="R33" s="5">
        <f>IF(P33=0,120,IF(P33&gt;$S$26,120,IF(P33&lt;$Q$26,0,IF($S$26&gt;P33&gt;$Q$26,P33-$Q$26))))</f>
        <v>0</v>
      </c>
      <c r="S33" s="56">
        <f>SUM(Q33,R33)</f>
        <v>5</v>
      </c>
      <c r="T33" s="6">
        <v>4</v>
      </c>
      <c r="X33" s="57">
        <f t="shared" si="0"/>
        <v>4.445744369698742</v>
      </c>
      <c r="Y33" s="57">
        <f t="shared" si="1"/>
        <v>5.323308270676692</v>
      </c>
      <c r="Z33" s="57">
        <f t="shared" si="2"/>
        <v>4.510274886575927</v>
      </c>
    </row>
    <row r="34" spans="1:26" ht="12.75">
      <c r="A34" s="48">
        <v>6509</v>
      </c>
      <c r="B34" t="s">
        <v>62</v>
      </c>
      <c r="C34" t="s">
        <v>63</v>
      </c>
      <c r="D34" s="1" t="s">
        <v>97</v>
      </c>
      <c r="E34" s="5">
        <f>L!E10</f>
        <v>34.93</v>
      </c>
      <c r="F34" s="37">
        <f>L!F10</f>
        <v>5</v>
      </c>
      <c r="G34" s="5">
        <f>IF(E34=0,120,IF(E34&gt;$H$26,120,IF(E34&lt;$F$26,0,IF($H$26&gt;E34&gt;$F$26,E34-$F$26))))</f>
        <v>0.9299999999999997</v>
      </c>
      <c r="H34" s="5">
        <f>SUM(F34,G34)</f>
        <v>5.93</v>
      </c>
      <c r="I34" s="5">
        <f>L!I10</f>
        <v>41.84</v>
      </c>
      <c r="J34" s="37">
        <f>L!J10</f>
        <v>10</v>
      </c>
      <c r="K34" s="5">
        <f>IF(I34=0,100,IF(I34&gt;$L$26,100,IF(I34&lt;$J$26,0,IF($L$26&gt;I34&gt;$J$26,I34-$J$26))))</f>
        <v>3.8400000000000034</v>
      </c>
      <c r="L34" s="5">
        <f>SUM(J34,K34)</f>
        <v>13.840000000000003</v>
      </c>
      <c r="M34" s="5">
        <f>SUM(E34,I34)</f>
        <v>76.77000000000001</v>
      </c>
      <c r="N34" s="5">
        <f>SUM(H34,L34)</f>
        <v>19.770000000000003</v>
      </c>
      <c r="O34" s="89">
        <v>5</v>
      </c>
      <c r="P34" s="5">
        <v>37.97</v>
      </c>
      <c r="Q34" s="37">
        <v>5</v>
      </c>
      <c r="R34" s="5">
        <f>IF(P34=0,120,IF(P34&gt;$S$26,120,IF(P34&lt;$Q$26,0,IF($S$26&gt;P34&gt;$Q$26,P34-$Q$26))))</f>
        <v>0</v>
      </c>
      <c r="S34" s="56">
        <f>SUM(Q34,R34)</f>
        <v>5</v>
      </c>
      <c r="T34" s="6">
        <v>5</v>
      </c>
      <c r="X34" s="57">
        <f t="shared" si="0"/>
        <v>4.35156026338391</v>
      </c>
      <c r="Y34" s="57">
        <f t="shared" si="1"/>
        <v>4.230401529636711</v>
      </c>
      <c r="Z34" s="57">
        <f t="shared" si="2"/>
        <v>4.450882275480643</v>
      </c>
    </row>
    <row r="35" spans="1:26" ht="12.75">
      <c r="A35" s="4">
        <v>6508</v>
      </c>
      <c r="B35" s="1" t="s">
        <v>45</v>
      </c>
      <c r="C35" s="1" t="s">
        <v>57</v>
      </c>
      <c r="D35" s="1" t="s">
        <v>197</v>
      </c>
      <c r="E35" s="5">
        <f>L!E9</f>
        <v>36.25</v>
      </c>
      <c r="F35" s="37">
        <f>L!F9</f>
        <v>0</v>
      </c>
      <c r="G35" s="5">
        <f>IF(E35=0,120,IF(E35&gt;$H$26,120,IF(E35&lt;$F$26,0,IF($H$26&gt;E35&gt;$F$26,E35-$F$26))))</f>
        <v>2.25</v>
      </c>
      <c r="H35" s="5">
        <f>SUM(F35,G35)</f>
        <v>2.25</v>
      </c>
      <c r="I35" s="5">
        <f>L!I9</f>
        <v>39.1</v>
      </c>
      <c r="J35" s="37">
        <f>L!J9</f>
        <v>5</v>
      </c>
      <c r="K35" s="5">
        <f>IF(I35=0,100,IF(I35&gt;$L$26,100,IF(I35&lt;$J$26,0,IF($L$26&gt;I35&gt;$J$26,I35-$J$26))))</f>
        <v>1.1000000000000014</v>
      </c>
      <c r="L35" s="5">
        <f>SUM(J35,K35)</f>
        <v>6.100000000000001</v>
      </c>
      <c r="M35" s="5">
        <f>SUM(E35,I35)</f>
        <v>75.35</v>
      </c>
      <c r="N35" s="5">
        <f>SUM(H35,L35)</f>
        <v>8.350000000000001</v>
      </c>
      <c r="O35" s="89">
        <v>4</v>
      </c>
      <c r="P35" s="5">
        <v>37.69</v>
      </c>
      <c r="Q35" s="37">
        <v>10</v>
      </c>
      <c r="R35" s="5">
        <f>IF(P35=0,120,IF(P35&gt;$S$26,120,IF(P35&lt;$Q$26,0,IF($S$26&gt;P35&gt;$Q$26,P35-$Q$26))))</f>
        <v>0</v>
      </c>
      <c r="S35" s="56">
        <f>SUM(Q35,R35)</f>
        <v>10</v>
      </c>
      <c r="T35" s="6">
        <v>6</v>
      </c>
      <c r="X35" s="57">
        <f t="shared" si="0"/>
        <v>4.1931034482758625</v>
      </c>
      <c r="Y35" s="57">
        <f t="shared" si="1"/>
        <v>4.526854219948849</v>
      </c>
      <c r="Z35" s="57">
        <f t="shared" si="2"/>
        <v>4.4839479968161315</v>
      </c>
    </row>
    <row r="36" spans="1:26" ht="12.75">
      <c r="A36" s="4">
        <v>6517</v>
      </c>
      <c r="B36" s="1" t="s">
        <v>58</v>
      </c>
      <c r="C36" s="1" t="s">
        <v>79</v>
      </c>
      <c r="D36" s="1" t="s">
        <v>201</v>
      </c>
      <c r="E36" s="5">
        <f>L!E18</f>
        <v>39.5</v>
      </c>
      <c r="F36" s="37">
        <f>L!F18</f>
        <v>0</v>
      </c>
      <c r="G36" s="5">
        <f>IF(E36=0,120,IF(E36&gt;$H$26,120,IF(E36&lt;$F$26,0,IF($H$26&gt;E36&gt;$F$26,E36-$F$26))))</f>
        <v>5.5</v>
      </c>
      <c r="H36" s="5">
        <f>SUM(F36,G36)</f>
        <v>5.5</v>
      </c>
      <c r="I36" s="5">
        <f>L!I18</f>
        <v>38.31</v>
      </c>
      <c r="J36" s="37">
        <f>L!J18</f>
        <v>0</v>
      </c>
      <c r="K36" s="5">
        <f>IF(I36=0,100,IF(I36&gt;$L$26,100,IF(I36&lt;$J$26,0,IF($L$26&gt;I36&gt;$J$26,I36-$J$26))))</f>
        <v>0.3100000000000023</v>
      </c>
      <c r="L36" s="5">
        <f>SUM(J36,K36)</f>
        <v>0.3100000000000023</v>
      </c>
      <c r="M36" s="5">
        <f>SUM(E36,I36)</f>
        <v>77.81</v>
      </c>
      <c r="N36" s="5">
        <f>SUM(H36,L36)</f>
        <v>5.810000000000002</v>
      </c>
      <c r="O36" s="89">
        <v>3</v>
      </c>
      <c r="P36" s="5">
        <v>120</v>
      </c>
      <c r="Q36" s="37"/>
      <c r="R36" s="5">
        <f>IF(P36=0,120,IF(P36&gt;$S$26,120,IF(P36&lt;$Q$26,0,IF($S$26&gt;P36&gt;$Q$26,P36-$Q$26))))</f>
        <v>120</v>
      </c>
      <c r="S36" s="56">
        <f>SUM(Q36,R36)</f>
        <v>120</v>
      </c>
      <c r="X36" s="57">
        <f t="shared" si="0"/>
        <v>3.848101265822785</v>
      </c>
      <c r="Y36" s="57">
        <f t="shared" si="1"/>
        <v>4.620203602192639</v>
      </c>
      <c r="Z36" s="57">
        <f t="shared" si="2"/>
        <v>1.4083333333333334</v>
      </c>
    </row>
    <row r="37" spans="1:26" ht="12.75">
      <c r="A37" s="4">
        <v>6515</v>
      </c>
      <c r="B37" s="1" t="s">
        <v>52</v>
      </c>
      <c r="C37" s="1" t="s">
        <v>59</v>
      </c>
      <c r="D37" s="1" t="s">
        <v>200</v>
      </c>
      <c r="E37" s="5">
        <f>L!E16</f>
        <v>42.66</v>
      </c>
      <c r="F37" s="37">
        <f>L!F16</f>
        <v>10</v>
      </c>
      <c r="G37" s="5">
        <f>IF(E37=0,120,IF(E37&gt;$H$26,120,IF(E37&lt;$F$26,0,IF($H$26&gt;E37&gt;$F$26,E37-$F$26))))</f>
        <v>8.659999999999997</v>
      </c>
      <c r="H37" s="5">
        <f>SUM(F37,G37)</f>
        <v>18.659999999999997</v>
      </c>
      <c r="I37" s="5">
        <f>L!I16</f>
        <v>39.94</v>
      </c>
      <c r="J37" s="37">
        <f>L!J16</f>
        <v>5</v>
      </c>
      <c r="K37" s="5">
        <f>IF(I37=0,100,IF(I37&gt;$L$26,100,IF(I37&lt;$J$26,0,IF($L$26&gt;I37&gt;$J$26,I37-$J$26))))</f>
        <v>1.9399999999999977</v>
      </c>
      <c r="L37" s="5">
        <f>SUM(J37,K37)</f>
        <v>6.939999999999998</v>
      </c>
      <c r="M37" s="5">
        <f>SUM(E37,I37)</f>
        <v>82.6</v>
      </c>
      <c r="N37" s="5">
        <f>SUM(H37,L37)</f>
        <v>25.599999999999994</v>
      </c>
      <c r="O37" s="89">
        <v>7</v>
      </c>
      <c r="P37" s="5">
        <v>120</v>
      </c>
      <c r="Q37" s="37"/>
      <c r="R37" s="5">
        <f>IF(P37=0,120,IF(P37&gt;$S$26,120,IF(P37&lt;$Q$26,0,IF($S$26&gt;P37&gt;$Q$26,P37-$Q$26))))</f>
        <v>120</v>
      </c>
      <c r="S37" s="56">
        <f>SUM(Q37,R37)</f>
        <v>120</v>
      </c>
      <c r="X37" s="57">
        <f t="shared" si="0"/>
        <v>3.5630567276136897</v>
      </c>
      <c r="Y37" s="57">
        <f t="shared" si="1"/>
        <v>4.43164747120681</v>
      </c>
      <c r="Z37" s="57">
        <f t="shared" si="2"/>
        <v>1.4083333333333334</v>
      </c>
    </row>
    <row r="38" spans="1:26" ht="12.75">
      <c r="A38" s="48">
        <v>6516</v>
      </c>
      <c r="B38" t="s">
        <v>60</v>
      </c>
      <c r="C38" t="s">
        <v>61</v>
      </c>
      <c r="D38" s="1" t="s">
        <v>117</v>
      </c>
      <c r="E38" s="5">
        <f>L!E17</f>
        <v>45</v>
      </c>
      <c r="F38" s="37">
        <f>L!F17</f>
        <v>5</v>
      </c>
      <c r="G38" s="5">
        <f>IF(E38=0,120,IF(E38&gt;$H$26,120,IF(E38&lt;$F$26,0,IF($H$26&gt;E38&gt;$F$26,E38-$F$26))))</f>
        <v>11</v>
      </c>
      <c r="H38" s="5">
        <f>SUM(F38,G38)</f>
        <v>16</v>
      </c>
      <c r="I38" s="5">
        <f>L!I17</f>
        <v>40.69</v>
      </c>
      <c r="J38" s="37">
        <f>L!J17</f>
        <v>10</v>
      </c>
      <c r="K38" s="5">
        <f>IF(I38=0,100,IF(I38&gt;$L$26,100,IF(I38&lt;$J$26,0,IF($L$26&gt;I38&gt;$J$26,I38-$J$26))))</f>
        <v>2.6899999999999977</v>
      </c>
      <c r="L38" s="5">
        <f>SUM(J38,K38)</f>
        <v>12.689999999999998</v>
      </c>
      <c r="M38" s="5">
        <f>SUM(E38,I38)</f>
        <v>85.69</v>
      </c>
      <c r="N38" s="5">
        <f>SUM(H38,L38)</f>
        <v>28.689999999999998</v>
      </c>
      <c r="O38">
        <v>9</v>
      </c>
      <c r="P38" s="5"/>
      <c r="Q38" s="37"/>
      <c r="R38" s="5">
        <f aca="true" t="shared" si="3" ref="R30:R48">IF(P38=0,120,IF(P38&gt;$S$26,120,IF(P38&lt;$Q$26,0,IF($S$26&gt;P38&gt;$Q$26,P38-$Q$26))))</f>
        <v>120</v>
      </c>
      <c r="S38" s="56">
        <f aca="true" t="shared" si="4" ref="S30:S48">SUM(Q38,R38)</f>
        <v>120</v>
      </c>
      <c r="X38" s="57">
        <f t="shared" si="0"/>
        <v>3.3777777777777778</v>
      </c>
      <c r="Y38" s="57">
        <f t="shared" si="1"/>
        <v>4.349963135905628</v>
      </c>
      <c r="Z38" s="57" t="e">
        <f t="shared" si="2"/>
        <v>#DIV/0!</v>
      </c>
    </row>
    <row r="39" spans="1:26" ht="12.75">
      <c r="A39" s="4">
        <v>6506</v>
      </c>
      <c r="B39" s="1" t="s">
        <v>6</v>
      </c>
      <c r="C39" s="1" t="s">
        <v>12</v>
      </c>
      <c r="D39" s="1" t="s">
        <v>10</v>
      </c>
      <c r="E39" s="5">
        <f>L!E7</f>
        <v>39.6</v>
      </c>
      <c r="F39" s="37">
        <f>L!F7</f>
        <v>0</v>
      </c>
      <c r="G39" s="5">
        <f>IF(E39=0,120,IF(E39&gt;$H$26,120,IF(E39&lt;$F$26,0,IF($H$26&gt;E39&gt;$F$26,E39-$F$26))))</f>
        <v>5.600000000000001</v>
      </c>
      <c r="H39" s="5">
        <f>SUM(F39,G39)</f>
        <v>5.600000000000001</v>
      </c>
      <c r="I39" s="5">
        <f>L!I7</f>
        <v>41.9</v>
      </c>
      <c r="J39" s="37">
        <f>L!J7</f>
        <v>20</v>
      </c>
      <c r="K39" s="5">
        <f>IF(I39=0,100,IF(I39&gt;$L$26,100,IF(I39&lt;$J$26,0,IF($L$26&gt;I39&gt;$J$26,I39-$J$26))))</f>
        <v>3.8999999999999986</v>
      </c>
      <c r="L39" s="5">
        <f>SUM(J39,K39)</f>
        <v>23.9</v>
      </c>
      <c r="M39" s="5">
        <f>SUM(E39,I39)</f>
        <v>81.5</v>
      </c>
      <c r="N39" s="5">
        <f>SUM(H39,L39)</f>
        <v>29.5</v>
      </c>
      <c r="O39">
        <v>10</v>
      </c>
      <c r="P39" s="5"/>
      <c r="Q39" s="37"/>
      <c r="R39" s="5">
        <f t="shared" si="3"/>
        <v>120</v>
      </c>
      <c r="S39" s="56">
        <f t="shared" si="4"/>
        <v>120</v>
      </c>
      <c r="X39" s="57">
        <f t="shared" si="0"/>
        <v>3.8383838383838382</v>
      </c>
      <c r="Y39" s="57">
        <f t="shared" si="1"/>
        <v>4.2243436754176615</v>
      </c>
      <c r="Z39" s="57" t="e">
        <f t="shared" si="2"/>
        <v>#DIV/0!</v>
      </c>
    </row>
    <row r="40" spans="1:26" ht="12.75">
      <c r="A40" s="4">
        <v>6519</v>
      </c>
      <c r="B40" s="1" t="s">
        <v>46</v>
      </c>
      <c r="C40" s="1" t="s">
        <v>47</v>
      </c>
      <c r="D40" s="1" t="s">
        <v>84</v>
      </c>
      <c r="E40" s="5">
        <f>L!E19</f>
        <v>42.62</v>
      </c>
      <c r="F40" s="37">
        <f>L!F19</f>
        <v>10</v>
      </c>
      <c r="G40" s="5">
        <f>IF(E40=0,120,IF(E40&gt;$H$26,120,IF(E40&lt;$F$26,0,IF($H$26&gt;E40&gt;$F$26,E40-$F$26))))</f>
        <v>8.619999999999997</v>
      </c>
      <c r="H40" s="5">
        <f>SUM(F40,G40)</f>
        <v>18.619999999999997</v>
      </c>
      <c r="I40" s="5">
        <f>L!I19</f>
        <v>47.16</v>
      </c>
      <c r="J40" s="37">
        <f>L!J19</f>
        <v>10</v>
      </c>
      <c r="K40" s="5">
        <f>IF(I40=0,100,IF(I40&gt;$L$26,100,IF(I40&lt;$J$26,0,IF($L$26&gt;I40&gt;$J$26,I40-$J$26))))</f>
        <v>9.159999999999997</v>
      </c>
      <c r="L40" s="5">
        <f>SUM(J40,K40)</f>
        <v>19.159999999999997</v>
      </c>
      <c r="M40" s="5">
        <f>SUM(E40,I40)</f>
        <v>89.78</v>
      </c>
      <c r="N40" s="5">
        <f>SUM(H40,L40)</f>
        <v>37.779999999999994</v>
      </c>
      <c r="O40">
        <v>11</v>
      </c>
      <c r="P40" s="5"/>
      <c r="Q40" s="37"/>
      <c r="R40" s="5">
        <f t="shared" si="3"/>
        <v>120</v>
      </c>
      <c r="S40" s="56">
        <f t="shared" si="4"/>
        <v>120</v>
      </c>
      <c r="X40" s="57">
        <f t="shared" si="0"/>
        <v>3.5664007508212108</v>
      </c>
      <c r="Y40" s="57">
        <f t="shared" si="1"/>
        <v>3.753180661577608</v>
      </c>
      <c r="Z40" s="57" t="e">
        <f t="shared" si="2"/>
        <v>#DIV/0!</v>
      </c>
    </row>
    <row r="41" spans="1:26" ht="12.75">
      <c r="A41" s="48">
        <v>6503</v>
      </c>
      <c r="B41" s="1" t="s">
        <v>125</v>
      </c>
      <c r="C41" s="1" t="s">
        <v>157</v>
      </c>
      <c r="D41" s="1" t="s">
        <v>50</v>
      </c>
      <c r="E41" s="5">
        <f>L!E4</f>
        <v>36.94</v>
      </c>
      <c r="F41" s="37">
        <f>L!F4</f>
        <v>10</v>
      </c>
      <c r="G41" s="5">
        <f>IF(E41=0,120,IF(E41&gt;$H$26,120,IF(E41&lt;$F$26,0,IF($H$26&gt;E41&gt;$F$26,E41-$F$26))))</f>
        <v>2.9399999999999977</v>
      </c>
      <c r="H41" s="5">
        <f>SUM(F41,G41)</f>
        <v>12.939999999999998</v>
      </c>
      <c r="I41" s="5">
        <f>L!I4</f>
        <v>0</v>
      </c>
      <c r="J41" s="37"/>
      <c r="K41" s="5">
        <f>IF(I41=0,100,IF(I41&gt;$L$26,100,IF(I41&lt;$J$26,0,IF($L$26&gt;I41&gt;$J$26,I41-$J$26))))</f>
        <v>100</v>
      </c>
      <c r="L41" s="5">
        <f>SUM(J41,K41)</f>
        <v>100</v>
      </c>
      <c r="M41" s="5">
        <f>SUM(E41,I41)</f>
        <v>36.94</v>
      </c>
      <c r="N41" s="5">
        <f>SUM(H41,L41)</f>
        <v>112.94</v>
      </c>
      <c r="O41">
        <v>12</v>
      </c>
      <c r="P41" s="5"/>
      <c r="Q41" s="37"/>
      <c r="R41" s="5">
        <f t="shared" si="3"/>
        <v>120</v>
      </c>
      <c r="S41" s="56">
        <f t="shared" si="4"/>
        <v>120</v>
      </c>
      <c r="X41" s="57">
        <f t="shared" si="0"/>
        <v>4.114780725500812</v>
      </c>
      <c r="Y41" s="57" t="e">
        <f t="shared" si="1"/>
        <v>#DIV/0!</v>
      </c>
      <c r="Z41" s="57" t="e">
        <f t="shared" si="2"/>
        <v>#DIV/0!</v>
      </c>
    </row>
    <row r="42" spans="1:26" ht="12.75">
      <c r="A42" s="4">
        <v>6520</v>
      </c>
      <c r="B42" s="1" t="s">
        <v>54</v>
      </c>
      <c r="C42" s="1" t="s">
        <v>55</v>
      </c>
      <c r="D42" s="1" t="s">
        <v>202</v>
      </c>
      <c r="E42" s="5"/>
      <c r="F42" s="37"/>
      <c r="G42" s="5">
        <f>IF(E42=0,120,IF(E42&gt;$H$26,120,IF(E42&lt;$F$26,0,IF($H$26&gt;E42&gt;$F$26,E42-$F$26))))</f>
        <v>120</v>
      </c>
      <c r="H42" s="5">
        <f>SUM(F42,G42)</f>
        <v>120</v>
      </c>
      <c r="I42" s="5">
        <f>L!I20</f>
        <v>35.75</v>
      </c>
      <c r="J42" s="37">
        <f>L!J20</f>
        <v>0</v>
      </c>
      <c r="K42" s="5">
        <f>IF(I42=0,100,IF(I42&gt;$L$26,100,IF(I42&lt;$J$26,0,IF($L$26&gt;I42&gt;$J$26,I42-$J$26))))</f>
        <v>0</v>
      </c>
      <c r="L42" s="5">
        <f>SUM(J42,K42)</f>
        <v>0</v>
      </c>
      <c r="M42" s="5">
        <f>SUM(E42,I42)</f>
        <v>35.75</v>
      </c>
      <c r="N42" s="5">
        <f>SUM(H42,L42)</f>
        <v>120</v>
      </c>
      <c r="O42">
        <v>13</v>
      </c>
      <c r="P42" s="5"/>
      <c r="Q42" s="37"/>
      <c r="R42" s="5">
        <f t="shared" si="3"/>
        <v>120</v>
      </c>
      <c r="S42" s="56">
        <f t="shared" si="4"/>
        <v>120</v>
      </c>
      <c r="X42" s="57" t="e">
        <f t="shared" si="0"/>
        <v>#DIV/0!</v>
      </c>
      <c r="Y42" s="57">
        <f t="shared" si="1"/>
        <v>4.951048951048951</v>
      </c>
      <c r="Z42" s="57" t="e">
        <f t="shared" si="2"/>
        <v>#DIV/0!</v>
      </c>
    </row>
    <row r="43" spans="1:26" ht="12.75">
      <c r="A43" s="4">
        <v>6522</v>
      </c>
      <c r="B43" s="1" t="s">
        <v>45</v>
      </c>
      <c r="C43" s="1" t="s">
        <v>7</v>
      </c>
      <c r="D43" s="1" t="s">
        <v>50</v>
      </c>
      <c r="E43" s="5"/>
      <c r="F43" s="37"/>
      <c r="G43" s="5">
        <f>IF(E43=0,120,IF(E43&gt;$H$26,120,IF(E43&lt;$F$26,0,IF($H$26&gt;E43&gt;$F$26,E43-$F$26))))</f>
        <v>120</v>
      </c>
      <c r="H43" s="5">
        <f>SUM(F43,G43)</f>
        <v>120</v>
      </c>
      <c r="I43" s="5">
        <f>L!I22</f>
        <v>37.19</v>
      </c>
      <c r="J43" s="37">
        <f>L!J22</f>
        <v>0</v>
      </c>
      <c r="K43" s="5">
        <f>IF(I43=0,100,IF(I43&gt;$L$26,100,IF(I43&lt;$J$26,0,IF($L$26&gt;I43&gt;$J$26,I43-$J$26))))</f>
        <v>0</v>
      </c>
      <c r="L43" s="5">
        <f>SUM(J43,K43)</f>
        <v>0</v>
      </c>
      <c r="M43" s="5">
        <f>SUM(E43,I43)</f>
        <v>37.19</v>
      </c>
      <c r="N43" s="5">
        <f>SUM(H43,L43)</f>
        <v>120</v>
      </c>
      <c r="O43">
        <v>14</v>
      </c>
      <c r="P43" s="5"/>
      <c r="Q43" s="37"/>
      <c r="R43" s="5">
        <f t="shared" si="3"/>
        <v>120</v>
      </c>
      <c r="S43" s="56">
        <f t="shared" si="4"/>
        <v>120</v>
      </c>
      <c r="X43" s="57" t="e">
        <f t="shared" si="0"/>
        <v>#DIV/0!</v>
      </c>
      <c r="Y43" s="57">
        <f t="shared" si="1"/>
        <v>4.759343909653133</v>
      </c>
      <c r="Z43" s="57" t="e">
        <f t="shared" si="2"/>
        <v>#DIV/0!</v>
      </c>
    </row>
    <row r="44" spans="1:26" ht="12.75">
      <c r="A44" s="48">
        <v>6512</v>
      </c>
      <c r="B44" s="39" t="s">
        <v>135</v>
      </c>
      <c r="C44" s="39" t="s">
        <v>136</v>
      </c>
      <c r="D44" s="40" t="s">
        <v>199</v>
      </c>
      <c r="E44" s="5"/>
      <c r="F44" s="37"/>
      <c r="G44" s="5">
        <f>IF(E44=0,120,IF(E44&gt;$H$26,120,IF(E44&lt;$F$26,0,IF($H$26&gt;E44&gt;$F$26,E44-$F$26))))</f>
        <v>120</v>
      </c>
      <c r="H44" s="5">
        <f>SUM(F44,G44)</f>
        <v>120</v>
      </c>
      <c r="I44" s="5">
        <f>L!I13</f>
        <v>34.69</v>
      </c>
      <c r="J44" s="37">
        <f>L!J13</f>
        <v>5</v>
      </c>
      <c r="K44" s="5">
        <f>IF(I44=0,100,IF(I44&gt;$L$26,100,IF(I44&lt;$J$26,0,IF($L$26&gt;I44&gt;$J$26,I44-$J$26))))</f>
        <v>0</v>
      </c>
      <c r="L44" s="5">
        <f>SUM(J44,K44)</f>
        <v>5</v>
      </c>
      <c r="M44" s="5">
        <f>SUM(E44,I44)</f>
        <v>34.69</v>
      </c>
      <c r="N44" s="5">
        <f>SUM(H44,L44)</f>
        <v>125</v>
      </c>
      <c r="O44">
        <v>15</v>
      </c>
      <c r="P44" s="5"/>
      <c r="Q44" s="37"/>
      <c r="R44" s="5">
        <f t="shared" si="3"/>
        <v>120</v>
      </c>
      <c r="S44" s="56">
        <f t="shared" si="4"/>
        <v>120</v>
      </c>
      <c r="X44" s="57" t="e">
        <f t="shared" si="0"/>
        <v>#DIV/0!</v>
      </c>
      <c r="Y44" s="57">
        <f t="shared" si="1"/>
        <v>5.102334966849236</v>
      </c>
      <c r="Z44" s="57" t="e">
        <f t="shared" si="2"/>
        <v>#DIV/0!</v>
      </c>
    </row>
    <row r="45" spans="1:26" ht="12.75">
      <c r="A45" s="4">
        <v>6502</v>
      </c>
      <c r="B45" s="1" t="s">
        <v>177</v>
      </c>
      <c r="C45" s="1" t="s">
        <v>193</v>
      </c>
      <c r="D45" s="1" t="s">
        <v>200</v>
      </c>
      <c r="E45" s="5"/>
      <c r="F45" s="37"/>
      <c r="G45" s="5">
        <f>IF(E45=0,120,IF(E45&gt;$H$26,120,IF(E45&lt;$F$26,0,IF($H$26&gt;E45&gt;$F$26,E45-$F$26))))</f>
        <v>120</v>
      </c>
      <c r="H45" s="5">
        <f>SUM(F45,G45)</f>
        <v>120</v>
      </c>
      <c r="I45" s="5">
        <f>L!I3</f>
        <v>42.37</v>
      </c>
      <c r="J45" s="37">
        <f>L!J3</f>
        <v>10</v>
      </c>
      <c r="K45" s="5">
        <f>IF(I45=0,100,IF(I45&gt;$L$26,100,IF(I45&lt;$J$26,0,IF($L$26&gt;I45&gt;$J$26,I45-$J$26))))</f>
        <v>4.369999999999997</v>
      </c>
      <c r="L45" s="5">
        <f>SUM(J45,K45)</f>
        <v>14.369999999999997</v>
      </c>
      <c r="M45" s="5">
        <f>SUM(E45,I45)</f>
        <v>42.37</v>
      </c>
      <c r="N45" s="5">
        <f>SUM(H45,L45)</f>
        <v>134.37</v>
      </c>
      <c r="O45">
        <v>16</v>
      </c>
      <c r="P45" s="5"/>
      <c r="Q45" s="37"/>
      <c r="R45" s="5">
        <f t="shared" si="3"/>
        <v>120</v>
      </c>
      <c r="S45" s="56">
        <f t="shared" si="4"/>
        <v>120</v>
      </c>
      <c r="X45" s="57" t="e">
        <f t="shared" si="0"/>
        <v>#DIV/0!</v>
      </c>
      <c r="Y45" s="57">
        <f t="shared" si="1"/>
        <v>4.177484068916686</v>
      </c>
      <c r="Z45" s="57" t="e">
        <f t="shared" si="2"/>
        <v>#DIV/0!</v>
      </c>
    </row>
    <row r="46" spans="1:26" ht="12.75">
      <c r="A46" s="4">
        <v>6504</v>
      </c>
      <c r="B46" s="1" t="s">
        <v>187</v>
      </c>
      <c r="C46" s="1" t="s">
        <v>188</v>
      </c>
      <c r="D46" s="1" t="s">
        <v>194</v>
      </c>
      <c r="E46" s="5"/>
      <c r="F46" s="37"/>
      <c r="G46" s="5">
        <f>IF(E46=0,120,IF(E46&gt;$H$26,120,IF(E46&lt;$F$26,0,IF($H$26&gt;E46&gt;$F$26,E46-$F$26))))</f>
        <v>120</v>
      </c>
      <c r="H46" s="5">
        <f>SUM(F46,G46)</f>
        <v>120</v>
      </c>
      <c r="I46" s="5">
        <f>L!I5</f>
        <v>0</v>
      </c>
      <c r="J46" s="37"/>
      <c r="K46" s="5">
        <f>IF(I46=0,100,IF(I46&gt;$L$26,100,IF(I46&lt;$J$26,0,IF($L$26&gt;I46&gt;$J$26,I46-$J$26))))</f>
        <v>100</v>
      </c>
      <c r="L46" s="5">
        <f>SUM(J46,K46)</f>
        <v>100</v>
      </c>
      <c r="M46" s="5">
        <f>SUM(E46,I46)</f>
        <v>0</v>
      </c>
      <c r="N46" s="5">
        <f>SUM(H46,L46)</f>
        <v>220</v>
      </c>
      <c r="P46" s="5"/>
      <c r="Q46" s="37"/>
      <c r="R46" s="5">
        <f t="shared" si="3"/>
        <v>120</v>
      </c>
      <c r="S46" s="56">
        <f t="shared" si="4"/>
        <v>120</v>
      </c>
      <c r="X46" s="57" t="e">
        <f t="shared" si="0"/>
        <v>#DIV/0!</v>
      </c>
      <c r="Y46" s="57" t="e">
        <f t="shared" si="1"/>
        <v>#DIV/0!</v>
      </c>
      <c r="Z46" s="57" t="e">
        <f t="shared" si="2"/>
        <v>#DIV/0!</v>
      </c>
    </row>
    <row r="47" spans="1:26" ht="12.75">
      <c r="A47" s="48">
        <v>6507</v>
      </c>
      <c r="B47" t="s">
        <v>126</v>
      </c>
      <c r="C47" t="s">
        <v>129</v>
      </c>
      <c r="D47" s="1" t="s">
        <v>10</v>
      </c>
      <c r="E47" s="5"/>
      <c r="F47" s="37"/>
      <c r="G47" s="5">
        <f>IF(E47=0,120,IF(E47&gt;$H$26,120,IF(E47&lt;$F$26,0,IF($H$26&gt;E47&gt;$F$26,E47-$F$26))))</f>
        <v>120</v>
      </c>
      <c r="H47" s="5">
        <f>SUM(F47,G47)</f>
        <v>120</v>
      </c>
      <c r="I47" s="5">
        <f>L!I8</f>
        <v>0</v>
      </c>
      <c r="J47" s="37"/>
      <c r="K47" s="5">
        <f>IF(I47=0,100,IF(I47&gt;$L$26,100,IF(I47&lt;$J$26,0,IF($L$26&gt;I47&gt;$J$26,I47-$J$26))))</f>
        <v>100</v>
      </c>
      <c r="L47" s="5">
        <f>SUM(J47,K47)</f>
        <v>100</v>
      </c>
      <c r="M47" s="5">
        <f>SUM(E47,I47)</f>
        <v>0</v>
      </c>
      <c r="N47" s="5">
        <f>SUM(H47,L47)</f>
        <v>220</v>
      </c>
      <c r="P47" s="5"/>
      <c r="Q47" s="37"/>
      <c r="R47" s="5">
        <f t="shared" si="3"/>
        <v>120</v>
      </c>
      <c r="S47" s="56">
        <f t="shared" si="4"/>
        <v>120</v>
      </c>
      <c r="X47" s="57" t="e">
        <f t="shared" si="0"/>
        <v>#DIV/0!</v>
      </c>
      <c r="Y47" s="57" t="e">
        <f t="shared" si="1"/>
        <v>#DIV/0!</v>
      </c>
      <c r="Z47" s="57" t="e">
        <f t="shared" si="2"/>
        <v>#DIV/0!</v>
      </c>
    </row>
    <row r="48" spans="1:26" ht="12.75">
      <c r="A48" s="4">
        <v>6511</v>
      </c>
      <c r="B48" s="1" t="s">
        <v>56</v>
      </c>
      <c r="C48" s="1" t="s">
        <v>119</v>
      </c>
      <c r="D48" s="1" t="s">
        <v>197</v>
      </c>
      <c r="E48" s="5"/>
      <c r="F48" s="37"/>
      <c r="G48" s="5">
        <f>IF(E48=0,120,IF(E48&gt;$H$26,120,IF(E48&lt;$F$26,0,IF($H$26&gt;E48&gt;$F$26,E48-$F$26))))</f>
        <v>120</v>
      </c>
      <c r="H48" s="5">
        <f>SUM(F48,G48)</f>
        <v>120</v>
      </c>
      <c r="I48" s="5">
        <f>L!I12</f>
        <v>0</v>
      </c>
      <c r="J48" s="37"/>
      <c r="K48" s="5">
        <f>IF(I48=0,100,IF(I48&gt;$L$26,100,IF(I48&lt;$J$26,0,IF($L$26&gt;I48&gt;$J$26,I48-$J$26))))</f>
        <v>100</v>
      </c>
      <c r="L48" s="5">
        <f>SUM(J48,K48)</f>
        <v>100</v>
      </c>
      <c r="M48" s="5">
        <f>SUM(E48,I48)</f>
        <v>0</v>
      </c>
      <c r="N48" s="5">
        <f>SUM(H48,L48)</f>
        <v>220</v>
      </c>
      <c r="P48" s="5"/>
      <c r="Q48" s="37"/>
      <c r="R48" s="5">
        <f t="shared" si="3"/>
        <v>120</v>
      </c>
      <c r="S48" s="56">
        <f t="shared" si="4"/>
        <v>120</v>
      </c>
      <c r="X48" s="57" t="e">
        <f t="shared" si="0"/>
        <v>#DIV/0!</v>
      </c>
      <c r="Y48" s="57" t="e">
        <f t="shared" si="1"/>
        <v>#DIV/0!</v>
      </c>
      <c r="Z48" s="57" t="e">
        <f t="shared" si="2"/>
        <v>#DIV/0!</v>
      </c>
    </row>
    <row r="49" spans="1:26" ht="12.75">
      <c r="A49" s="4">
        <v>6505</v>
      </c>
      <c r="B49" s="1" t="s">
        <v>195</v>
      </c>
      <c r="C49" s="1" t="s">
        <v>196</v>
      </c>
      <c r="D49" s="1" t="s">
        <v>50</v>
      </c>
      <c r="E49" s="5">
        <f>L!E6</f>
        <v>33.56</v>
      </c>
      <c r="F49" s="37">
        <f>L!F6</f>
        <v>15</v>
      </c>
      <c r="G49" s="5">
        <f>IF(E49=0,120,IF(E49&gt;$H$26,120,IF(E49&lt;$F$26,0,IF($H$26&gt;E49&gt;$F$26,E49-$F$26))))</f>
        <v>0</v>
      </c>
      <c r="H49" s="5">
        <f>SUM(F49,G49)</f>
        <v>15</v>
      </c>
      <c r="I49" s="5" t="s">
        <v>214</v>
      </c>
      <c r="J49" s="37"/>
      <c r="K49" s="5">
        <f>IF(I49=0,100,IF(I49&gt;$L$26,100,IF(I49&lt;$J$26,0,IF($L$26&gt;I49&gt;$J$26,I49-$J$26))))</f>
        <v>100</v>
      </c>
      <c r="L49" s="5">
        <f>SUM(J49,K49)</f>
        <v>100</v>
      </c>
      <c r="M49" s="5">
        <f>SUM(E49,I49)</f>
        <v>33.56</v>
      </c>
      <c r="N49" s="5">
        <f>SUM(H49,L49)</f>
        <v>115</v>
      </c>
      <c r="O49" s="5" t="s">
        <v>215</v>
      </c>
      <c r="P49" s="5"/>
      <c r="Q49" s="37"/>
      <c r="R49" s="5">
        <f>IF(P49=0,120,IF(P49&gt;$S$26,120,IF(P49&lt;$Q$26,0,IF($S$26&gt;P49&gt;$Q$26,P49-$Q$26))))</f>
        <v>120</v>
      </c>
      <c r="S49" s="56">
        <f>SUM(Q49,R49)</f>
        <v>120</v>
      </c>
      <c r="X49" s="57">
        <f>$X$26/E49</f>
        <v>4.529201430274136</v>
      </c>
      <c r="Y49" s="57" t="e">
        <f>$Y$26/I49</f>
        <v>#VALUE!</v>
      </c>
      <c r="Z49" s="57" t="e">
        <f>$Z$26/P49</f>
        <v>#DIV/0!</v>
      </c>
    </row>
  </sheetData>
  <sheetProtection/>
  <mergeCells count="11">
    <mergeCell ref="E28:H28"/>
    <mergeCell ref="I28:L28"/>
    <mergeCell ref="O28:S28"/>
    <mergeCell ref="M27:Q27"/>
    <mergeCell ref="E27:G27"/>
    <mergeCell ref="H27:J27"/>
    <mergeCell ref="W1:AA1"/>
    <mergeCell ref="E1:H1"/>
    <mergeCell ref="I1:L1"/>
    <mergeCell ref="M1:P1"/>
    <mergeCell ref="Q1:T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PageLayoutView="0" workbookViewId="0" topLeftCell="A10">
      <selection activeCell="E29" sqref="A29:IV2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16.00390625" style="1" customWidth="1"/>
    <col min="5" max="13" width="9.125" style="0" customWidth="1"/>
    <col min="14" max="14" width="11.125" style="0" customWidth="1"/>
    <col min="15" max="15" width="9.1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125" style="0" customWidth="1"/>
  </cols>
  <sheetData>
    <row r="1" spans="5:20" ht="12.75"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</row>
    <row r="3" spans="1:22" ht="12.75">
      <c r="A3" s="4">
        <v>5502</v>
      </c>
      <c r="B3" s="1" t="s">
        <v>62</v>
      </c>
      <c r="C3" s="1" t="s">
        <v>64</v>
      </c>
      <c r="D3" s="1" t="s">
        <v>203</v>
      </c>
      <c r="E3" s="5">
        <f>M!E4</f>
        <v>33.9</v>
      </c>
      <c r="F3" s="37">
        <f>M!F4</f>
        <v>0</v>
      </c>
      <c r="G3" s="5">
        <f>SUM(E3:F3)</f>
        <v>33.9</v>
      </c>
      <c r="H3" s="5">
        <f>120-G3</f>
        <v>86.1</v>
      </c>
      <c r="I3" s="5">
        <f>M!I4</f>
        <v>36.31</v>
      </c>
      <c r="J3" s="37">
        <f>M!J4</f>
        <v>5</v>
      </c>
      <c r="K3" s="5">
        <f>SUM(I3:J3)</f>
        <v>41.31</v>
      </c>
      <c r="L3" s="5">
        <f>100-K3</f>
        <v>58.69</v>
      </c>
      <c r="M3" s="5">
        <f>M!M4</f>
        <v>33.9</v>
      </c>
      <c r="N3" s="37">
        <f>M!N4</f>
        <v>28</v>
      </c>
      <c r="O3" s="37">
        <f>M!O4</f>
        <v>10</v>
      </c>
      <c r="P3" s="37">
        <f>SUM(N3,O3)</f>
        <v>38</v>
      </c>
      <c r="Q3" s="5">
        <f>M!Q4</f>
        <v>42.81</v>
      </c>
      <c r="R3" s="37">
        <f>M!R4</f>
        <v>22</v>
      </c>
      <c r="S3" s="37">
        <f>M!S4</f>
        <v>27</v>
      </c>
      <c r="T3" s="37">
        <f>SUM(R3:S3)</f>
        <v>49</v>
      </c>
      <c r="U3" s="5">
        <f>SUM(H3,L3,P3,T3)</f>
        <v>231.79</v>
      </c>
      <c r="V3" s="88">
        <v>1</v>
      </c>
    </row>
    <row r="4" spans="1:22" ht="12.75">
      <c r="A4" s="4">
        <v>5517</v>
      </c>
      <c r="B4" s="1" t="s">
        <v>155</v>
      </c>
      <c r="C4" s="1" t="s">
        <v>165</v>
      </c>
      <c r="D4" s="1" t="s">
        <v>211</v>
      </c>
      <c r="E4" s="5">
        <f>M!E17</f>
        <v>34.06</v>
      </c>
      <c r="F4" s="37">
        <f>M!F17</f>
        <v>0</v>
      </c>
      <c r="G4" s="5">
        <f>SUM(E4:F4)</f>
        <v>34.06</v>
      </c>
      <c r="H4" s="5">
        <f>120-G4</f>
        <v>85.94</v>
      </c>
      <c r="I4" s="5">
        <f>M!I17</f>
        <v>32.5</v>
      </c>
      <c r="J4" s="37">
        <f>M!J17</f>
        <v>0</v>
      </c>
      <c r="K4" s="5">
        <f>SUM(I4:J4)</f>
        <v>32.5</v>
      </c>
      <c r="L4" s="5">
        <f>100-K4</f>
        <v>67.5</v>
      </c>
      <c r="M4" s="5">
        <f>M!M17</f>
        <v>35.91</v>
      </c>
      <c r="N4" s="37">
        <f>M!N17</f>
        <v>24</v>
      </c>
      <c r="O4" s="37">
        <f>M!O17</f>
        <v>0</v>
      </c>
      <c r="P4" s="37">
        <f>SUM(N4,O4)</f>
        <v>24</v>
      </c>
      <c r="Q4" s="5">
        <f>M!Q17</f>
        <v>38.34</v>
      </c>
      <c r="R4" s="37">
        <f>M!R17</f>
        <v>25</v>
      </c>
      <c r="S4" s="37">
        <f>M!S17</f>
        <v>27</v>
      </c>
      <c r="T4" s="37">
        <f>SUM(R4:S4)</f>
        <v>52</v>
      </c>
      <c r="U4" s="5">
        <f>SUM(H4,L4,P4,T4)</f>
        <v>229.44</v>
      </c>
      <c r="V4" s="88">
        <v>2</v>
      </c>
    </row>
    <row r="5" spans="1:22" ht="12.75">
      <c r="A5" s="4">
        <v>5506</v>
      </c>
      <c r="B5" s="1" t="s">
        <v>8</v>
      </c>
      <c r="C5" s="1" t="s">
        <v>139</v>
      </c>
      <c r="D5" s="1" t="s">
        <v>207</v>
      </c>
      <c r="E5" s="5">
        <f>M!E8</f>
        <v>32.5</v>
      </c>
      <c r="F5" s="37">
        <f>M!F8</f>
        <v>10</v>
      </c>
      <c r="G5" s="5">
        <f>SUM(E5:F5)</f>
        <v>42.5</v>
      </c>
      <c r="H5" s="5">
        <f>120-G5</f>
        <v>77.5</v>
      </c>
      <c r="I5" s="5">
        <f>M!I8</f>
        <v>34.1</v>
      </c>
      <c r="J5" s="37">
        <f>M!J8</f>
        <v>0</v>
      </c>
      <c r="K5" s="5">
        <f>SUM(I5:J5)</f>
        <v>34.1</v>
      </c>
      <c r="L5" s="5">
        <f>100-K5</f>
        <v>65.9</v>
      </c>
      <c r="M5" s="5">
        <f>M!M8</f>
        <v>34.72</v>
      </c>
      <c r="N5" s="37">
        <f>M!N8</f>
        <v>21</v>
      </c>
      <c r="O5" s="37">
        <f>M!O8</f>
        <v>10</v>
      </c>
      <c r="P5" s="37">
        <f>SUM(N5,O5)</f>
        <v>31</v>
      </c>
      <c r="Q5" s="5">
        <f>M!Q8</f>
        <v>43.16</v>
      </c>
      <c r="R5" s="37">
        <f>M!R8</f>
        <v>27</v>
      </c>
      <c r="S5" s="37">
        <f>M!S8</f>
        <v>27</v>
      </c>
      <c r="T5" s="37">
        <f>SUM(R5:S5)</f>
        <v>54</v>
      </c>
      <c r="U5" s="5">
        <f>SUM(H5,L5,P5,T5)</f>
        <v>228.4</v>
      </c>
      <c r="V5" s="88">
        <v>3</v>
      </c>
    </row>
    <row r="6" spans="1:22" ht="12.75">
      <c r="A6" s="4">
        <v>5503</v>
      </c>
      <c r="B6" t="s">
        <v>45</v>
      </c>
      <c r="C6" t="s">
        <v>95</v>
      </c>
      <c r="D6" s="1" t="s">
        <v>204</v>
      </c>
      <c r="E6" s="5">
        <f>M!E5</f>
        <v>33.32</v>
      </c>
      <c r="F6" s="37">
        <f>M!F5</f>
        <v>0</v>
      </c>
      <c r="G6" s="5">
        <f>SUM(E6:F6)</f>
        <v>33.32</v>
      </c>
      <c r="H6" s="5">
        <f>120-G6</f>
        <v>86.68</v>
      </c>
      <c r="I6" s="5">
        <f>M!I5</f>
        <v>36.04</v>
      </c>
      <c r="J6" s="37">
        <f>M!J5</f>
        <v>5</v>
      </c>
      <c r="K6" s="5">
        <f>SUM(I6:J6)</f>
        <v>41.04</v>
      </c>
      <c r="L6" s="5">
        <f>100-K6</f>
        <v>58.96</v>
      </c>
      <c r="M6" s="5">
        <f>M!M5</f>
        <v>34.86</v>
      </c>
      <c r="N6" s="37">
        <f>M!N5</f>
        <v>22</v>
      </c>
      <c r="O6" s="37">
        <f>M!O5</f>
        <v>5</v>
      </c>
      <c r="P6" s="37">
        <f>SUM(N6,O6)</f>
        <v>27</v>
      </c>
      <c r="Q6" s="5">
        <f>M!Q5</f>
        <v>40.43</v>
      </c>
      <c r="R6" s="37">
        <f>M!R5</f>
        <v>25</v>
      </c>
      <c r="S6" s="37">
        <f>M!S5</f>
        <v>27</v>
      </c>
      <c r="T6" s="37">
        <f>SUM(R6:S6)</f>
        <v>52</v>
      </c>
      <c r="U6" s="5">
        <f>SUM(H6,L6,P6,T6)</f>
        <v>224.64000000000001</v>
      </c>
      <c r="V6" s="90">
        <v>4</v>
      </c>
    </row>
    <row r="7" spans="1:22" ht="12.75">
      <c r="A7" s="4">
        <v>5510</v>
      </c>
      <c r="B7" t="s">
        <v>130</v>
      </c>
      <c r="C7" t="s">
        <v>208</v>
      </c>
      <c r="D7" t="s">
        <v>37</v>
      </c>
      <c r="E7" s="5">
        <f>M!E12</f>
        <v>31.5</v>
      </c>
      <c r="F7" s="37">
        <f>M!F12</f>
        <v>5</v>
      </c>
      <c r="G7" s="5">
        <f>SUM(E7:F7)</f>
        <v>36.5</v>
      </c>
      <c r="H7" s="5">
        <f>120-G7</f>
        <v>83.5</v>
      </c>
      <c r="I7" s="5">
        <f>M!I12</f>
        <v>37.06</v>
      </c>
      <c r="J7" s="37">
        <f>M!J12</f>
        <v>5</v>
      </c>
      <c r="K7" s="5">
        <f>SUM(I7:J7)</f>
        <v>42.06</v>
      </c>
      <c r="L7" s="5">
        <f>100-K7</f>
        <v>57.94</v>
      </c>
      <c r="M7" s="5">
        <f>M!M12</f>
        <v>31.39</v>
      </c>
      <c r="N7" s="37">
        <f>M!N12</f>
        <v>18</v>
      </c>
      <c r="O7" s="37">
        <f>M!O12</f>
        <v>10</v>
      </c>
      <c r="P7" s="37">
        <f>SUM(N7,O7)</f>
        <v>28</v>
      </c>
      <c r="Q7" s="5">
        <f>M!Q12</f>
        <v>39.46</v>
      </c>
      <c r="R7" s="37">
        <f>M!R12</f>
        <v>27</v>
      </c>
      <c r="S7" s="37">
        <f>M!S12</f>
        <v>27</v>
      </c>
      <c r="T7" s="37">
        <f>SUM(R7:S7)</f>
        <v>54</v>
      </c>
      <c r="U7" s="5">
        <f>SUM(H7,L7,P7,T7)</f>
        <v>223.44</v>
      </c>
      <c r="V7" s="90">
        <v>5</v>
      </c>
    </row>
    <row r="8" spans="1:22" ht="12.75">
      <c r="A8" s="4">
        <v>5504</v>
      </c>
      <c r="B8" s="1" t="s">
        <v>180</v>
      </c>
      <c r="C8" s="1" t="s">
        <v>205</v>
      </c>
      <c r="D8" s="1" t="s">
        <v>206</v>
      </c>
      <c r="E8" s="5">
        <f>M!E6</f>
        <v>34.69</v>
      </c>
      <c r="F8" s="37">
        <f>M!F6</f>
        <v>0</v>
      </c>
      <c r="G8" s="5">
        <f>SUM(E8:F8)</f>
        <v>34.69</v>
      </c>
      <c r="H8" s="5">
        <f>120-G8</f>
        <v>85.31</v>
      </c>
      <c r="I8" s="5">
        <f>M!I6</f>
        <v>34.85</v>
      </c>
      <c r="J8" s="37">
        <f>M!J6</f>
        <v>10</v>
      </c>
      <c r="K8" s="5">
        <f>SUM(I8:J8)</f>
        <v>44.85</v>
      </c>
      <c r="L8" s="5">
        <f>100-K8</f>
        <v>55.15</v>
      </c>
      <c r="M8" s="5">
        <f>M!M6</f>
        <v>35.73</v>
      </c>
      <c r="N8" s="37">
        <f>M!N6</f>
        <v>20</v>
      </c>
      <c r="O8" s="37">
        <f>M!O6</f>
        <v>0</v>
      </c>
      <c r="P8" s="37">
        <f>SUM(N8,O8)</f>
        <v>20</v>
      </c>
      <c r="Q8" s="5">
        <f>M!Q6</f>
        <v>45.5</v>
      </c>
      <c r="R8" s="37">
        <f>M!R6</f>
        <v>24</v>
      </c>
      <c r="S8" s="37">
        <f>M!S6</f>
        <v>27</v>
      </c>
      <c r="T8" s="37">
        <f>SUM(R8:S8)</f>
        <v>51</v>
      </c>
      <c r="U8" s="5">
        <f>SUM(H8,L8,P8,T8)</f>
        <v>211.46</v>
      </c>
      <c r="V8" s="90">
        <v>6</v>
      </c>
    </row>
    <row r="9" spans="1:22" ht="12.75">
      <c r="A9" s="4">
        <v>5513</v>
      </c>
      <c r="B9" s="1" t="s">
        <v>180</v>
      </c>
      <c r="C9" s="1" t="s">
        <v>181</v>
      </c>
      <c r="D9" s="1" t="s">
        <v>209</v>
      </c>
      <c r="E9" s="5">
        <f>M!E13</f>
        <v>39.16</v>
      </c>
      <c r="F9" s="37">
        <f>M!F13</f>
        <v>15</v>
      </c>
      <c r="G9" s="5">
        <f>SUM(E9:F9)</f>
        <v>54.16</v>
      </c>
      <c r="H9" s="5">
        <f>120-G9</f>
        <v>65.84</v>
      </c>
      <c r="I9" s="5">
        <f>M!I13</f>
        <v>37.94</v>
      </c>
      <c r="J9" s="37">
        <f>M!J13</f>
        <v>0</v>
      </c>
      <c r="K9" s="5">
        <f>SUM(I9:J9)</f>
        <v>37.94</v>
      </c>
      <c r="L9" s="5">
        <f>100-K9</f>
        <v>62.06</v>
      </c>
      <c r="M9" s="5">
        <f>M!M13</f>
        <v>33.98</v>
      </c>
      <c r="N9" s="37">
        <f>M!N13</f>
        <v>21</v>
      </c>
      <c r="O9" s="37">
        <f>M!O13</f>
        <v>0</v>
      </c>
      <c r="P9" s="37">
        <f>SUM(N9,O9)</f>
        <v>21</v>
      </c>
      <c r="Q9" s="5">
        <f>M!Q13</f>
        <v>43.58</v>
      </c>
      <c r="R9" s="37">
        <f>M!R13</f>
        <v>25</v>
      </c>
      <c r="S9" s="37">
        <f>M!S13</f>
        <v>27</v>
      </c>
      <c r="T9" s="37">
        <f>SUM(R9:S9)</f>
        <v>52</v>
      </c>
      <c r="U9" s="5">
        <f>SUM(H9,L9,P9,T9)</f>
        <v>200.9</v>
      </c>
      <c r="V9" s="90">
        <v>7</v>
      </c>
    </row>
    <row r="10" spans="1:22" ht="12.75">
      <c r="A10" s="4">
        <v>5514</v>
      </c>
      <c r="B10" t="s">
        <v>111</v>
      </c>
      <c r="C10" t="s">
        <v>120</v>
      </c>
      <c r="D10" t="s">
        <v>203</v>
      </c>
      <c r="E10" s="5">
        <f>M!E14</f>
        <v>34.25</v>
      </c>
      <c r="F10" s="37">
        <f>M!F14</f>
        <v>10</v>
      </c>
      <c r="G10" s="5">
        <f>SUM(E10:F10)</f>
        <v>44.25</v>
      </c>
      <c r="H10" s="5">
        <f>120-G10</f>
        <v>75.75</v>
      </c>
      <c r="I10" s="5">
        <f>M!I14</f>
        <v>39.5</v>
      </c>
      <c r="J10" s="37">
        <f>M!J14</f>
        <v>10</v>
      </c>
      <c r="K10" s="5">
        <f>SUM(I10:J10)</f>
        <v>49.5</v>
      </c>
      <c r="L10" s="5">
        <f>100-K10</f>
        <v>50.5</v>
      </c>
      <c r="M10" s="5">
        <f>M!M14</f>
        <v>38.01</v>
      </c>
      <c r="N10" s="37">
        <f>M!N14</f>
        <v>26</v>
      </c>
      <c r="O10" s="37">
        <f>M!O14</f>
        <v>0</v>
      </c>
      <c r="P10" s="37">
        <f>SUM(N10,O10)</f>
        <v>26</v>
      </c>
      <c r="Q10" s="5">
        <f>M!Q14</f>
        <v>41.56</v>
      </c>
      <c r="R10" s="37">
        <f>M!R14</f>
        <v>21</v>
      </c>
      <c r="S10" s="37">
        <f>M!S14</f>
        <v>27</v>
      </c>
      <c r="T10" s="37">
        <f>SUM(R10:S10)</f>
        <v>48</v>
      </c>
      <c r="U10" s="5">
        <f>SUM(H10,L10,P10,T10)</f>
        <v>200.25</v>
      </c>
      <c r="V10" s="90">
        <v>8</v>
      </c>
    </row>
    <row r="11" spans="1:27" ht="12.75">
      <c r="A11" s="4">
        <v>5505</v>
      </c>
      <c r="B11" s="1" t="s">
        <v>126</v>
      </c>
      <c r="C11" s="1" t="s">
        <v>127</v>
      </c>
      <c r="D11" s="1" t="s">
        <v>9</v>
      </c>
      <c r="E11" s="5">
        <f>M!E7</f>
        <v>42.31</v>
      </c>
      <c r="F11" s="37">
        <f>M!F7</f>
        <v>10</v>
      </c>
      <c r="G11" s="5">
        <f>SUM(E11:F11)</f>
        <v>52.31</v>
      </c>
      <c r="H11" s="5">
        <f>120-G11</f>
        <v>67.69</v>
      </c>
      <c r="I11" s="5">
        <f>M!I7</f>
        <v>45.28</v>
      </c>
      <c r="J11" s="37">
        <f>M!J7</f>
        <v>5</v>
      </c>
      <c r="K11" s="5">
        <f>SUM(I11:J11)</f>
        <v>50.28</v>
      </c>
      <c r="L11" s="5">
        <f>100-K11</f>
        <v>49.72</v>
      </c>
      <c r="M11" s="5">
        <f>M!M7</f>
        <v>32.15</v>
      </c>
      <c r="N11" s="37">
        <f>M!N7</f>
        <v>23</v>
      </c>
      <c r="O11" s="37">
        <f>M!O7</f>
        <v>5</v>
      </c>
      <c r="P11" s="37">
        <f>SUM(N11,O11)</f>
        <v>28</v>
      </c>
      <c r="Q11" s="5">
        <f>M!Q7</f>
        <v>47.99</v>
      </c>
      <c r="R11" s="37">
        <f>M!R7</f>
        <v>26</v>
      </c>
      <c r="S11" s="37">
        <f>M!S7</f>
        <v>27</v>
      </c>
      <c r="T11" s="37">
        <f>SUM(R11:S11)</f>
        <v>53</v>
      </c>
      <c r="U11" s="5">
        <f>SUM(H11,L11,P11,T11)</f>
        <v>198.41</v>
      </c>
      <c r="V11" s="90">
        <v>9</v>
      </c>
      <c r="AA11" s="8"/>
    </row>
    <row r="12" spans="1:22" ht="12.75">
      <c r="A12" s="4">
        <v>5509</v>
      </c>
      <c r="B12" t="s">
        <v>56</v>
      </c>
      <c r="C12" t="s">
        <v>85</v>
      </c>
      <c r="D12" t="s">
        <v>206</v>
      </c>
      <c r="E12" s="5">
        <f>M!E11</f>
        <v>41.87</v>
      </c>
      <c r="F12" s="37">
        <f>M!F11</f>
        <v>5</v>
      </c>
      <c r="G12" s="5">
        <f>SUM(E12:F12)</f>
        <v>46.87</v>
      </c>
      <c r="H12" s="5">
        <f>120-G12</f>
        <v>73.13</v>
      </c>
      <c r="I12" s="5">
        <f>M!I11</f>
        <v>37.35</v>
      </c>
      <c r="J12" s="37">
        <f>M!J11</f>
        <v>10</v>
      </c>
      <c r="K12" s="5">
        <f>SUM(I12:J12)</f>
        <v>47.35</v>
      </c>
      <c r="L12" s="5">
        <f>100-K12</f>
        <v>52.65</v>
      </c>
      <c r="M12" s="5">
        <f>M!M11</f>
        <v>32.95</v>
      </c>
      <c r="N12" s="37">
        <f>M!N11</f>
        <v>21</v>
      </c>
      <c r="O12" s="37">
        <f>M!O11</f>
        <v>10</v>
      </c>
      <c r="P12" s="37">
        <f>SUM(N12,O12)</f>
        <v>31</v>
      </c>
      <c r="Q12" s="5">
        <f>M!Q11</f>
        <v>31.78</v>
      </c>
      <c r="R12" s="37">
        <f>M!R11</f>
        <v>20</v>
      </c>
      <c r="S12" s="37">
        <f>M!S11</f>
        <v>2</v>
      </c>
      <c r="T12" s="37">
        <f>SUM(R12:S12)</f>
        <v>22</v>
      </c>
      <c r="U12" s="5">
        <f>SUM(H12,L12,P12,T12)</f>
        <v>178.78</v>
      </c>
      <c r="V12" s="90">
        <v>10</v>
      </c>
    </row>
    <row r="13" spans="1:22" ht="12.75">
      <c r="A13" s="4">
        <v>5515</v>
      </c>
      <c r="B13" s="1" t="s">
        <v>145</v>
      </c>
      <c r="C13" s="1" t="s">
        <v>146</v>
      </c>
      <c r="D13" s="1" t="s">
        <v>210</v>
      </c>
      <c r="E13" s="5">
        <f>M!E15</f>
        <v>42.38</v>
      </c>
      <c r="F13" s="37">
        <f>M!F15</f>
        <v>15</v>
      </c>
      <c r="G13" s="5">
        <f>SUM(E13:F13)</f>
        <v>57.38</v>
      </c>
      <c r="H13" s="5">
        <f>120-G13</f>
        <v>62.62</v>
      </c>
      <c r="I13" s="5">
        <f>M!I15</f>
        <v>36.93</v>
      </c>
      <c r="J13" s="37">
        <f>M!J15</f>
        <v>0</v>
      </c>
      <c r="K13" s="5">
        <f>SUM(I13:J13)</f>
        <v>36.93</v>
      </c>
      <c r="L13" s="5">
        <f>100-K13</f>
        <v>63.07</v>
      </c>
      <c r="M13" s="5">
        <f>M!M15</f>
        <v>37.07</v>
      </c>
      <c r="N13" s="37">
        <f>M!N15</f>
        <v>24</v>
      </c>
      <c r="O13" s="37">
        <f>M!O15</f>
        <v>0</v>
      </c>
      <c r="P13" s="37">
        <f>SUM(N13,O13)</f>
        <v>24</v>
      </c>
      <c r="Q13" s="5">
        <f>M!Q15</f>
        <v>31.04</v>
      </c>
      <c r="R13" s="37">
        <f>M!R15</f>
        <v>0</v>
      </c>
      <c r="S13" s="37">
        <f>M!S15</f>
        <v>27</v>
      </c>
      <c r="T13" s="37">
        <f>SUM(R13:S13)</f>
        <v>27</v>
      </c>
      <c r="U13" s="5">
        <f>SUM(H13,L13,P13,T13)</f>
        <v>176.69</v>
      </c>
      <c r="V13" s="90">
        <v>11</v>
      </c>
    </row>
    <row r="14" spans="1:22" ht="12.75">
      <c r="A14" s="4">
        <v>5507</v>
      </c>
      <c r="B14" s="1" t="s">
        <v>53</v>
      </c>
      <c r="C14" s="1" t="s">
        <v>118</v>
      </c>
      <c r="D14" s="1" t="s">
        <v>80</v>
      </c>
      <c r="E14" s="5">
        <f>M!E9</f>
        <v>35</v>
      </c>
      <c r="F14" s="37">
        <f>M!F9</f>
        <v>5</v>
      </c>
      <c r="G14" s="5">
        <f>SUM(E14:F14)</f>
        <v>40</v>
      </c>
      <c r="H14" s="5">
        <f>120-G14</f>
        <v>80</v>
      </c>
      <c r="I14" s="5">
        <f>M!I9</f>
        <v>0</v>
      </c>
      <c r="J14" s="37">
        <f>M!J9</f>
        <v>100</v>
      </c>
      <c r="K14" s="5">
        <f>SUM(I14:J14)</f>
        <v>100</v>
      </c>
      <c r="L14" s="5">
        <f>100-K14</f>
        <v>0</v>
      </c>
      <c r="M14" s="5">
        <f>M!M9</f>
        <v>33.16</v>
      </c>
      <c r="N14" s="37">
        <f>M!N9</f>
        <v>15</v>
      </c>
      <c r="O14" s="37">
        <f>M!O9</f>
        <v>10</v>
      </c>
      <c r="P14" s="37">
        <f>SUM(N14,O14)</f>
        <v>25</v>
      </c>
      <c r="Q14" s="5">
        <f>M!Q9</f>
        <v>38.66</v>
      </c>
      <c r="R14" s="37">
        <f>M!R9</f>
        <v>25</v>
      </c>
      <c r="S14" s="37">
        <f>M!S9</f>
        <v>27</v>
      </c>
      <c r="T14" s="37">
        <f>SUM(R14:S14)</f>
        <v>52</v>
      </c>
      <c r="U14" s="5">
        <f>SUM(H14,L14,P14,T14)</f>
        <v>157</v>
      </c>
      <c r="V14" s="90">
        <v>12</v>
      </c>
    </row>
    <row r="15" spans="1:22" ht="12.75">
      <c r="A15" s="4">
        <v>5501</v>
      </c>
      <c r="B15" t="s">
        <v>81</v>
      </c>
      <c r="C15" t="s">
        <v>149</v>
      </c>
      <c r="D15" t="s">
        <v>206</v>
      </c>
      <c r="E15" s="5">
        <f>M!E3</f>
        <v>0</v>
      </c>
      <c r="F15" s="37">
        <f>M!F3</f>
        <v>120</v>
      </c>
      <c r="G15" s="5">
        <f>SUM(E15:F15)</f>
        <v>120</v>
      </c>
      <c r="H15" s="5">
        <f>120-G15</f>
        <v>0</v>
      </c>
      <c r="I15" s="5">
        <f>M!I3</f>
        <v>0</v>
      </c>
      <c r="J15" s="37">
        <f>M!J3</f>
        <v>100</v>
      </c>
      <c r="K15" s="5">
        <f>SUM(I15:J15)</f>
        <v>100</v>
      </c>
      <c r="L15" s="5">
        <f>100-K15</f>
        <v>0</v>
      </c>
      <c r="M15" s="5">
        <f>M!M3</f>
        <v>33.9</v>
      </c>
      <c r="N15" s="37">
        <f>M!N3</f>
        <v>23</v>
      </c>
      <c r="O15" s="37">
        <f>M!O3</f>
        <v>0</v>
      </c>
      <c r="P15" s="37">
        <f>SUM(N15,O15)</f>
        <v>23</v>
      </c>
      <c r="Q15" s="5">
        <f>M!Q3</f>
        <v>45.6</v>
      </c>
      <c r="R15" s="37">
        <f>M!R3</f>
        <v>29</v>
      </c>
      <c r="S15" s="37">
        <f>M!S3</f>
        <v>2</v>
      </c>
      <c r="T15" s="37">
        <f>SUM(R15:S15)</f>
        <v>31</v>
      </c>
      <c r="U15" s="5">
        <f>SUM(H15,L15,P15,T15)</f>
        <v>54</v>
      </c>
      <c r="V15" s="90">
        <v>13</v>
      </c>
    </row>
    <row r="16" spans="1:22" ht="12.75">
      <c r="A16" s="4">
        <v>5508</v>
      </c>
      <c r="B16" s="1" t="s">
        <v>49</v>
      </c>
      <c r="C16" s="1" t="s">
        <v>65</v>
      </c>
      <c r="D16" s="1" t="s">
        <v>9</v>
      </c>
      <c r="E16" s="5">
        <f>M!E10</f>
        <v>0</v>
      </c>
      <c r="F16" s="37">
        <f>M!F10</f>
        <v>120</v>
      </c>
      <c r="G16" s="5">
        <f>SUM(E16:F16)</f>
        <v>120</v>
      </c>
      <c r="H16" s="5">
        <f>120-G16</f>
        <v>0</v>
      </c>
      <c r="I16" s="5">
        <f>M!I10</f>
        <v>0</v>
      </c>
      <c r="J16" s="37">
        <f>M!J10</f>
        <v>100</v>
      </c>
      <c r="K16" s="5">
        <f>SUM(I16:J16)</f>
        <v>100</v>
      </c>
      <c r="L16" s="5">
        <f>100-K16</f>
        <v>0</v>
      </c>
      <c r="M16" s="5">
        <f>M!M10</f>
        <v>33.32</v>
      </c>
      <c r="N16" s="37">
        <f>M!N10</f>
        <v>28</v>
      </c>
      <c r="O16" s="37">
        <f>M!O10</f>
        <v>10</v>
      </c>
      <c r="P16" s="37">
        <f>SUM(N16,O16)</f>
        <v>38</v>
      </c>
      <c r="Q16" s="5">
        <f>M!Q10</f>
        <v>51.08</v>
      </c>
      <c r="R16" s="37">
        <f>M!R10</f>
        <v>6</v>
      </c>
      <c r="S16" s="37">
        <f>M!S10</f>
        <v>2</v>
      </c>
      <c r="T16" s="37">
        <f>SUM(R16:S16)</f>
        <v>8</v>
      </c>
      <c r="U16" s="5">
        <f>SUM(H16,L16,P16,T16)</f>
        <v>46</v>
      </c>
      <c r="V16" s="90">
        <v>14</v>
      </c>
    </row>
    <row r="17" spans="1:22" ht="12.75">
      <c r="A17" s="4">
        <v>5516</v>
      </c>
      <c r="B17" s="1" t="s">
        <v>132</v>
      </c>
      <c r="C17" s="1" t="s">
        <v>140</v>
      </c>
      <c r="D17" s="1" t="s">
        <v>207</v>
      </c>
      <c r="E17" s="5" t="s">
        <v>214</v>
      </c>
      <c r="F17" s="37">
        <f>M!F16</f>
        <v>120</v>
      </c>
      <c r="G17" s="5">
        <f>SUM(E17:F17)</f>
        <v>120</v>
      </c>
      <c r="H17" s="5">
        <f>120-G17</f>
        <v>0</v>
      </c>
      <c r="I17" s="5">
        <f>M!I16</f>
        <v>0</v>
      </c>
      <c r="J17" s="37">
        <f>M!J16</f>
        <v>100</v>
      </c>
      <c r="K17" s="5">
        <f>SUM(I17:J17)</f>
        <v>100</v>
      </c>
      <c r="L17" s="5">
        <f>100-K17</f>
        <v>0</v>
      </c>
      <c r="M17" s="5">
        <f>M!M16</f>
        <v>32.11</v>
      </c>
      <c r="N17" s="37">
        <f>M!N16</f>
        <v>24</v>
      </c>
      <c r="O17" s="37">
        <f>M!O16</f>
        <v>0</v>
      </c>
      <c r="P17" s="37">
        <f>SUM(N17,O17)</f>
        <v>24</v>
      </c>
      <c r="Q17" s="5">
        <f>M!Q16</f>
        <v>38.15</v>
      </c>
      <c r="R17" s="37">
        <f>M!R16</f>
        <v>19</v>
      </c>
      <c r="S17" s="37">
        <f>M!S16</f>
        <v>27</v>
      </c>
      <c r="T17" s="37">
        <f>SUM(R17:S17)</f>
        <v>46</v>
      </c>
      <c r="U17" s="5">
        <f>SUM(H17,L17,P17,T17)</f>
        <v>70</v>
      </c>
      <c r="V17" s="90" t="s">
        <v>215</v>
      </c>
    </row>
    <row r="18" spans="1:22" ht="12.75">
      <c r="A18" s="4"/>
      <c r="B18" s="1"/>
      <c r="C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</row>
    <row r="19" spans="1:22" ht="12.75">
      <c r="A19" s="4"/>
      <c r="B19" s="1"/>
      <c r="C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</row>
    <row r="20" spans="2:22" ht="12.75">
      <c r="B20" s="8"/>
      <c r="E20" s="5"/>
      <c r="F20" s="37"/>
      <c r="G20" s="5"/>
      <c r="H20" s="5"/>
      <c r="I20" s="5"/>
      <c r="J20" s="3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2:26" ht="12.75">
      <c r="B21" s="8"/>
      <c r="E21" s="36" t="s">
        <v>98</v>
      </c>
      <c r="F21" s="49">
        <f>Макси!F26</f>
        <v>34</v>
      </c>
      <c r="G21" s="54" t="s">
        <v>99</v>
      </c>
      <c r="H21" s="49">
        <f>Макси!H26</f>
        <v>51</v>
      </c>
      <c r="I21" s="36" t="s">
        <v>98</v>
      </c>
      <c r="J21" s="49">
        <f>Макси!J26</f>
        <v>38</v>
      </c>
      <c r="K21" s="54" t="s">
        <v>99</v>
      </c>
      <c r="L21" s="49">
        <f>Макси!L26</f>
        <v>57</v>
      </c>
      <c r="M21" s="5"/>
      <c r="N21" s="5"/>
      <c r="O21" s="5"/>
      <c r="P21" s="36" t="s">
        <v>98</v>
      </c>
      <c r="Q21" s="49">
        <f>Макси!Q26</f>
        <v>38</v>
      </c>
      <c r="R21" s="54" t="s">
        <v>99</v>
      </c>
      <c r="S21" s="49">
        <f>Макси!S26</f>
        <v>57</v>
      </c>
      <c r="T21" s="5"/>
      <c r="U21" s="5"/>
      <c r="V21" s="5"/>
      <c r="W21" s="8" t="s">
        <v>100</v>
      </c>
      <c r="X21">
        <f>Макси!X26</f>
        <v>152</v>
      </c>
      <c r="Y21">
        <f>Макси!Y26</f>
        <v>177</v>
      </c>
      <c r="Z21">
        <f>Макси!Z26</f>
        <v>169</v>
      </c>
    </row>
    <row r="22" spans="1:22" ht="12.75">
      <c r="A22" s="48"/>
      <c r="E22" s="85"/>
      <c r="F22" s="85"/>
      <c r="G22" s="85"/>
      <c r="H22" s="85"/>
      <c r="I22" s="86"/>
      <c r="J22" s="85"/>
      <c r="K22" s="36"/>
      <c r="L22" s="36"/>
      <c r="M22" s="85"/>
      <c r="N22" s="85"/>
      <c r="O22" s="85"/>
      <c r="P22" s="85"/>
      <c r="Q22" s="85"/>
      <c r="R22" s="5"/>
      <c r="S22" s="5"/>
      <c r="T22" s="5"/>
      <c r="U22" s="5"/>
      <c r="V22" s="5"/>
    </row>
    <row r="23" spans="5:21" ht="12.75">
      <c r="E23" s="85" t="s">
        <v>25</v>
      </c>
      <c r="F23" s="85"/>
      <c r="G23" s="85"/>
      <c r="H23" s="85"/>
      <c r="I23" s="85" t="s">
        <v>26</v>
      </c>
      <c r="J23" s="85"/>
      <c r="K23" s="85"/>
      <c r="L23" s="85"/>
      <c r="M23" s="2"/>
      <c r="N23" s="2"/>
      <c r="O23" s="85" t="s">
        <v>30</v>
      </c>
      <c r="P23" s="85"/>
      <c r="Q23" s="85"/>
      <c r="R23" s="85"/>
      <c r="S23" s="85"/>
      <c r="T23" s="5"/>
      <c r="U23" s="5"/>
    </row>
    <row r="24" spans="1:26" ht="38.25">
      <c r="A24" s="2" t="s">
        <v>0</v>
      </c>
      <c r="B24" s="2" t="s">
        <v>1</v>
      </c>
      <c r="C24" s="2" t="s">
        <v>2</v>
      </c>
      <c r="D24" s="3" t="s">
        <v>4</v>
      </c>
      <c r="E24" s="3" t="s">
        <v>14</v>
      </c>
      <c r="F24" s="3" t="s">
        <v>15</v>
      </c>
      <c r="G24" s="55" t="s">
        <v>29</v>
      </c>
      <c r="H24" s="2" t="s">
        <v>16</v>
      </c>
      <c r="I24" s="3" t="s">
        <v>14</v>
      </c>
      <c r="J24" s="3" t="s">
        <v>15</v>
      </c>
      <c r="K24" s="55" t="s">
        <v>29</v>
      </c>
      <c r="L24" s="2" t="s">
        <v>16</v>
      </c>
      <c r="M24" s="2" t="s">
        <v>101</v>
      </c>
      <c r="N24" s="47" t="s">
        <v>51</v>
      </c>
      <c r="O24" s="38" t="s">
        <v>24</v>
      </c>
      <c r="P24" s="2" t="s">
        <v>14</v>
      </c>
      <c r="Q24" s="2" t="s">
        <v>15</v>
      </c>
      <c r="R24" s="2" t="s">
        <v>29</v>
      </c>
      <c r="S24" s="2" t="s">
        <v>16</v>
      </c>
      <c r="T24" s="2" t="s">
        <v>24</v>
      </c>
      <c r="X24" s="55" t="s">
        <v>102</v>
      </c>
      <c r="Y24" s="55" t="s">
        <v>103</v>
      </c>
      <c r="Z24" s="55" t="s">
        <v>104</v>
      </c>
    </row>
    <row r="25" spans="1:26" ht="12.75">
      <c r="A25" s="4">
        <v>5510</v>
      </c>
      <c r="B25" t="s">
        <v>130</v>
      </c>
      <c r="C25" t="s">
        <v>208</v>
      </c>
      <c r="D25" t="s">
        <v>37</v>
      </c>
      <c r="E25" s="5">
        <f>M!E12</f>
        <v>31.5</v>
      </c>
      <c r="F25" s="37">
        <f>M!F12</f>
        <v>5</v>
      </c>
      <c r="G25" s="5">
        <f>IF(E25=0,120,IF(E25&gt;$H$21,120,IF(E25&lt;$F$21,0,IF($H$21&gt;E25&gt;$F$21,E25-$F$21))))</f>
        <v>0</v>
      </c>
      <c r="H25" s="5">
        <f>SUM(F25,G25)</f>
        <v>5</v>
      </c>
      <c r="I25" s="5">
        <f>M!I12</f>
        <v>37.06</v>
      </c>
      <c r="J25" s="37">
        <f>M!J12</f>
        <v>5</v>
      </c>
      <c r="K25" s="5">
        <f>IF(I25=0,100,IF(I25&gt;$L$21,100,IF(I25&lt;$J$21,0,IF($L$21&gt;I25&gt;$J$21,I25-$J$21))))</f>
        <v>0</v>
      </c>
      <c r="L25" s="5">
        <f>SUM(J25,K25)</f>
        <v>5</v>
      </c>
      <c r="M25" s="5">
        <f>SUM(E25,I25)</f>
        <v>68.56</v>
      </c>
      <c r="N25" s="5">
        <f>SUM(H25,L25)</f>
        <v>10</v>
      </c>
      <c r="O25" s="89">
        <v>5</v>
      </c>
      <c r="P25" s="5">
        <v>34.66</v>
      </c>
      <c r="Q25" s="37">
        <v>0</v>
      </c>
      <c r="R25" s="5">
        <f>IF(P25=0,120,IF(P25&gt;$S$21,120,IF(P25&lt;$Q$21,0,IF($S$21&gt;P25&gt;$Q$21,P25-$Q$21))))</f>
        <v>0</v>
      </c>
      <c r="S25" s="56">
        <f>SUM(Q25,R25)</f>
        <v>0</v>
      </c>
      <c r="T25" s="88">
        <v>1</v>
      </c>
      <c r="X25" s="57">
        <f>$X$21/E25</f>
        <v>4.825396825396825</v>
      </c>
      <c r="Y25" s="57">
        <f>$Y$21/I25</f>
        <v>4.776038855909336</v>
      </c>
      <c r="Z25" s="57">
        <f>$Z$21/P25</f>
        <v>4.87593768032314</v>
      </c>
    </row>
    <row r="26" spans="1:26" ht="12.75">
      <c r="A26" s="4">
        <v>5503</v>
      </c>
      <c r="B26" t="s">
        <v>45</v>
      </c>
      <c r="C26" t="s">
        <v>95</v>
      </c>
      <c r="D26" s="1" t="s">
        <v>204</v>
      </c>
      <c r="E26" s="5">
        <f>M!E5</f>
        <v>33.32</v>
      </c>
      <c r="F26" s="37">
        <f>M!F5</f>
        <v>0</v>
      </c>
      <c r="G26" s="5">
        <f>IF(E26=0,120,IF(E26&gt;$H$21,120,IF(E26&lt;$F$21,0,IF($H$21&gt;E26&gt;$F$21,E26-$F$21))))</f>
        <v>0</v>
      </c>
      <c r="H26" s="5">
        <f>SUM(F26,G26)</f>
        <v>0</v>
      </c>
      <c r="I26" s="5">
        <f>M!I5</f>
        <v>36.04</v>
      </c>
      <c r="J26" s="37">
        <f>M!J5</f>
        <v>5</v>
      </c>
      <c r="K26" s="5">
        <f>IF(I26=0,100,IF(I26&gt;$L$21,100,IF(I26&lt;$J$21,0,IF($L$21&gt;I26&gt;$J$21,I26-$J$21))))</f>
        <v>0</v>
      </c>
      <c r="L26" s="5">
        <f>SUM(J26,K26)</f>
        <v>5</v>
      </c>
      <c r="M26" s="5">
        <f>SUM(E26,I26)</f>
        <v>69.36</v>
      </c>
      <c r="N26" s="5">
        <f>SUM(H26,L26)</f>
        <v>5</v>
      </c>
      <c r="O26" s="89">
        <v>2</v>
      </c>
      <c r="P26" s="5">
        <v>35.75</v>
      </c>
      <c r="Q26" s="37">
        <v>0</v>
      </c>
      <c r="R26" s="5">
        <f>IF(P26=0,120,IF(P26&gt;$S$21,120,IF(P26&lt;$Q$21,0,IF($S$21&gt;P26&gt;$Q$21,P26-$Q$21))))</f>
        <v>0</v>
      </c>
      <c r="S26" s="56">
        <f>SUM(Q26,R26)</f>
        <v>0</v>
      </c>
      <c r="T26" s="88">
        <v>2</v>
      </c>
      <c r="U26" s="5"/>
      <c r="V26" s="5"/>
      <c r="X26" s="57">
        <f aca="true" t="shared" si="0" ref="X26:X39">$X$21/E26</f>
        <v>4.561824729891956</v>
      </c>
      <c r="Y26" s="57">
        <f aca="true" t="shared" si="1" ref="Y26:Y39">$Y$21/I26</f>
        <v>4.911209766925638</v>
      </c>
      <c r="Z26" s="57">
        <f aca="true" t="shared" si="2" ref="Z26:Z39">$Z$21/P26</f>
        <v>4.7272727272727275</v>
      </c>
    </row>
    <row r="27" spans="1:26" ht="12.75">
      <c r="A27" s="4">
        <v>5506</v>
      </c>
      <c r="B27" s="1" t="s">
        <v>8</v>
      </c>
      <c r="C27" s="1" t="s">
        <v>139</v>
      </c>
      <c r="D27" s="1" t="s">
        <v>207</v>
      </c>
      <c r="E27" s="5">
        <f>M!E8</f>
        <v>32.5</v>
      </c>
      <c r="F27" s="37">
        <f>M!F8</f>
        <v>10</v>
      </c>
      <c r="G27" s="5">
        <f>IF(E27=0,120,IF(E27&gt;$H$21,120,IF(E27&lt;$F$21,0,IF($H$21&gt;E27&gt;$F$21,E27-$F$21))))</f>
        <v>0</v>
      </c>
      <c r="H27" s="5">
        <f>SUM(F27,G27)</f>
        <v>10</v>
      </c>
      <c r="I27" s="5">
        <f>M!I8</f>
        <v>34.1</v>
      </c>
      <c r="J27" s="37">
        <f>M!J8</f>
        <v>0</v>
      </c>
      <c r="K27" s="5">
        <f>IF(I27=0,100,IF(I27&gt;$L$21,100,IF(I27&lt;$J$21,0,IF($L$21&gt;I27&gt;$J$21,I27-$J$21))))</f>
        <v>0</v>
      </c>
      <c r="L27" s="5">
        <f>SUM(J27,K27)</f>
        <v>0</v>
      </c>
      <c r="M27" s="5">
        <f>SUM(E27,I27)</f>
        <v>66.6</v>
      </c>
      <c r="N27" s="5">
        <f>SUM(H27,L27)</f>
        <v>10</v>
      </c>
      <c r="O27" s="89">
        <v>4</v>
      </c>
      <c r="P27" s="5">
        <v>37.6</v>
      </c>
      <c r="Q27" s="37">
        <v>0</v>
      </c>
      <c r="R27" s="5">
        <f>IF(P27=0,120,IF(P27&gt;$S$21,120,IF(P27&lt;$Q$21,0,IF($S$21&gt;P27&gt;$Q$21,P27-$Q$21))))</f>
        <v>0</v>
      </c>
      <c r="S27" s="56">
        <f>SUM(Q27,R27)</f>
        <v>0</v>
      </c>
      <c r="T27" s="88">
        <v>3</v>
      </c>
      <c r="X27" s="57">
        <f t="shared" si="0"/>
        <v>4.676923076923077</v>
      </c>
      <c r="Y27" s="57">
        <f t="shared" si="1"/>
        <v>5.190615835777126</v>
      </c>
      <c r="Z27" s="57">
        <f t="shared" si="2"/>
        <v>4.49468085106383</v>
      </c>
    </row>
    <row r="28" spans="1:26" ht="12.75">
      <c r="A28" s="4">
        <v>5502</v>
      </c>
      <c r="B28" s="1" t="s">
        <v>62</v>
      </c>
      <c r="C28" s="1" t="s">
        <v>64</v>
      </c>
      <c r="D28" s="1" t="s">
        <v>203</v>
      </c>
      <c r="E28" s="5">
        <f>M!E4</f>
        <v>33.9</v>
      </c>
      <c r="F28" s="37">
        <f>M!F4</f>
        <v>0</v>
      </c>
      <c r="G28" s="5">
        <f>IF(E28=0,120,IF(E28&gt;$H$21,120,IF(E28&lt;$F$21,0,IF($H$21&gt;E28&gt;$F$21,E28-$F$21))))</f>
        <v>0</v>
      </c>
      <c r="H28" s="5">
        <f>SUM(F28,G28)</f>
        <v>0</v>
      </c>
      <c r="I28" s="5">
        <f>M!I4</f>
        <v>36.31</v>
      </c>
      <c r="J28" s="37">
        <f>M!J4</f>
        <v>5</v>
      </c>
      <c r="K28" s="5">
        <f>IF(I28=0,100,IF(I28&gt;$L$21,100,IF(I28&lt;$J$21,0,IF($L$21&gt;I28&gt;$J$21,I28-$J$21))))</f>
        <v>0</v>
      </c>
      <c r="L28" s="5">
        <f>SUM(J28,K28)</f>
        <v>5</v>
      </c>
      <c r="M28" s="5">
        <f>SUM(E28,I28)</f>
        <v>70.21000000000001</v>
      </c>
      <c r="N28" s="5">
        <f>SUM(H28,L28)</f>
        <v>5</v>
      </c>
      <c r="O28" s="89">
        <v>3</v>
      </c>
      <c r="P28" s="5">
        <v>36.5</v>
      </c>
      <c r="Q28" s="37">
        <v>5</v>
      </c>
      <c r="R28" s="5">
        <f>IF(P28=0,120,IF(P28&gt;$S$21,120,IF(P28&lt;$Q$21,0,IF($S$21&gt;P28&gt;$Q$21,P28-$Q$21))))</f>
        <v>0</v>
      </c>
      <c r="S28" s="56">
        <f>SUM(Q28,R28)</f>
        <v>5</v>
      </c>
      <c r="T28" s="6">
        <v>4</v>
      </c>
      <c r="X28" s="57">
        <f t="shared" si="0"/>
        <v>4.48377581120944</v>
      </c>
      <c r="Y28" s="57">
        <f t="shared" si="1"/>
        <v>4.874690167997796</v>
      </c>
      <c r="Z28" s="57">
        <f t="shared" si="2"/>
        <v>4.63013698630137</v>
      </c>
    </row>
    <row r="29" spans="1:26" ht="12.75">
      <c r="A29" s="4">
        <v>5517</v>
      </c>
      <c r="B29" s="1" t="s">
        <v>155</v>
      </c>
      <c r="C29" s="1" t="s">
        <v>165</v>
      </c>
      <c r="D29" s="1" t="s">
        <v>211</v>
      </c>
      <c r="E29" s="5">
        <f>M!E17</f>
        <v>34.06</v>
      </c>
      <c r="F29" s="37">
        <f>M!F17</f>
        <v>0</v>
      </c>
      <c r="G29" s="5">
        <f>IF(E29=0,120,IF(E29&gt;$H$21,120,IF(E29&lt;$F$21,0,IF($H$21&gt;E29&gt;$F$21,E29-$F$21))))</f>
        <v>0.060000000000002274</v>
      </c>
      <c r="H29" s="5">
        <f>SUM(F29,G29)</f>
        <v>0.060000000000002274</v>
      </c>
      <c r="I29" s="5">
        <f>M!I17</f>
        <v>32.5</v>
      </c>
      <c r="J29" s="37">
        <f>M!J17</f>
        <v>0</v>
      </c>
      <c r="K29" s="5">
        <f>IF(I29=0,100,IF(I29&gt;$L$21,100,IF(I29&lt;$J$21,0,IF($L$21&gt;I29&gt;$J$21,I29-$J$21))))</f>
        <v>0</v>
      </c>
      <c r="L29" s="5">
        <f>SUM(J29,K29)</f>
        <v>0</v>
      </c>
      <c r="M29" s="5">
        <f>SUM(E29,I29)</f>
        <v>66.56</v>
      </c>
      <c r="N29" s="5">
        <f>SUM(H29,L29)</f>
        <v>0.060000000000002274</v>
      </c>
      <c r="O29" s="89">
        <v>1</v>
      </c>
      <c r="P29" s="5">
        <v>36.53</v>
      </c>
      <c r="Q29" s="37">
        <v>20</v>
      </c>
      <c r="R29" s="5">
        <f>IF(P29=0,120,IF(P29&gt;$S$21,120,IF(P29&lt;$Q$21,0,IF($S$21&gt;P29&gt;$Q$21,P29-$Q$21))))</f>
        <v>0</v>
      </c>
      <c r="S29" s="56">
        <f>SUM(Q29,R29)</f>
        <v>20</v>
      </c>
      <c r="T29" s="6">
        <v>5</v>
      </c>
      <c r="X29" s="57">
        <f t="shared" si="0"/>
        <v>4.462712859659424</v>
      </c>
      <c r="Y29" s="57">
        <f t="shared" si="1"/>
        <v>5.446153846153846</v>
      </c>
      <c r="Z29" s="57">
        <f t="shared" si="2"/>
        <v>4.6263345195729535</v>
      </c>
    </row>
    <row r="30" spans="1:26" ht="12.75">
      <c r="A30" s="4">
        <v>5504</v>
      </c>
      <c r="B30" s="1" t="s">
        <v>180</v>
      </c>
      <c r="C30" s="1" t="s">
        <v>205</v>
      </c>
      <c r="D30" s="1" t="s">
        <v>206</v>
      </c>
      <c r="E30" s="5">
        <f>M!E6</f>
        <v>34.69</v>
      </c>
      <c r="F30" s="37">
        <f>M!F6</f>
        <v>0</v>
      </c>
      <c r="G30" s="5">
        <f>IF(E30=0,120,IF(E30&gt;$H$21,120,IF(E30&lt;$F$21,0,IF($H$21&gt;E30&gt;$F$21,E30-$F$21))))</f>
        <v>0.6899999999999977</v>
      </c>
      <c r="H30" s="5">
        <f>SUM(F30,G30)</f>
        <v>0.6899999999999977</v>
      </c>
      <c r="I30" s="5">
        <f>M!I6</f>
        <v>34.85</v>
      </c>
      <c r="J30" s="37">
        <f>M!J6</f>
        <v>10</v>
      </c>
      <c r="K30" s="5">
        <f>IF(I30=0,100,IF(I30&gt;$L$21,100,IF(I30&lt;$J$21,0,IF($L$21&gt;I30&gt;$J$21,I30-$J$21))))</f>
        <v>0</v>
      </c>
      <c r="L30" s="5">
        <f>SUM(J30,K30)</f>
        <v>10</v>
      </c>
      <c r="M30" s="5">
        <f>SUM(E30,I30)</f>
        <v>69.53999999999999</v>
      </c>
      <c r="N30" s="5">
        <f>SUM(H30,L30)</f>
        <v>10.689999999999998</v>
      </c>
      <c r="O30" s="89">
        <v>6</v>
      </c>
      <c r="P30" s="5">
        <v>120</v>
      </c>
      <c r="Q30" s="37"/>
      <c r="R30" s="5">
        <f>IF(P30=0,120,IF(P30&gt;$S$21,120,IF(P30&lt;$Q$21,0,IF($S$21&gt;P30&gt;$Q$21,P30-$Q$21))))</f>
        <v>120</v>
      </c>
      <c r="S30" s="56">
        <f>SUM(Q30,R30)</f>
        <v>120</v>
      </c>
      <c r="T30" s="6"/>
      <c r="X30" s="57">
        <f t="shared" si="0"/>
        <v>4.381666186220813</v>
      </c>
      <c r="Y30" s="57">
        <f t="shared" si="1"/>
        <v>5.078909612625538</v>
      </c>
      <c r="Z30" s="57">
        <f t="shared" si="2"/>
        <v>1.4083333333333334</v>
      </c>
    </row>
    <row r="31" spans="1:26" ht="12.75">
      <c r="A31" s="4">
        <v>5513</v>
      </c>
      <c r="B31" s="1" t="s">
        <v>180</v>
      </c>
      <c r="C31" s="1" t="s">
        <v>181</v>
      </c>
      <c r="D31" s="1" t="s">
        <v>209</v>
      </c>
      <c r="E31" s="5">
        <f>M!E13</f>
        <v>39.16</v>
      </c>
      <c r="F31" s="37">
        <f>M!F13</f>
        <v>15</v>
      </c>
      <c r="G31" s="5">
        <f>IF(E31=0,120,IF(E31&gt;$H$21,120,IF(E31&lt;$F$21,0,IF($H$21&gt;E31&gt;$F$21,E31-$F$21))))</f>
        <v>5.159999999999997</v>
      </c>
      <c r="H31" s="5">
        <f>SUM(F31,G31)</f>
        <v>20.159999999999997</v>
      </c>
      <c r="I31" s="5">
        <f>M!I13</f>
        <v>37.94</v>
      </c>
      <c r="J31" s="37">
        <f>M!J13</f>
        <v>0</v>
      </c>
      <c r="K31" s="5">
        <f>IF(I31=0,100,IF(I31&gt;$L$21,100,IF(I31&lt;$J$21,0,IF($L$21&gt;I31&gt;$J$21,I31-$J$21))))</f>
        <v>0</v>
      </c>
      <c r="L31" s="5">
        <f>SUM(J31,K31)</f>
        <v>0</v>
      </c>
      <c r="M31" s="5">
        <f>SUM(E31,I31)</f>
        <v>77.1</v>
      </c>
      <c r="N31" s="5">
        <f>SUM(H31,L31)</f>
        <v>20.159999999999997</v>
      </c>
      <c r="O31" s="89">
        <v>7</v>
      </c>
      <c r="P31" s="5">
        <v>120</v>
      </c>
      <c r="Q31" s="37"/>
      <c r="R31" s="5">
        <f>IF(P31=0,120,IF(P31&gt;$S$21,120,IF(P31&lt;$Q$21,0,IF($S$21&gt;P31&gt;$Q$21,P31-$Q$21))))</f>
        <v>120</v>
      </c>
      <c r="S31" s="56">
        <f>SUM(Q31,R31)</f>
        <v>120</v>
      </c>
      <c r="T31" s="6"/>
      <c r="X31" s="57">
        <f t="shared" si="0"/>
        <v>3.881511746680286</v>
      </c>
      <c r="Y31" s="57">
        <f t="shared" si="1"/>
        <v>4.665260938323669</v>
      </c>
      <c r="Z31" s="57">
        <f t="shared" si="2"/>
        <v>1.4083333333333334</v>
      </c>
    </row>
    <row r="32" spans="1:26" ht="12.75">
      <c r="A32" s="4">
        <v>5514</v>
      </c>
      <c r="B32" t="s">
        <v>111</v>
      </c>
      <c r="C32" t="s">
        <v>120</v>
      </c>
      <c r="D32" t="s">
        <v>203</v>
      </c>
      <c r="E32" s="5">
        <f>M!E14</f>
        <v>34.25</v>
      </c>
      <c r="F32" s="37">
        <f>M!F14</f>
        <v>10</v>
      </c>
      <c r="G32" s="5">
        <f>IF(E32=0,120,IF(E32&gt;$H$21,120,IF(E32&lt;$F$21,0,IF($H$21&gt;E32&gt;$F$21,E32-$F$21))))</f>
        <v>0.25</v>
      </c>
      <c r="H32" s="5">
        <f>SUM(F32,G32)</f>
        <v>10.25</v>
      </c>
      <c r="I32" s="5">
        <f>M!I14</f>
        <v>39.5</v>
      </c>
      <c r="J32" s="37">
        <f>M!J14</f>
        <v>10</v>
      </c>
      <c r="K32" s="5">
        <f>IF(I32=0,100,IF(I32&gt;$L$21,100,IF(I32&lt;$J$21,0,IF($L$21&gt;I32&gt;$J$21,I32-$J$21))))</f>
        <v>1.5</v>
      </c>
      <c r="L32" s="5">
        <f>SUM(J32,K32)</f>
        <v>11.5</v>
      </c>
      <c r="M32" s="5">
        <f>SUM(E32,I32)</f>
        <v>73.75</v>
      </c>
      <c r="N32" s="5">
        <f>SUM(H32,L32)</f>
        <v>21.75</v>
      </c>
      <c r="O32">
        <v>8</v>
      </c>
      <c r="P32" s="5"/>
      <c r="Q32" s="37"/>
      <c r="R32" s="5">
        <f aca="true" t="shared" si="3" ref="R26:R39">IF(P32=0,120,IF(P32&gt;$S$21,120,IF(P32&lt;$Q$21,0,IF($S$21&gt;P32&gt;$Q$21,P32-$Q$21))))</f>
        <v>120</v>
      </c>
      <c r="S32" s="56">
        <f aca="true" t="shared" si="4" ref="S26:S39">SUM(Q32,R32)</f>
        <v>120</v>
      </c>
      <c r="T32" s="5"/>
      <c r="X32" s="57">
        <f t="shared" si="0"/>
        <v>4.437956204379562</v>
      </c>
      <c r="Y32" s="57">
        <f t="shared" si="1"/>
        <v>4.481012658227848</v>
      </c>
      <c r="Z32" s="57" t="e">
        <f t="shared" si="2"/>
        <v>#DIV/0!</v>
      </c>
    </row>
    <row r="33" spans="1:26" ht="12.75">
      <c r="A33" s="4">
        <v>5509</v>
      </c>
      <c r="B33" t="s">
        <v>56</v>
      </c>
      <c r="C33" t="s">
        <v>85</v>
      </c>
      <c r="D33" t="s">
        <v>206</v>
      </c>
      <c r="E33" s="5">
        <f>M!E11</f>
        <v>41.87</v>
      </c>
      <c r="F33" s="37">
        <f>M!F11</f>
        <v>5</v>
      </c>
      <c r="G33" s="5">
        <f>IF(E33=0,120,IF(E33&gt;$H$21,120,IF(E33&lt;$F$21,0,IF($H$21&gt;E33&gt;$F$21,E33-$F$21))))</f>
        <v>7.869999999999997</v>
      </c>
      <c r="H33" s="5">
        <f>SUM(F33,G33)</f>
        <v>12.869999999999997</v>
      </c>
      <c r="I33" s="5">
        <f>M!I11</f>
        <v>37.35</v>
      </c>
      <c r="J33" s="37">
        <f>M!J11</f>
        <v>10</v>
      </c>
      <c r="K33" s="5">
        <f>IF(I33=0,100,IF(I33&gt;$L$21,100,IF(I33&lt;$J$21,0,IF($L$21&gt;I33&gt;$J$21,I33-$J$21))))</f>
        <v>0</v>
      </c>
      <c r="L33" s="5">
        <f>SUM(J33,K33)</f>
        <v>10</v>
      </c>
      <c r="M33" s="5">
        <f>SUM(E33,I33)</f>
        <v>79.22</v>
      </c>
      <c r="N33" s="5">
        <f>SUM(H33,L33)</f>
        <v>22.869999999999997</v>
      </c>
      <c r="O33">
        <v>9</v>
      </c>
      <c r="P33" s="5"/>
      <c r="Q33" s="37"/>
      <c r="R33" s="5">
        <f t="shared" si="3"/>
        <v>120</v>
      </c>
      <c r="S33" s="56">
        <f t="shared" si="4"/>
        <v>120</v>
      </c>
      <c r="T33" s="5"/>
      <c r="X33" s="57">
        <f t="shared" si="0"/>
        <v>3.630284213040363</v>
      </c>
      <c r="Y33" s="57">
        <f t="shared" si="1"/>
        <v>4.738955823293172</v>
      </c>
      <c r="Z33" s="57" t="e">
        <f t="shared" si="2"/>
        <v>#DIV/0!</v>
      </c>
    </row>
    <row r="34" spans="1:26" ht="12.75">
      <c r="A34" s="4">
        <v>5515</v>
      </c>
      <c r="B34" s="1" t="s">
        <v>145</v>
      </c>
      <c r="C34" s="1" t="s">
        <v>146</v>
      </c>
      <c r="D34" s="1" t="s">
        <v>210</v>
      </c>
      <c r="E34" s="5">
        <f>M!E15</f>
        <v>42.38</v>
      </c>
      <c r="F34" s="37">
        <f>M!F15</f>
        <v>15</v>
      </c>
      <c r="G34" s="5">
        <f>IF(E34=0,120,IF(E34&gt;$H$21,120,IF(E34&lt;$F$21,0,IF($H$21&gt;E34&gt;$F$21,E34-$F$21))))</f>
        <v>8.380000000000003</v>
      </c>
      <c r="H34" s="5">
        <f>SUM(F34,G34)</f>
        <v>23.380000000000003</v>
      </c>
      <c r="I34" s="5">
        <f>M!I15</f>
        <v>36.93</v>
      </c>
      <c r="J34" s="37">
        <f>M!J15</f>
        <v>0</v>
      </c>
      <c r="K34" s="5">
        <f>IF(I34=0,100,IF(I34&gt;$L$21,100,IF(I34&lt;$J$21,0,IF($L$21&gt;I34&gt;$J$21,I34-$J$21))))</f>
        <v>0</v>
      </c>
      <c r="L34" s="5">
        <f>SUM(J34,K34)</f>
        <v>0</v>
      </c>
      <c r="M34" s="5">
        <f>SUM(E34,I34)</f>
        <v>79.31</v>
      </c>
      <c r="N34" s="5">
        <f>SUM(H34,L34)</f>
        <v>23.380000000000003</v>
      </c>
      <c r="O34">
        <v>10</v>
      </c>
      <c r="P34" s="5"/>
      <c r="Q34" s="37"/>
      <c r="R34" s="5">
        <f t="shared" si="3"/>
        <v>120</v>
      </c>
      <c r="S34" s="56">
        <f t="shared" si="4"/>
        <v>120</v>
      </c>
      <c r="T34" s="5"/>
      <c r="X34" s="57">
        <f t="shared" si="0"/>
        <v>3.5865974516281263</v>
      </c>
      <c r="Y34" s="57">
        <f t="shared" si="1"/>
        <v>4.79285134037368</v>
      </c>
      <c r="Z34" s="57" t="e">
        <f t="shared" si="2"/>
        <v>#DIV/0!</v>
      </c>
    </row>
    <row r="35" spans="1:26" ht="12.75">
      <c r="A35" s="4">
        <v>5505</v>
      </c>
      <c r="B35" s="1" t="s">
        <v>126</v>
      </c>
      <c r="C35" s="1" t="s">
        <v>127</v>
      </c>
      <c r="D35" s="1" t="s">
        <v>9</v>
      </c>
      <c r="E35" s="5">
        <f>M!E7</f>
        <v>42.31</v>
      </c>
      <c r="F35" s="37">
        <f>M!F7</f>
        <v>10</v>
      </c>
      <c r="G35" s="5">
        <f>IF(E35=0,120,IF(E35&gt;$H$21,120,IF(E35&lt;$F$21,0,IF($H$21&gt;E35&gt;$F$21,E35-$F$21))))</f>
        <v>8.310000000000002</v>
      </c>
      <c r="H35" s="5">
        <f>SUM(F35,G35)</f>
        <v>18.310000000000002</v>
      </c>
      <c r="I35" s="5">
        <f>M!I7</f>
        <v>45.28</v>
      </c>
      <c r="J35" s="37">
        <f>M!J7</f>
        <v>5</v>
      </c>
      <c r="K35" s="5">
        <f>IF(I35=0,100,IF(I35&gt;$L$21,100,IF(I35&lt;$J$21,0,IF($L$21&gt;I35&gt;$J$21,I35-$J$21))))</f>
        <v>7.280000000000001</v>
      </c>
      <c r="L35" s="5">
        <f>SUM(J35,K35)</f>
        <v>12.280000000000001</v>
      </c>
      <c r="M35" s="5">
        <f>SUM(E35,I35)</f>
        <v>87.59</v>
      </c>
      <c r="N35" s="5">
        <f>SUM(H35,L35)</f>
        <v>30.590000000000003</v>
      </c>
      <c r="O35">
        <v>11</v>
      </c>
      <c r="P35" s="5"/>
      <c r="Q35" s="37"/>
      <c r="R35" s="5">
        <f t="shared" si="3"/>
        <v>120</v>
      </c>
      <c r="S35" s="56">
        <f t="shared" si="4"/>
        <v>120</v>
      </c>
      <c r="T35" s="5"/>
      <c r="X35" s="57">
        <f t="shared" si="0"/>
        <v>3.5925313164736465</v>
      </c>
      <c r="Y35" s="57">
        <f t="shared" si="1"/>
        <v>3.9090106007067136</v>
      </c>
      <c r="Z35" s="57" t="e">
        <f t="shared" si="2"/>
        <v>#DIV/0!</v>
      </c>
    </row>
    <row r="36" spans="1:26" ht="12.75">
      <c r="A36" s="4">
        <v>5507</v>
      </c>
      <c r="B36" s="1" t="s">
        <v>53</v>
      </c>
      <c r="C36" s="1" t="s">
        <v>118</v>
      </c>
      <c r="D36" s="1" t="s">
        <v>80</v>
      </c>
      <c r="E36" s="5">
        <f>M!E9</f>
        <v>35</v>
      </c>
      <c r="F36" s="37">
        <f>M!F9</f>
        <v>5</v>
      </c>
      <c r="G36" s="5">
        <f>IF(E36=0,120,IF(E36&gt;$H$21,120,IF(E36&lt;$F$21,0,IF($H$21&gt;E36&gt;$F$21,E36-$F$21))))</f>
        <v>1</v>
      </c>
      <c r="H36" s="5">
        <f>SUM(F36,G36)</f>
        <v>6</v>
      </c>
      <c r="I36" s="5">
        <f>M!I9</f>
        <v>0</v>
      </c>
      <c r="J36" s="37"/>
      <c r="K36" s="5">
        <f>IF(I36=0,100,IF(I36&gt;$L$21,100,IF(I36&lt;$J$21,0,IF($L$21&gt;I36&gt;$J$21,I36-$J$21))))</f>
        <v>100</v>
      </c>
      <c r="L36" s="5">
        <f>SUM(J36,K36)</f>
        <v>100</v>
      </c>
      <c r="M36" s="5">
        <f>SUM(E36,I36)</f>
        <v>35</v>
      </c>
      <c r="N36" s="5">
        <f>SUM(H36,L36)</f>
        <v>106</v>
      </c>
      <c r="O36">
        <v>12</v>
      </c>
      <c r="P36" s="5"/>
      <c r="Q36" s="37"/>
      <c r="R36" s="5">
        <f t="shared" si="3"/>
        <v>120</v>
      </c>
      <c r="S36" s="56">
        <f t="shared" si="4"/>
        <v>120</v>
      </c>
      <c r="T36" s="5"/>
      <c r="X36" s="57">
        <f t="shared" si="0"/>
        <v>4.3428571428571425</v>
      </c>
      <c r="Y36" s="57" t="e">
        <f t="shared" si="1"/>
        <v>#DIV/0!</v>
      </c>
      <c r="Z36" s="57" t="e">
        <f t="shared" si="2"/>
        <v>#DIV/0!</v>
      </c>
    </row>
    <row r="37" spans="1:26" ht="12.75">
      <c r="A37" s="4">
        <v>5501</v>
      </c>
      <c r="B37" t="s">
        <v>81</v>
      </c>
      <c r="C37" t="s">
        <v>149</v>
      </c>
      <c r="D37" t="s">
        <v>206</v>
      </c>
      <c r="E37" s="5">
        <f>M!E3</f>
        <v>0</v>
      </c>
      <c r="F37" s="37"/>
      <c r="G37" s="5">
        <f>IF(E37=0,120,IF(E37&gt;$H$21,120,IF(E37&lt;$F$21,0,IF($H$21&gt;E37&gt;$F$21,E37-$F$21))))</f>
        <v>120</v>
      </c>
      <c r="H37" s="5">
        <f>SUM(F37,G37)</f>
        <v>120</v>
      </c>
      <c r="I37" s="5">
        <f>M!I3</f>
        <v>0</v>
      </c>
      <c r="J37" s="37"/>
      <c r="K37" s="5">
        <f>IF(I37=0,100,IF(I37&gt;$L$21,100,IF(I37&lt;$J$21,0,IF($L$21&gt;I37&gt;$J$21,I37-$J$21))))</f>
        <v>100</v>
      </c>
      <c r="L37" s="5">
        <f>SUM(J37,K37)</f>
        <v>100</v>
      </c>
      <c r="M37" s="5">
        <f>SUM(E37,I37)</f>
        <v>0</v>
      </c>
      <c r="N37" s="5">
        <f>SUM(H37,L37)</f>
        <v>220</v>
      </c>
      <c r="P37" s="5"/>
      <c r="Q37" s="37"/>
      <c r="R37" s="5">
        <f t="shared" si="3"/>
        <v>120</v>
      </c>
      <c r="S37" s="56">
        <f t="shared" si="4"/>
        <v>120</v>
      </c>
      <c r="T37" s="5"/>
      <c r="X37" s="57" t="e">
        <f t="shared" si="0"/>
        <v>#DIV/0!</v>
      </c>
      <c r="Y37" s="57" t="e">
        <f t="shared" si="1"/>
        <v>#DIV/0!</v>
      </c>
      <c r="Z37" s="57" t="e">
        <f t="shared" si="2"/>
        <v>#DIV/0!</v>
      </c>
    </row>
    <row r="38" spans="1:26" ht="12.75">
      <c r="A38" s="4">
        <v>5508</v>
      </c>
      <c r="B38" s="1" t="s">
        <v>49</v>
      </c>
      <c r="C38" s="1" t="s">
        <v>65</v>
      </c>
      <c r="D38" s="1" t="s">
        <v>9</v>
      </c>
      <c r="E38" s="5">
        <f>M!E10</f>
        <v>0</v>
      </c>
      <c r="F38" s="37"/>
      <c r="G38" s="5">
        <f>IF(E38=0,120,IF(E38&gt;$H$21,120,IF(E38&lt;$F$21,0,IF($H$21&gt;E38&gt;$F$21,E38-$F$21))))</f>
        <v>120</v>
      </c>
      <c r="H38" s="5">
        <f>SUM(F38,G38)</f>
        <v>120</v>
      </c>
      <c r="I38" s="5">
        <f>M!I10</f>
        <v>0</v>
      </c>
      <c r="J38" s="37"/>
      <c r="K38" s="5">
        <f>IF(I38=0,100,IF(I38&gt;$L$21,100,IF(I38&lt;$J$21,0,IF($L$21&gt;I38&gt;$J$21,I38-$J$21))))</f>
        <v>100</v>
      </c>
      <c r="L38" s="5">
        <f>SUM(J38,K38)</f>
        <v>100</v>
      </c>
      <c r="M38" s="5">
        <f>SUM(E38,I38)</f>
        <v>0</v>
      </c>
      <c r="N38" s="5">
        <f>SUM(H38,L38)</f>
        <v>220</v>
      </c>
      <c r="P38" s="5"/>
      <c r="Q38" s="37"/>
      <c r="R38" s="5">
        <f t="shared" si="3"/>
        <v>120</v>
      </c>
      <c r="S38" s="56">
        <f t="shared" si="4"/>
        <v>120</v>
      </c>
      <c r="T38" s="5"/>
      <c r="X38" s="57" t="e">
        <f t="shared" si="0"/>
        <v>#DIV/0!</v>
      </c>
      <c r="Y38" s="57" t="e">
        <f t="shared" si="1"/>
        <v>#DIV/0!</v>
      </c>
      <c r="Z38" s="57" t="e">
        <f t="shared" si="2"/>
        <v>#DIV/0!</v>
      </c>
    </row>
    <row r="39" spans="1:26" ht="12.75">
      <c r="A39" s="4">
        <v>5516</v>
      </c>
      <c r="B39" s="1" t="s">
        <v>132</v>
      </c>
      <c r="C39" s="1" t="s">
        <v>140</v>
      </c>
      <c r="D39" s="1" t="s">
        <v>207</v>
      </c>
      <c r="E39" s="5" t="s">
        <v>214</v>
      </c>
      <c r="F39" s="37"/>
      <c r="G39" s="5">
        <f>IF(E39=0,120,IF(E39&gt;$H$21,120,IF(E39&lt;$F$21,0,IF($H$21&gt;E39&gt;$F$21,E39-$F$21))))</f>
        <v>120</v>
      </c>
      <c r="H39" s="5">
        <f>SUM(F39,G39)</f>
        <v>120</v>
      </c>
      <c r="I39" s="5">
        <f>M!I16</f>
        <v>0</v>
      </c>
      <c r="J39" s="37"/>
      <c r="K39" s="5">
        <f>IF(I39=0,100,IF(I39&gt;$L$21,100,IF(I39&lt;$J$21,0,IF($L$21&gt;I39&gt;$J$21,I39-$J$21))))</f>
        <v>100</v>
      </c>
      <c r="L39" s="5">
        <f>SUM(J39,K39)</f>
        <v>100</v>
      </c>
      <c r="M39" s="5">
        <f>SUM(E39,I39)</f>
        <v>0</v>
      </c>
      <c r="N39" s="5">
        <f>SUM(H39,L39)</f>
        <v>220</v>
      </c>
      <c r="O39" t="s">
        <v>215</v>
      </c>
      <c r="P39" s="5"/>
      <c r="Q39" s="37"/>
      <c r="R39" s="5">
        <f t="shared" si="3"/>
        <v>120</v>
      </c>
      <c r="S39" s="56">
        <f t="shared" si="4"/>
        <v>120</v>
      </c>
      <c r="T39" s="5"/>
      <c r="X39" s="57" t="e">
        <f t="shared" si="0"/>
        <v>#VALUE!</v>
      </c>
      <c r="Y39" s="57" t="e">
        <f t="shared" si="1"/>
        <v>#DIV/0!</v>
      </c>
      <c r="Z39" s="57" t="e">
        <f t="shared" si="2"/>
        <v>#DIV/0!</v>
      </c>
    </row>
  </sheetData>
  <sheetProtection/>
  <mergeCells count="10">
    <mergeCell ref="E1:H1"/>
    <mergeCell ref="I1:L1"/>
    <mergeCell ref="M1:P1"/>
    <mergeCell ref="Q1:T1"/>
    <mergeCell ref="E23:H23"/>
    <mergeCell ref="I23:L23"/>
    <mergeCell ref="O23:S23"/>
    <mergeCell ref="E22:G22"/>
    <mergeCell ref="H22:J22"/>
    <mergeCell ref="M22:Q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zoomScalePageLayoutView="0" workbookViewId="0" topLeftCell="A1">
      <selection activeCell="E53" sqref="A53:IV53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16.00390625" style="1" bestFit="1" customWidth="1"/>
    <col min="14" max="14" width="11.75390625" style="0" customWidth="1"/>
    <col min="21" max="21" width="12.25390625" style="0" customWidth="1"/>
    <col min="24" max="24" width="10.125" style="0" customWidth="1"/>
    <col min="25" max="25" width="9.875" style="0" customWidth="1"/>
    <col min="26" max="26" width="10.375" style="0" customWidth="1"/>
  </cols>
  <sheetData>
    <row r="1" spans="5:20" ht="12.75"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</row>
    <row r="3" spans="1:22" ht="12.75">
      <c r="A3" s="4">
        <v>4018</v>
      </c>
      <c r="B3" s="1" t="s">
        <v>174</v>
      </c>
      <c r="C3" s="1" t="s">
        <v>175</v>
      </c>
      <c r="D3" s="1" t="s">
        <v>117</v>
      </c>
      <c r="E3" s="5">
        <f>S!E18</f>
        <v>36.94</v>
      </c>
      <c r="F3" s="37">
        <f>S!F18</f>
        <v>0</v>
      </c>
      <c r="G3" s="5">
        <f>SUM(E3:F3)</f>
        <v>36.94</v>
      </c>
      <c r="H3" s="5">
        <f>120-G3</f>
        <v>83.06</v>
      </c>
      <c r="I3" s="5">
        <f>S!I18</f>
        <v>37.31</v>
      </c>
      <c r="J3" s="37">
        <f>S!J18</f>
        <v>0</v>
      </c>
      <c r="K3" s="5">
        <f>SUM(I3:J3)</f>
        <v>37.31</v>
      </c>
      <c r="L3" s="5">
        <f>100-K3</f>
        <v>62.69</v>
      </c>
      <c r="M3" s="5">
        <f>S!M18</f>
        <v>34.79</v>
      </c>
      <c r="N3" s="37">
        <f>S!N18</f>
        <v>19</v>
      </c>
      <c r="O3" s="37">
        <f>S!O18</f>
        <v>5</v>
      </c>
      <c r="P3" s="37">
        <f>SUM(N3,O3)</f>
        <v>24</v>
      </c>
      <c r="Q3" s="5">
        <f>S!Q18</f>
        <v>46.82</v>
      </c>
      <c r="R3" s="37">
        <f>S!R18</f>
        <v>27</v>
      </c>
      <c r="S3" s="37">
        <f>S!S18</f>
        <v>27</v>
      </c>
      <c r="T3" s="37">
        <f>SUM(R3:S3)</f>
        <v>54</v>
      </c>
      <c r="U3" s="5">
        <f>SUM(H3,L3,P3,T3)</f>
        <v>223.75</v>
      </c>
      <c r="V3" s="88">
        <v>1</v>
      </c>
    </row>
    <row r="4" spans="1:22" ht="12.75">
      <c r="A4" s="4">
        <v>4012</v>
      </c>
      <c r="B4" s="1" t="s">
        <v>68</v>
      </c>
      <c r="C4" s="1" t="s">
        <v>105</v>
      </c>
      <c r="D4" s="1" t="s">
        <v>37</v>
      </c>
      <c r="E4" s="5">
        <f>S!E12</f>
        <v>32.37</v>
      </c>
      <c r="F4" s="37">
        <f>S!F12</f>
        <v>10</v>
      </c>
      <c r="G4" s="5">
        <f>SUM(E4:F4)</f>
        <v>42.37</v>
      </c>
      <c r="H4" s="5">
        <f>120-G4</f>
        <v>77.63</v>
      </c>
      <c r="I4" s="5">
        <f>S!I12</f>
        <v>38.35</v>
      </c>
      <c r="J4" s="37">
        <f>S!J12</f>
        <v>5</v>
      </c>
      <c r="K4" s="5">
        <f>SUM(I4:J4)</f>
        <v>43.35</v>
      </c>
      <c r="L4" s="5">
        <f>100-K4</f>
        <v>56.65</v>
      </c>
      <c r="M4" s="5">
        <f>S!M12</f>
        <v>32.95</v>
      </c>
      <c r="N4" s="37">
        <f>S!N12</f>
        <v>28</v>
      </c>
      <c r="O4" s="37">
        <f>S!O12</f>
        <v>5</v>
      </c>
      <c r="P4" s="37">
        <f>SUM(N4,O4)</f>
        <v>33</v>
      </c>
      <c r="Q4" s="5">
        <f>S!Q12</f>
        <v>42.86</v>
      </c>
      <c r="R4" s="37">
        <f>S!R12</f>
        <v>29</v>
      </c>
      <c r="S4" s="37">
        <f>S!S12</f>
        <v>27</v>
      </c>
      <c r="T4" s="37">
        <f>SUM(R4:S4)</f>
        <v>56</v>
      </c>
      <c r="U4" s="5">
        <f>SUM(H4,L4,P4,T4)</f>
        <v>223.28</v>
      </c>
      <c r="V4" s="88">
        <v>2</v>
      </c>
    </row>
    <row r="5" spans="1:22" ht="12.75">
      <c r="A5" s="4">
        <v>4003</v>
      </c>
      <c r="B5" t="s">
        <v>81</v>
      </c>
      <c r="C5" t="s">
        <v>148</v>
      </c>
      <c r="D5" s="1" t="s">
        <v>204</v>
      </c>
      <c r="E5" s="5">
        <f>S!E4</f>
        <v>34.72</v>
      </c>
      <c r="F5" s="37">
        <f>S!F4</f>
        <v>5</v>
      </c>
      <c r="G5" s="5">
        <f>SUM(E5:F5)</f>
        <v>39.72</v>
      </c>
      <c r="H5" s="5">
        <f>120-G5</f>
        <v>80.28</v>
      </c>
      <c r="I5" s="5">
        <f>S!I4</f>
        <v>34.91</v>
      </c>
      <c r="J5" s="37">
        <f>S!J4</f>
        <v>0</v>
      </c>
      <c r="K5" s="5">
        <f>SUM(I5:J5)</f>
        <v>34.91</v>
      </c>
      <c r="L5" s="5">
        <f>100-K5</f>
        <v>65.09</v>
      </c>
      <c r="M5" s="5">
        <f>S!M4</f>
        <v>36.6</v>
      </c>
      <c r="N5" s="37">
        <f>S!N4</f>
        <v>25</v>
      </c>
      <c r="O5" s="37">
        <f>S!O4</f>
        <v>0</v>
      </c>
      <c r="P5" s="37">
        <f>SUM(N5,O5)</f>
        <v>25</v>
      </c>
      <c r="Q5" s="5">
        <f>S!Q4</f>
        <v>54.24</v>
      </c>
      <c r="R5" s="37">
        <f>S!R4</f>
        <v>30</v>
      </c>
      <c r="S5" s="37">
        <f>S!S4</f>
        <v>20</v>
      </c>
      <c r="T5" s="37">
        <f>SUM(R5:S5)</f>
        <v>50</v>
      </c>
      <c r="U5" s="5">
        <f>SUM(H5,L5,P5,T5)</f>
        <v>220.37</v>
      </c>
      <c r="V5" s="88">
        <v>3</v>
      </c>
    </row>
    <row r="6" spans="1:22" ht="12.75">
      <c r="A6" s="4">
        <v>4004</v>
      </c>
      <c r="B6" s="1" t="s">
        <v>111</v>
      </c>
      <c r="C6" s="1" t="s">
        <v>112</v>
      </c>
      <c r="D6" s="1" t="s">
        <v>117</v>
      </c>
      <c r="E6" s="5">
        <f>S!E5</f>
        <v>38.41</v>
      </c>
      <c r="F6" s="37">
        <f>S!F5</f>
        <v>10</v>
      </c>
      <c r="G6" s="5">
        <f>SUM(E6:F6)</f>
        <v>48.41</v>
      </c>
      <c r="H6" s="5">
        <f>120-G6</f>
        <v>71.59</v>
      </c>
      <c r="I6" s="5">
        <f>S!I5</f>
        <v>36.22</v>
      </c>
      <c r="J6" s="37">
        <f>S!J5</f>
        <v>5</v>
      </c>
      <c r="K6" s="5">
        <f>SUM(I6:J6)</f>
        <v>41.22</v>
      </c>
      <c r="L6" s="5">
        <f>100-K6</f>
        <v>58.78</v>
      </c>
      <c r="M6" s="5">
        <f>S!M5</f>
        <v>34.17</v>
      </c>
      <c r="N6" s="37">
        <f>S!N5</f>
        <v>22</v>
      </c>
      <c r="O6" s="37">
        <f>S!O5</f>
        <v>5</v>
      </c>
      <c r="P6" s="37">
        <f>SUM(N6,O6)</f>
        <v>27</v>
      </c>
      <c r="Q6" s="5">
        <f>S!Q5</f>
        <v>44.92</v>
      </c>
      <c r="R6" s="37">
        <f>S!R5</f>
        <v>27</v>
      </c>
      <c r="S6" s="37">
        <f>S!S5</f>
        <v>27</v>
      </c>
      <c r="T6" s="37">
        <f>SUM(R6:S6)</f>
        <v>54</v>
      </c>
      <c r="U6" s="5">
        <f>SUM(H6,L6,P6,T6)</f>
        <v>211.37</v>
      </c>
      <c r="V6" s="90">
        <v>4</v>
      </c>
    </row>
    <row r="7" spans="1:22" ht="12.75">
      <c r="A7" s="4">
        <v>4023</v>
      </c>
      <c r="B7" s="1" t="s">
        <v>6</v>
      </c>
      <c r="C7" s="1" t="s">
        <v>66</v>
      </c>
      <c r="D7" s="1" t="s">
        <v>204</v>
      </c>
      <c r="E7" s="5">
        <f>S!E23</f>
        <v>36.19</v>
      </c>
      <c r="F7" s="37">
        <f>S!F23</f>
        <v>0</v>
      </c>
      <c r="G7" s="5">
        <f>SUM(E7:F7)</f>
        <v>36.19</v>
      </c>
      <c r="H7" s="5">
        <f>120-G7</f>
        <v>83.81</v>
      </c>
      <c r="I7" s="5">
        <f>S!I23</f>
        <v>42.79</v>
      </c>
      <c r="J7" s="37">
        <f>S!J23</f>
        <v>10</v>
      </c>
      <c r="K7" s="5">
        <f>SUM(I7:J7)</f>
        <v>52.79</v>
      </c>
      <c r="L7" s="5">
        <f>100-K7</f>
        <v>47.21</v>
      </c>
      <c r="M7" s="5">
        <f>S!M23</f>
        <v>33.34</v>
      </c>
      <c r="N7" s="37">
        <f>S!N23</f>
        <v>21</v>
      </c>
      <c r="O7" s="37">
        <f>S!O23</f>
        <v>5</v>
      </c>
      <c r="P7" s="37">
        <f>SUM(N7,O7)</f>
        <v>26</v>
      </c>
      <c r="Q7" s="5">
        <f>S!Q23</f>
        <v>44.84</v>
      </c>
      <c r="R7" s="37">
        <f>S!R23</f>
        <v>27</v>
      </c>
      <c r="S7" s="37">
        <f>S!S23</f>
        <v>27</v>
      </c>
      <c r="T7" s="37">
        <f>SUM(R7:S7)</f>
        <v>54</v>
      </c>
      <c r="U7" s="5">
        <f>SUM(H7,L7,P7,T7)</f>
        <v>211.02</v>
      </c>
      <c r="V7" s="90">
        <v>5</v>
      </c>
    </row>
    <row r="8" spans="1:22" ht="12.75">
      <c r="A8" s="4">
        <v>4008</v>
      </c>
      <c r="B8" t="s">
        <v>132</v>
      </c>
      <c r="C8" t="s">
        <v>69</v>
      </c>
      <c r="D8" s="1" t="s">
        <v>37</v>
      </c>
      <c r="E8" s="5">
        <f>S!E9</f>
        <v>31.96</v>
      </c>
      <c r="F8" s="37">
        <f>S!F9</f>
        <v>0</v>
      </c>
      <c r="G8" s="5">
        <f>SUM(E8:F8)</f>
        <v>31.96</v>
      </c>
      <c r="H8" s="5">
        <f>120-G8</f>
        <v>88.03999999999999</v>
      </c>
      <c r="I8" s="5">
        <f>S!I9</f>
        <v>36.72</v>
      </c>
      <c r="J8" s="37">
        <f>S!J9</f>
        <v>5</v>
      </c>
      <c r="K8" s="5">
        <f>SUM(I8:J8)</f>
        <v>41.72</v>
      </c>
      <c r="L8" s="5">
        <f>100-K8</f>
        <v>58.28</v>
      </c>
      <c r="M8" s="5">
        <f>S!M9</f>
        <v>37.95</v>
      </c>
      <c r="N8" s="37">
        <f>S!N9</f>
        <v>16</v>
      </c>
      <c r="O8" s="37">
        <f>S!O9</f>
        <v>0</v>
      </c>
      <c r="P8" s="37">
        <f>SUM(N8,O8)</f>
        <v>16</v>
      </c>
      <c r="Q8" s="5">
        <f>S!Q9</f>
        <v>41.44</v>
      </c>
      <c r="R8" s="37">
        <f>S!R9</f>
        <v>19</v>
      </c>
      <c r="S8" s="37">
        <f>S!S9</f>
        <v>27</v>
      </c>
      <c r="T8" s="37">
        <f>SUM(R8:S8)</f>
        <v>46</v>
      </c>
      <c r="U8" s="5">
        <f>SUM(H8,L8,P8,T8)</f>
        <v>208.32</v>
      </c>
      <c r="V8" s="90">
        <v>6</v>
      </c>
    </row>
    <row r="9" spans="1:22" ht="12.75">
      <c r="A9" s="4">
        <v>4021</v>
      </c>
      <c r="B9" s="1" t="s">
        <v>86</v>
      </c>
      <c r="C9" s="1" t="s">
        <v>31</v>
      </c>
      <c r="D9" s="1" t="s">
        <v>5</v>
      </c>
      <c r="E9" s="5">
        <f>S!E21</f>
        <v>36.54</v>
      </c>
      <c r="F9" s="37">
        <f>S!F21</f>
        <v>0</v>
      </c>
      <c r="G9" s="5">
        <f>SUM(E9:F9)</f>
        <v>36.54</v>
      </c>
      <c r="H9" s="5">
        <f>120-G9</f>
        <v>83.46000000000001</v>
      </c>
      <c r="I9" s="5">
        <f>S!I21</f>
        <v>38.88</v>
      </c>
      <c r="J9" s="37">
        <f>S!J21</f>
        <v>0</v>
      </c>
      <c r="K9" s="5">
        <f>SUM(I9:J9)</f>
        <v>38.88</v>
      </c>
      <c r="L9" s="5">
        <f>100-K9</f>
        <v>61.12</v>
      </c>
      <c r="M9" s="5">
        <f>S!M21</f>
        <v>34.75</v>
      </c>
      <c r="N9" s="37">
        <f>S!N21</f>
        <v>25</v>
      </c>
      <c r="O9" s="37">
        <f>S!O21</f>
        <v>10</v>
      </c>
      <c r="P9" s="37">
        <f>SUM(N9,O9)</f>
        <v>35</v>
      </c>
      <c r="Q9" s="5">
        <f>S!Q21</f>
        <v>48.87</v>
      </c>
      <c r="R9" s="37">
        <f>S!R21</f>
        <v>22</v>
      </c>
      <c r="S9" s="37">
        <f>S!S21</f>
        <v>2</v>
      </c>
      <c r="T9" s="37">
        <f>SUM(R9:S9)</f>
        <v>24</v>
      </c>
      <c r="U9" s="5">
        <f>SUM(H9,L9,P9,T9)</f>
        <v>203.58</v>
      </c>
      <c r="V9" s="90">
        <v>7</v>
      </c>
    </row>
    <row r="10" spans="1:22" ht="12.75">
      <c r="A10" s="4">
        <v>4016</v>
      </c>
      <c r="B10" t="s">
        <v>109</v>
      </c>
      <c r="C10" t="s">
        <v>110</v>
      </c>
      <c r="D10" s="1" t="s">
        <v>50</v>
      </c>
      <c r="E10" s="5">
        <f>S!E16</f>
        <v>47.6</v>
      </c>
      <c r="F10" s="37">
        <f>S!F16</f>
        <v>5</v>
      </c>
      <c r="G10" s="5">
        <f>SUM(E10:F10)</f>
        <v>52.6</v>
      </c>
      <c r="H10" s="5">
        <f>120-G10</f>
        <v>67.4</v>
      </c>
      <c r="I10" s="5">
        <f>S!I16</f>
        <v>48.35</v>
      </c>
      <c r="J10" s="37">
        <f>S!J16</f>
        <v>5</v>
      </c>
      <c r="K10" s="5">
        <f>SUM(I10:J10)</f>
        <v>53.35</v>
      </c>
      <c r="L10" s="5">
        <f>100-K10</f>
        <v>46.65</v>
      </c>
      <c r="M10" s="5">
        <f>S!M16</f>
        <v>33.37</v>
      </c>
      <c r="N10" s="37">
        <f>S!N16</f>
        <v>20</v>
      </c>
      <c r="O10" s="37">
        <f>S!O16</f>
        <v>5</v>
      </c>
      <c r="P10" s="37">
        <f>SUM(N10,O10)</f>
        <v>25</v>
      </c>
      <c r="Q10" s="5">
        <f>S!Q16</f>
        <v>44.53</v>
      </c>
      <c r="R10" s="37">
        <f>S!R16</f>
        <v>24</v>
      </c>
      <c r="S10" s="37">
        <f>S!S16</f>
        <v>27</v>
      </c>
      <c r="T10" s="37">
        <f>SUM(R10:S10)</f>
        <v>51</v>
      </c>
      <c r="U10" s="5">
        <f>SUM(H10,L10,P10,T10)</f>
        <v>190.05</v>
      </c>
      <c r="V10" s="90">
        <v>8</v>
      </c>
    </row>
    <row r="11" spans="1:22" ht="12.75">
      <c r="A11" s="4">
        <v>4006</v>
      </c>
      <c r="B11" s="1" t="s">
        <v>38</v>
      </c>
      <c r="C11" s="1" t="s">
        <v>212</v>
      </c>
      <c r="D11" s="1" t="s">
        <v>198</v>
      </c>
      <c r="E11" s="5">
        <f>S!E7</f>
        <v>42.21</v>
      </c>
      <c r="F11" s="37">
        <f>S!F7</f>
        <v>5</v>
      </c>
      <c r="G11" s="5">
        <f>SUM(E11:F11)</f>
        <v>47.21</v>
      </c>
      <c r="H11" s="5">
        <f>120-G11</f>
        <v>72.78999999999999</v>
      </c>
      <c r="I11" s="5">
        <f>S!I7</f>
        <v>46.78</v>
      </c>
      <c r="J11" s="37">
        <f>S!J7</f>
        <v>10</v>
      </c>
      <c r="K11" s="5">
        <f>SUM(I11:J11)</f>
        <v>56.78</v>
      </c>
      <c r="L11" s="5">
        <f>100-K11</f>
        <v>43.22</v>
      </c>
      <c r="M11" s="5">
        <f>S!M7</f>
        <v>37</v>
      </c>
      <c r="N11" s="37">
        <f>S!N7</f>
        <v>17</v>
      </c>
      <c r="O11" s="37">
        <f>S!O7</f>
        <v>5</v>
      </c>
      <c r="P11" s="37">
        <f>SUM(N11,O11)</f>
        <v>22</v>
      </c>
      <c r="Q11" s="5">
        <f>S!Q7</f>
        <v>45.82</v>
      </c>
      <c r="R11" s="37">
        <f>S!R7</f>
        <v>25</v>
      </c>
      <c r="S11" s="37">
        <f>S!S7</f>
        <v>27</v>
      </c>
      <c r="T11" s="37">
        <f>SUM(R11:S11)</f>
        <v>52</v>
      </c>
      <c r="U11" s="5">
        <f>SUM(H11,L11,P11,T11)</f>
        <v>190.01</v>
      </c>
      <c r="V11" s="90">
        <v>9</v>
      </c>
    </row>
    <row r="12" spans="1:22" ht="13.5" customHeight="1">
      <c r="A12" s="4">
        <v>4027</v>
      </c>
      <c r="B12" s="1" t="s">
        <v>13</v>
      </c>
      <c r="C12" s="1" t="s">
        <v>67</v>
      </c>
      <c r="D12" s="1" t="s">
        <v>50</v>
      </c>
      <c r="E12" s="5">
        <f>S!E27</f>
        <v>42.54</v>
      </c>
      <c r="F12" s="37">
        <f>S!F27</f>
        <v>5</v>
      </c>
      <c r="G12" s="5">
        <f>SUM(E12:F12)</f>
        <v>47.54</v>
      </c>
      <c r="H12" s="5">
        <f>120-G12</f>
        <v>72.46000000000001</v>
      </c>
      <c r="I12" s="5">
        <f>S!I27</f>
        <v>38.15</v>
      </c>
      <c r="J12" s="37">
        <f>S!J27</f>
        <v>0</v>
      </c>
      <c r="K12" s="5">
        <f>SUM(I12:J12)</f>
        <v>38.15</v>
      </c>
      <c r="L12" s="5">
        <f>100-K12</f>
        <v>61.85</v>
      </c>
      <c r="M12" s="5">
        <f>S!M27</f>
        <v>35.62</v>
      </c>
      <c r="N12" s="37">
        <f>S!N27</f>
        <v>20</v>
      </c>
      <c r="O12" s="37">
        <f>S!O27</f>
        <v>5</v>
      </c>
      <c r="P12" s="37">
        <f>SUM(N12,O12)</f>
        <v>25</v>
      </c>
      <c r="Q12" s="5">
        <f>S!Q27</f>
        <v>40.76</v>
      </c>
      <c r="R12" s="37">
        <f>S!R27</f>
        <v>27</v>
      </c>
      <c r="S12" s="37">
        <f>S!S27</f>
        <v>2</v>
      </c>
      <c r="T12" s="37">
        <f>SUM(R12:S12)</f>
        <v>29</v>
      </c>
      <c r="U12" s="5">
        <f>SUM(H12,L12,P12,T12)</f>
        <v>188.31</v>
      </c>
      <c r="V12" s="90">
        <v>10</v>
      </c>
    </row>
    <row r="13" spans="1:22" ht="12.75">
      <c r="A13" s="4">
        <v>4017</v>
      </c>
      <c r="B13" t="s">
        <v>36</v>
      </c>
      <c r="C13" t="s">
        <v>70</v>
      </c>
      <c r="D13" s="1" t="s">
        <v>211</v>
      </c>
      <c r="E13" s="5">
        <f>S!E17</f>
        <v>39.82</v>
      </c>
      <c r="F13" s="37">
        <f>S!F17</f>
        <v>10</v>
      </c>
      <c r="G13" s="5">
        <f>SUM(E13:F13)</f>
        <v>49.82</v>
      </c>
      <c r="H13" s="5">
        <f>120-G13</f>
        <v>70.18</v>
      </c>
      <c r="I13" s="5">
        <f>S!I17</f>
        <v>38.22</v>
      </c>
      <c r="J13" s="37">
        <f>S!J17</f>
        <v>0</v>
      </c>
      <c r="K13" s="5">
        <f>SUM(I13:J13)</f>
        <v>38.22</v>
      </c>
      <c r="L13" s="5">
        <f>100-K13</f>
        <v>61.78</v>
      </c>
      <c r="M13" s="5">
        <f>S!M17</f>
        <v>0</v>
      </c>
      <c r="N13" s="37">
        <f>S!N17</f>
        <v>0</v>
      </c>
      <c r="O13" s="37">
        <f>S!O17</f>
        <v>0</v>
      </c>
      <c r="P13" s="37">
        <f>SUM(N13,O13)</f>
        <v>0</v>
      </c>
      <c r="Q13" s="5">
        <f>S!Q17</f>
        <v>48.21</v>
      </c>
      <c r="R13" s="37">
        <f>S!R17</f>
        <v>24</v>
      </c>
      <c r="S13" s="37">
        <f>S!S17</f>
        <v>27</v>
      </c>
      <c r="T13" s="37">
        <f>SUM(R13:S13)</f>
        <v>51</v>
      </c>
      <c r="U13" s="5">
        <f>SUM(H13,L13,P13,T13)</f>
        <v>182.96</v>
      </c>
      <c r="V13" s="90">
        <v>11</v>
      </c>
    </row>
    <row r="14" spans="1:22" ht="12.75">
      <c r="A14" s="4">
        <v>4015</v>
      </c>
      <c r="B14" s="1" t="s">
        <v>155</v>
      </c>
      <c r="C14" s="1" t="s">
        <v>213</v>
      </c>
      <c r="D14" s="1" t="s">
        <v>5</v>
      </c>
      <c r="E14" s="5">
        <f>S!E15</f>
        <v>37.5</v>
      </c>
      <c r="F14" s="37">
        <f>S!F15</f>
        <v>20</v>
      </c>
      <c r="G14" s="5">
        <f>SUM(E14:F14)</f>
        <v>57.5</v>
      </c>
      <c r="H14" s="5">
        <f>120-G14</f>
        <v>62.5</v>
      </c>
      <c r="I14" s="5">
        <f>S!I15</f>
        <v>35.25</v>
      </c>
      <c r="J14" s="37">
        <f>S!J15</f>
        <v>5</v>
      </c>
      <c r="K14" s="5">
        <f>SUM(I14:J14)</f>
        <v>40.25</v>
      </c>
      <c r="L14" s="5">
        <f>100-K14</f>
        <v>59.75</v>
      </c>
      <c r="M14" s="5">
        <f>S!M15</f>
        <v>0</v>
      </c>
      <c r="N14" s="37">
        <f>S!N15</f>
        <v>0</v>
      </c>
      <c r="O14" s="37">
        <f>S!O15</f>
        <v>0</v>
      </c>
      <c r="P14" s="37">
        <f>SUM(N14,O14)</f>
        <v>0</v>
      </c>
      <c r="Q14" s="5">
        <f>S!Q15</f>
        <v>39.92</v>
      </c>
      <c r="R14" s="37">
        <f>S!R15</f>
        <v>25</v>
      </c>
      <c r="S14" s="37">
        <f>S!S15</f>
        <v>27</v>
      </c>
      <c r="T14" s="37">
        <f>SUM(R14:S14)</f>
        <v>52</v>
      </c>
      <c r="U14" s="5">
        <f>SUM(H14,L14,P14,T14)</f>
        <v>174.25</v>
      </c>
      <c r="V14" s="90">
        <v>12</v>
      </c>
    </row>
    <row r="15" spans="1:22" ht="12.75">
      <c r="A15" s="4">
        <v>4010</v>
      </c>
      <c r="B15" s="1" t="s">
        <v>123</v>
      </c>
      <c r="C15" s="1" t="s">
        <v>124</v>
      </c>
      <c r="D15" s="1" t="s">
        <v>210</v>
      </c>
      <c r="E15" s="5">
        <f>S!E11</f>
        <v>43.97</v>
      </c>
      <c r="F15" s="37">
        <f>S!F11</f>
        <v>5</v>
      </c>
      <c r="G15" s="5">
        <f>SUM(E15:F15)</f>
        <v>48.97</v>
      </c>
      <c r="H15" s="5">
        <f>120-G15</f>
        <v>71.03</v>
      </c>
      <c r="I15" s="5">
        <f>S!I11</f>
        <v>47.5</v>
      </c>
      <c r="J15" s="37">
        <f>S!J11</f>
        <v>0</v>
      </c>
      <c r="K15" s="5">
        <f>SUM(I15:J15)</f>
        <v>47.5</v>
      </c>
      <c r="L15" s="5">
        <f>100-K15</f>
        <v>52.5</v>
      </c>
      <c r="M15" s="5">
        <f>S!M11</f>
        <v>35.56</v>
      </c>
      <c r="N15" s="37">
        <f>S!N11</f>
        <v>21</v>
      </c>
      <c r="O15" s="37">
        <f>S!O11</f>
        <v>5</v>
      </c>
      <c r="P15" s="37">
        <f>SUM(N15,O15)</f>
        <v>26</v>
      </c>
      <c r="Q15" s="5">
        <f>S!Q11</f>
        <v>47.44</v>
      </c>
      <c r="R15" s="37">
        <f>S!R11</f>
        <v>12</v>
      </c>
      <c r="S15" s="37">
        <f>S!S11</f>
        <v>9</v>
      </c>
      <c r="T15" s="37">
        <f>SUM(R15:S15)</f>
        <v>21</v>
      </c>
      <c r="U15" s="5">
        <f>SUM(H15,L15,P15,T15)</f>
        <v>170.53</v>
      </c>
      <c r="V15" s="90">
        <v>13</v>
      </c>
    </row>
    <row r="16" spans="1:22" ht="12.75">
      <c r="A16" s="4">
        <v>4001</v>
      </c>
      <c r="B16" t="s">
        <v>153</v>
      </c>
      <c r="C16" t="s">
        <v>154</v>
      </c>
      <c r="D16" s="1" t="s">
        <v>198</v>
      </c>
      <c r="E16" s="5">
        <f>S!E3</f>
        <v>47.72</v>
      </c>
      <c r="F16" s="37">
        <f>S!F3</f>
        <v>5</v>
      </c>
      <c r="G16" s="5">
        <f>SUM(E16:F16)</f>
        <v>52.72</v>
      </c>
      <c r="H16" s="5">
        <f>120-G16</f>
        <v>67.28</v>
      </c>
      <c r="I16" s="5">
        <f>S!I3</f>
        <v>53.97</v>
      </c>
      <c r="J16" s="37">
        <f>S!J3</f>
        <v>5</v>
      </c>
      <c r="K16" s="5">
        <f>SUM(I16:J16)</f>
        <v>58.97</v>
      </c>
      <c r="L16" s="5">
        <f>100-K16</f>
        <v>41.03</v>
      </c>
      <c r="M16" s="5">
        <f>S!M3</f>
        <v>35.09</v>
      </c>
      <c r="N16" s="37">
        <f>S!N3</f>
        <v>9</v>
      </c>
      <c r="O16" s="37">
        <f>S!O3</f>
        <v>5</v>
      </c>
      <c r="P16" s="37">
        <f>SUM(N16,O16)</f>
        <v>14</v>
      </c>
      <c r="Q16" s="5">
        <f>S!Q3</f>
        <v>52.83</v>
      </c>
      <c r="R16" s="37">
        <f>S!R3</f>
        <v>25</v>
      </c>
      <c r="S16" s="37">
        <f>S!S3</f>
        <v>20</v>
      </c>
      <c r="T16" s="37">
        <f>SUM(R16:S16)</f>
        <v>45</v>
      </c>
      <c r="U16" s="5">
        <f>SUM(H16,L16,P16,T16)</f>
        <v>167.31</v>
      </c>
      <c r="V16" s="90">
        <v>14</v>
      </c>
    </row>
    <row r="17" spans="1:22" ht="12.75">
      <c r="A17" s="4">
        <v>4009</v>
      </c>
      <c r="B17" s="1" t="s">
        <v>32</v>
      </c>
      <c r="C17" s="1" t="s">
        <v>106</v>
      </c>
      <c r="D17" s="1" t="s">
        <v>210</v>
      </c>
      <c r="E17" s="5">
        <f>S!E10</f>
        <v>37.75</v>
      </c>
      <c r="F17" s="37">
        <f>S!F10</f>
        <v>5</v>
      </c>
      <c r="G17" s="5">
        <f>SUM(E17:F17)</f>
        <v>42.75</v>
      </c>
      <c r="H17" s="5">
        <f>120-G17</f>
        <v>77.25</v>
      </c>
      <c r="I17" s="5">
        <f>S!I10</f>
        <v>35.87</v>
      </c>
      <c r="J17" s="37">
        <f>S!J10</f>
        <v>5</v>
      </c>
      <c r="K17" s="5">
        <f>SUM(I17:J17)</f>
        <v>40.87</v>
      </c>
      <c r="L17" s="5">
        <f>100-K17</f>
        <v>59.13</v>
      </c>
      <c r="M17" s="5">
        <f>S!M10</f>
        <v>43.63</v>
      </c>
      <c r="N17" s="37">
        <f>S!N10</f>
        <v>14</v>
      </c>
      <c r="O17" s="37">
        <f>S!O10</f>
        <v>0</v>
      </c>
      <c r="P17" s="37">
        <f>SUM(N17,O17)</f>
        <v>14</v>
      </c>
      <c r="Q17" s="5">
        <f>S!Q10</f>
        <v>72.81</v>
      </c>
      <c r="R17" s="37">
        <f>S!R10</f>
        <v>7</v>
      </c>
      <c r="S17" s="37">
        <f>S!S10</f>
        <v>2</v>
      </c>
      <c r="T17" s="37">
        <f>SUM(R17:S17)</f>
        <v>9</v>
      </c>
      <c r="U17" s="5">
        <f>SUM(H17,L17,P17,T17)</f>
        <v>159.38</v>
      </c>
      <c r="V17" s="90">
        <v>15</v>
      </c>
    </row>
    <row r="18" spans="1:22" ht="12.75">
      <c r="A18" s="4">
        <v>4024</v>
      </c>
      <c r="B18" s="1" t="s">
        <v>125</v>
      </c>
      <c r="C18" s="1" t="s">
        <v>128</v>
      </c>
      <c r="D18" s="1" t="s">
        <v>9</v>
      </c>
      <c r="E18" s="5">
        <f>S!E24</f>
        <v>0</v>
      </c>
      <c r="F18" s="37">
        <f>S!F24</f>
        <v>120</v>
      </c>
      <c r="G18" s="5">
        <f>SUM(E18:F18)</f>
        <v>120</v>
      </c>
      <c r="H18" s="5">
        <f>120-G18</f>
        <v>0</v>
      </c>
      <c r="I18" s="5">
        <f>S!I24</f>
        <v>35.34</v>
      </c>
      <c r="J18" s="37">
        <f>S!J24</f>
        <v>0</v>
      </c>
      <c r="K18" s="5">
        <f>SUM(I18:J18)</f>
        <v>35.34</v>
      </c>
      <c r="L18" s="5">
        <f>100-K18</f>
        <v>64.66</v>
      </c>
      <c r="M18" s="5">
        <f>S!M24</f>
        <v>35.5</v>
      </c>
      <c r="N18" s="37">
        <f>S!N24</f>
        <v>21</v>
      </c>
      <c r="O18" s="37">
        <f>S!O24</f>
        <v>10</v>
      </c>
      <c r="P18" s="37">
        <f>SUM(N18,O18)</f>
        <v>31</v>
      </c>
      <c r="Q18" s="5">
        <f>S!Q24</f>
        <v>45.92</v>
      </c>
      <c r="R18" s="37">
        <f>S!R24</f>
        <v>29</v>
      </c>
      <c r="S18" s="37">
        <f>S!S24</f>
        <v>27</v>
      </c>
      <c r="T18" s="37">
        <f>SUM(R18:S18)</f>
        <v>56</v>
      </c>
      <c r="U18" s="5">
        <f>SUM(H18,L18,P18,T18)</f>
        <v>151.66</v>
      </c>
      <c r="V18" s="90">
        <v>16</v>
      </c>
    </row>
    <row r="19" spans="1:22" ht="12.75">
      <c r="A19" s="4">
        <v>4005</v>
      </c>
      <c r="B19" s="1" t="s">
        <v>130</v>
      </c>
      <c r="C19" s="1" t="s">
        <v>131</v>
      </c>
      <c r="D19" s="1" t="s">
        <v>10</v>
      </c>
      <c r="E19" s="5">
        <f>S!E6</f>
        <v>0</v>
      </c>
      <c r="F19" s="37">
        <f>S!F6</f>
        <v>120</v>
      </c>
      <c r="G19" s="5">
        <f>SUM(E19:F19)</f>
        <v>120</v>
      </c>
      <c r="H19" s="5">
        <f>120-G19</f>
        <v>0</v>
      </c>
      <c r="I19" s="5">
        <f>S!I6</f>
        <v>37.66</v>
      </c>
      <c r="J19" s="37">
        <f>S!J6</f>
        <v>0</v>
      </c>
      <c r="K19" s="5">
        <f>SUM(I19:J19)</f>
        <v>37.66</v>
      </c>
      <c r="L19" s="5">
        <f>100-K19</f>
        <v>62.34</v>
      </c>
      <c r="M19" s="5">
        <f>S!M6</f>
        <v>37</v>
      </c>
      <c r="N19" s="37">
        <f>S!N6</f>
        <v>21</v>
      </c>
      <c r="O19" s="37">
        <f>S!O6</f>
        <v>10</v>
      </c>
      <c r="P19" s="37">
        <f>SUM(N19,O19)</f>
        <v>31</v>
      </c>
      <c r="Q19" s="5">
        <f>S!Q6</f>
        <v>45.22</v>
      </c>
      <c r="R19" s="37">
        <f>S!R6</f>
        <v>25</v>
      </c>
      <c r="S19" s="37">
        <f>S!S6</f>
        <v>27</v>
      </c>
      <c r="T19" s="37">
        <f>SUM(R19:S19)</f>
        <v>52</v>
      </c>
      <c r="U19" s="5">
        <f>SUM(H19,L19,P19,T19)</f>
        <v>145.34</v>
      </c>
      <c r="V19" s="90">
        <v>17</v>
      </c>
    </row>
    <row r="20" spans="1:22" ht="12.75">
      <c r="A20" s="4">
        <v>4022</v>
      </c>
      <c r="B20" s="1" t="s">
        <v>34</v>
      </c>
      <c r="C20" s="1" t="s">
        <v>35</v>
      </c>
      <c r="D20" s="1" t="s">
        <v>211</v>
      </c>
      <c r="E20" s="5">
        <f>S!E22</f>
        <v>0</v>
      </c>
      <c r="F20" s="37">
        <f>S!F22</f>
        <v>120</v>
      </c>
      <c r="G20" s="5">
        <f>SUM(E20:F20)</f>
        <v>120</v>
      </c>
      <c r="H20" s="5">
        <f>120-G20</f>
        <v>0</v>
      </c>
      <c r="I20" s="5">
        <f>S!I22</f>
        <v>38.37</v>
      </c>
      <c r="J20" s="37">
        <f>S!J22</f>
        <v>0</v>
      </c>
      <c r="K20" s="5">
        <f>SUM(I20:J20)</f>
        <v>38.37</v>
      </c>
      <c r="L20" s="5">
        <f>100-K20</f>
        <v>61.63</v>
      </c>
      <c r="M20" s="5">
        <f>S!M22</f>
        <v>37</v>
      </c>
      <c r="N20" s="37">
        <f>S!N22</f>
        <v>21</v>
      </c>
      <c r="O20" s="37">
        <f>S!O22</f>
        <v>5</v>
      </c>
      <c r="P20" s="37">
        <f>SUM(N20,O20)</f>
        <v>26</v>
      </c>
      <c r="Q20" s="5">
        <f>S!Q22</f>
        <v>51.7</v>
      </c>
      <c r="R20" s="37">
        <f>S!R22</f>
        <v>29</v>
      </c>
      <c r="S20" s="37">
        <f>S!S22</f>
        <v>27</v>
      </c>
      <c r="T20" s="37">
        <f>SUM(R20:S20)</f>
        <v>56</v>
      </c>
      <c r="U20" s="5">
        <f>SUM(H20,L20,P20,T20)</f>
        <v>143.63</v>
      </c>
      <c r="V20" s="90">
        <v>18</v>
      </c>
    </row>
    <row r="21" spans="1:22" ht="12.75">
      <c r="A21" s="4">
        <v>4013</v>
      </c>
      <c r="B21" s="1" t="s">
        <v>178</v>
      </c>
      <c r="C21" s="1" t="s">
        <v>179</v>
      </c>
      <c r="D21" s="1" t="s">
        <v>200</v>
      </c>
      <c r="E21" s="5">
        <f>S!E13</f>
        <v>39.12</v>
      </c>
      <c r="F21" s="37">
        <f>S!F13</f>
        <v>5</v>
      </c>
      <c r="G21" s="5">
        <f>SUM(E21:F21)</f>
        <v>44.12</v>
      </c>
      <c r="H21" s="5">
        <f>120-G21</f>
        <v>75.88</v>
      </c>
      <c r="I21" s="5">
        <f>S!I13</f>
        <v>0</v>
      </c>
      <c r="J21" s="37">
        <f>S!J13</f>
        <v>100</v>
      </c>
      <c r="K21" s="5">
        <f>SUM(I21:J21)</f>
        <v>100</v>
      </c>
      <c r="L21" s="5">
        <f>100-K21</f>
        <v>0</v>
      </c>
      <c r="M21" s="5">
        <f>S!M13</f>
        <v>32.87</v>
      </c>
      <c r="N21" s="37">
        <f>S!N13</f>
        <v>16</v>
      </c>
      <c r="O21" s="37">
        <f>S!O13</f>
        <v>5</v>
      </c>
      <c r="P21" s="37">
        <f>SUM(N21,O21)</f>
        <v>21</v>
      </c>
      <c r="Q21" s="5">
        <f>S!Q13</f>
        <v>40.61</v>
      </c>
      <c r="R21" s="37">
        <f>S!R13</f>
        <v>5</v>
      </c>
      <c r="S21" s="37">
        <f>S!S13</f>
        <v>27</v>
      </c>
      <c r="T21" s="37">
        <f>SUM(R21:S21)</f>
        <v>32</v>
      </c>
      <c r="U21" s="5">
        <f>SUM(H21,L21,P21,T21)</f>
        <v>128.88</v>
      </c>
      <c r="V21" s="90">
        <v>19</v>
      </c>
    </row>
    <row r="22" spans="1:22" ht="12.75">
      <c r="A22" s="4">
        <v>4007</v>
      </c>
      <c r="B22" s="1" t="s">
        <v>189</v>
      </c>
      <c r="C22" s="1" t="s">
        <v>190</v>
      </c>
      <c r="D22" s="1" t="s">
        <v>194</v>
      </c>
      <c r="E22" s="5">
        <f>S!E8</f>
        <v>0</v>
      </c>
      <c r="F22" s="37">
        <f>S!F8</f>
        <v>120</v>
      </c>
      <c r="G22" s="5">
        <f>SUM(E22:F22)</f>
        <v>120</v>
      </c>
      <c r="H22" s="5">
        <f>120-G22</f>
        <v>0</v>
      </c>
      <c r="I22" s="5">
        <f>S!I8</f>
        <v>48.12</v>
      </c>
      <c r="J22" s="37">
        <f>S!J8</f>
        <v>0</v>
      </c>
      <c r="K22" s="5">
        <f>SUM(I22:J22)</f>
        <v>48.12</v>
      </c>
      <c r="L22" s="5">
        <f>100-K22</f>
        <v>51.88</v>
      </c>
      <c r="M22" s="5">
        <f>S!M8</f>
        <v>38.31</v>
      </c>
      <c r="N22" s="37">
        <f>S!N8</f>
        <v>16</v>
      </c>
      <c r="O22" s="37">
        <f>S!O8</f>
        <v>0</v>
      </c>
      <c r="P22" s="37">
        <f>SUM(N22,O22)</f>
        <v>16</v>
      </c>
      <c r="Q22" s="5">
        <f>S!Q8</f>
        <v>62.65</v>
      </c>
      <c r="R22" s="37">
        <f>S!R8</f>
        <v>19</v>
      </c>
      <c r="S22" s="37">
        <f>S!S8</f>
        <v>14</v>
      </c>
      <c r="T22" s="37">
        <f>SUM(R22:S22)</f>
        <v>33</v>
      </c>
      <c r="U22" s="5">
        <f>SUM(H22,L22,P22,T22)</f>
        <v>100.88</v>
      </c>
      <c r="V22" s="90">
        <v>20</v>
      </c>
    </row>
    <row r="23" spans="1:22" ht="12.75">
      <c r="A23" s="4">
        <v>4019</v>
      </c>
      <c r="B23" t="s">
        <v>150</v>
      </c>
      <c r="C23" t="s">
        <v>88</v>
      </c>
      <c r="D23" s="1" t="s">
        <v>50</v>
      </c>
      <c r="E23" s="5">
        <f>S!E19</f>
        <v>0</v>
      </c>
      <c r="F23" s="37">
        <f>S!F19</f>
        <v>120</v>
      </c>
      <c r="G23" s="5">
        <f>SUM(E23:F23)</f>
        <v>120</v>
      </c>
      <c r="H23" s="5">
        <f>120-G23</f>
        <v>0</v>
      </c>
      <c r="I23" s="5">
        <f>S!I19</f>
        <v>0</v>
      </c>
      <c r="J23" s="37">
        <f>S!J19</f>
        <v>100</v>
      </c>
      <c r="K23" s="5">
        <f>SUM(I23:J23)</f>
        <v>100</v>
      </c>
      <c r="L23" s="5">
        <f>100-K23</f>
        <v>0</v>
      </c>
      <c r="M23" s="5">
        <f>S!M19</f>
        <v>35.31</v>
      </c>
      <c r="N23" s="37">
        <f>S!N19</f>
        <v>24</v>
      </c>
      <c r="O23" s="37">
        <f>S!O19</f>
        <v>5</v>
      </c>
      <c r="P23" s="37">
        <f>SUM(N23,O23)</f>
        <v>29</v>
      </c>
      <c r="Q23" s="5">
        <f>S!Q19</f>
        <v>44.07</v>
      </c>
      <c r="R23" s="37">
        <f>S!R19</f>
        <v>27</v>
      </c>
      <c r="S23" s="37">
        <f>S!S19</f>
        <v>27</v>
      </c>
      <c r="T23" s="37">
        <f>SUM(R23:S23)</f>
        <v>54</v>
      </c>
      <c r="U23" s="5">
        <f>SUM(H23,L23,P23,T23)</f>
        <v>83</v>
      </c>
      <c r="V23" s="90">
        <v>21</v>
      </c>
    </row>
    <row r="24" spans="1:22" ht="12.75">
      <c r="A24" s="4">
        <v>4020</v>
      </c>
      <c r="B24" s="1" t="s">
        <v>182</v>
      </c>
      <c r="C24" s="1" t="s">
        <v>183</v>
      </c>
      <c r="D24" s="1" t="s">
        <v>209</v>
      </c>
      <c r="E24" s="5">
        <f>S!E20</f>
        <v>0</v>
      </c>
      <c r="F24" s="37">
        <f>S!F20</f>
        <v>120</v>
      </c>
      <c r="G24" s="5">
        <f>SUM(E24:F24)</f>
        <v>120</v>
      </c>
      <c r="H24" s="5">
        <f>120-G24</f>
        <v>0</v>
      </c>
      <c r="I24" s="5">
        <f>S!I20</f>
        <v>0</v>
      </c>
      <c r="J24" s="37">
        <f>S!J20</f>
        <v>100</v>
      </c>
      <c r="K24" s="5">
        <f>SUM(I24:J24)</f>
        <v>100</v>
      </c>
      <c r="L24" s="5">
        <f>100-K24</f>
        <v>0</v>
      </c>
      <c r="M24" s="5">
        <f>S!M20</f>
        <v>34.69</v>
      </c>
      <c r="N24" s="37">
        <f>S!N20</f>
        <v>12</v>
      </c>
      <c r="O24" s="37">
        <f>S!O20</f>
        <v>5</v>
      </c>
      <c r="P24" s="37">
        <f>SUM(N24,O24)</f>
        <v>17</v>
      </c>
      <c r="Q24" s="5">
        <f>S!Q20</f>
        <v>48.28</v>
      </c>
      <c r="R24" s="37">
        <f>S!R20</f>
        <v>24</v>
      </c>
      <c r="S24" s="37">
        <f>S!S20</f>
        <v>14</v>
      </c>
      <c r="T24" s="37">
        <f>SUM(R24:S24)</f>
        <v>38</v>
      </c>
      <c r="U24" s="5">
        <f>SUM(H24,L24,P24,T24)</f>
        <v>55</v>
      </c>
      <c r="V24" s="90">
        <v>22</v>
      </c>
    </row>
    <row r="25" spans="1:22" ht="12.75">
      <c r="A25" s="4">
        <v>4025</v>
      </c>
      <c r="B25" s="1" t="s">
        <v>177</v>
      </c>
      <c r="C25" s="1" t="s">
        <v>184</v>
      </c>
      <c r="D25" s="1" t="s">
        <v>209</v>
      </c>
      <c r="E25" s="5">
        <f>S!E25</f>
        <v>0</v>
      </c>
      <c r="F25" s="37">
        <f>S!F25</f>
        <v>120</v>
      </c>
      <c r="G25" s="5">
        <f>SUM(E25:F25)</f>
        <v>120</v>
      </c>
      <c r="H25" s="5">
        <f>120-G25</f>
        <v>0</v>
      </c>
      <c r="I25" s="5">
        <f>S!I25</f>
        <v>45.97</v>
      </c>
      <c r="J25" s="37">
        <f>S!J25</f>
        <v>20</v>
      </c>
      <c r="K25" s="5">
        <f>SUM(I25:J25)</f>
        <v>65.97</v>
      </c>
      <c r="L25" s="5">
        <f>100-K25</f>
        <v>34.03</v>
      </c>
      <c r="M25" s="5">
        <f>S!M25</f>
        <v>35.88</v>
      </c>
      <c r="N25" s="37">
        <f>S!N25</f>
        <v>5</v>
      </c>
      <c r="O25" s="37">
        <f>S!O25</f>
        <v>5</v>
      </c>
      <c r="P25" s="37">
        <f>SUM(N25,O25)</f>
        <v>10</v>
      </c>
      <c r="Q25" s="5">
        <f>S!Q25</f>
        <v>0</v>
      </c>
      <c r="R25" s="37">
        <f>S!R25</f>
        <v>0</v>
      </c>
      <c r="S25" s="37">
        <f>S!S25</f>
        <v>0</v>
      </c>
      <c r="T25" s="37">
        <f>SUM(R25:S25)</f>
        <v>0</v>
      </c>
      <c r="U25" s="5">
        <f>SUM(H25,L25,P25,T25)</f>
        <v>44.03</v>
      </c>
      <c r="V25" s="90">
        <v>23</v>
      </c>
    </row>
    <row r="26" spans="1:22" ht="12.75">
      <c r="A26" s="4">
        <v>4026</v>
      </c>
      <c r="B26" t="s">
        <v>195</v>
      </c>
      <c r="C26" t="s">
        <v>87</v>
      </c>
      <c r="D26" s="1" t="s">
        <v>50</v>
      </c>
      <c r="E26" s="5">
        <f>S!E26</f>
        <v>30.18</v>
      </c>
      <c r="F26" s="37">
        <f>S!F26</f>
        <v>5</v>
      </c>
      <c r="G26" s="5">
        <f>SUM(E26:F26)</f>
        <v>35.18</v>
      </c>
      <c r="H26" s="5">
        <f>120-G26</f>
        <v>84.82</v>
      </c>
      <c r="I26" s="5" t="s">
        <v>214</v>
      </c>
      <c r="J26" s="37"/>
      <c r="K26" s="5">
        <f>SUM(I26:J26)</f>
        <v>0</v>
      </c>
      <c r="L26" s="5">
        <f>100-K26</f>
        <v>100</v>
      </c>
      <c r="M26" s="5">
        <f>S!M26</f>
        <v>0</v>
      </c>
      <c r="N26" s="37">
        <f>S!N26</f>
        <v>0</v>
      </c>
      <c r="O26" s="37">
        <f>S!O26</f>
        <v>0</v>
      </c>
      <c r="P26" s="37">
        <f>SUM(N26,O26)</f>
        <v>0</v>
      </c>
      <c r="Q26" s="5">
        <f>S!Q26</f>
        <v>37.42</v>
      </c>
      <c r="R26" s="37">
        <f>S!R26</f>
        <v>25</v>
      </c>
      <c r="S26" s="37">
        <f>S!S26</f>
        <v>0</v>
      </c>
      <c r="T26" s="37">
        <f>SUM(R26:S26)</f>
        <v>25</v>
      </c>
      <c r="U26" s="5">
        <f>SUM(H26,L26,P26,T26)</f>
        <v>209.82</v>
      </c>
      <c r="V26" s="9" t="s">
        <v>215</v>
      </c>
    </row>
    <row r="27" spans="1:22" ht="12.75">
      <c r="A27" s="4">
        <v>4014</v>
      </c>
      <c r="B27" s="1" t="s">
        <v>107</v>
      </c>
      <c r="C27" s="1" t="s">
        <v>108</v>
      </c>
      <c r="D27" s="1" t="s">
        <v>194</v>
      </c>
      <c r="E27" s="5">
        <f>S!E14</f>
        <v>0</v>
      </c>
      <c r="F27" s="37">
        <f>S!F14</f>
        <v>120</v>
      </c>
      <c r="G27" s="5">
        <f>SUM(E27:F27)</f>
        <v>120</v>
      </c>
      <c r="H27" s="5">
        <f>120-G27</f>
        <v>0</v>
      </c>
      <c r="I27" s="5" t="s">
        <v>214</v>
      </c>
      <c r="J27" s="37"/>
      <c r="K27" s="5">
        <f>SUM(I27:J27)</f>
        <v>0</v>
      </c>
      <c r="L27" s="5">
        <f>100-K27</f>
        <v>100</v>
      </c>
      <c r="M27" s="5">
        <f>S!M14</f>
        <v>0</v>
      </c>
      <c r="N27" s="37">
        <f>S!N14</f>
        <v>0</v>
      </c>
      <c r="O27" s="37">
        <f>S!O14</f>
        <v>0</v>
      </c>
      <c r="P27" s="37">
        <f>SUM(N27,O27)</f>
        <v>0</v>
      </c>
      <c r="Q27" s="5">
        <f>S!Q14</f>
        <v>60.04</v>
      </c>
      <c r="R27" s="37">
        <f>S!R14</f>
        <v>24</v>
      </c>
      <c r="S27" s="37">
        <f>S!S14</f>
        <v>9</v>
      </c>
      <c r="T27" s="37">
        <f>SUM(R27:S27)</f>
        <v>33</v>
      </c>
      <c r="U27" s="5">
        <f>SUM(H27,L27,P27,T27)</f>
        <v>133</v>
      </c>
      <c r="V27" s="5" t="s">
        <v>215</v>
      </c>
    </row>
    <row r="28" spans="1:22" ht="12.75">
      <c r="A28" s="4">
        <v>4030</v>
      </c>
      <c r="B28" s="1"/>
      <c r="C28" s="1"/>
      <c r="E28" s="5"/>
      <c r="F28" s="37"/>
      <c r="G28" s="5">
        <f aca="true" t="shared" si="0" ref="G28:G36">SUM(E28:F28)</f>
        <v>0</v>
      </c>
      <c r="H28" s="5">
        <f aca="true" t="shared" si="1" ref="H28:H36">120-G28</f>
        <v>120</v>
      </c>
      <c r="I28" s="5"/>
      <c r="J28" s="37"/>
      <c r="K28" s="5">
        <f aca="true" t="shared" si="2" ref="K28:K36">SUM(I28:J28)</f>
        <v>0</v>
      </c>
      <c r="L28" s="5">
        <f aca="true" t="shared" si="3" ref="L28:L36">100-K28</f>
        <v>100</v>
      </c>
      <c r="M28" s="5"/>
      <c r="N28" s="37"/>
      <c r="O28" s="37"/>
      <c r="P28" s="37">
        <f aca="true" t="shared" si="4" ref="P28:P36">SUM(N28,O28)</f>
        <v>0</v>
      </c>
      <c r="Q28" s="5"/>
      <c r="R28" s="37"/>
      <c r="S28" s="37"/>
      <c r="T28" s="37">
        <f aca="true" t="shared" si="5" ref="T28:T36">SUM(R28:S28)</f>
        <v>0</v>
      </c>
      <c r="U28" s="5">
        <f aca="true" t="shared" si="6" ref="U28:U36">SUM(H28,L28,P28,T28)</f>
        <v>220</v>
      </c>
      <c r="V28" s="5"/>
    </row>
    <row r="29" spans="1:22" ht="12.75">
      <c r="A29" s="4">
        <v>4031</v>
      </c>
      <c r="E29" s="5"/>
      <c r="F29" s="37"/>
      <c r="G29" s="5">
        <f t="shared" si="0"/>
        <v>0</v>
      </c>
      <c r="H29" s="5">
        <f t="shared" si="1"/>
        <v>120</v>
      </c>
      <c r="I29" s="5"/>
      <c r="J29" s="37"/>
      <c r="K29" s="5">
        <f t="shared" si="2"/>
        <v>0</v>
      </c>
      <c r="L29" s="5">
        <f t="shared" si="3"/>
        <v>100</v>
      </c>
      <c r="M29" s="5"/>
      <c r="N29" s="37"/>
      <c r="O29" s="37"/>
      <c r="P29" s="37">
        <f t="shared" si="4"/>
        <v>0</v>
      </c>
      <c r="Q29" s="5"/>
      <c r="R29" s="37"/>
      <c r="S29" s="37"/>
      <c r="T29" s="37">
        <f t="shared" si="5"/>
        <v>0</v>
      </c>
      <c r="U29" s="5">
        <f t="shared" si="6"/>
        <v>220</v>
      </c>
      <c r="V29" s="5"/>
    </row>
    <row r="30" spans="1:22" ht="12.75">
      <c r="A30" s="4">
        <v>4032</v>
      </c>
      <c r="E30" s="5"/>
      <c r="F30" s="37"/>
      <c r="G30" s="5">
        <f t="shared" si="0"/>
        <v>0</v>
      </c>
      <c r="H30" s="5">
        <f t="shared" si="1"/>
        <v>120</v>
      </c>
      <c r="I30" s="5"/>
      <c r="J30" s="37"/>
      <c r="K30" s="5">
        <f t="shared" si="2"/>
        <v>0</v>
      </c>
      <c r="L30" s="5">
        <f t="shared" si="3"/>
        <v>100</v>
      </c>
      <c r="M30" s="5"/>
      <c r="N30" s="37"/>
      <c r="O30" s="37"/>
      <c r="P30" s="37">
        <f t="shared" si="4"/>
        <v>0</v>
      </c>
      <c r="Q30" s="5"/>
      <c r="R30" s="37"/>
      <c r="S30" s="37"/>
      <c r="T30" s="37">
        <f t="shared" si="5"/>
        <v>0</v>
      </c>
      <c r="U30" s="5">
        <f t="shared" si="6"/>
        <v>220</v>
      </c>
      <c r="V30" s="5"/>
    </row>
    <row r="31" spans="1:22" ht="12.75">
      <c r="A31" s="4">
        <v>4033</v>
      </c>
      <c r="B31" s="1"/>
      <c r="C31" s="1"/>
      <c r="E31" s="5"/>
      <c r="F31" s="37"/>
      <c r="G31" s="5">
        <f t="shared" si="0"/>
        <v>0</v>
      </c>
      <c r="H31" s="5">
        <f t="shared" si="1"/>
        <v>120</v>
      </c>
      <c r="I31" s="5"/>
      <c r="J31" s="37"/>
      <c r="K31" s="5">
        <f t="shared" si="2"/>
        <v>0</v>
      </c>
      <c r="L31" s="5">
        <f t="shared" si="3"/>
        <v>100</v>
      </c>
      <c r="M31" s="5"/>
      <c r="N31" s="37"/>
      <c r="O31" s="37"/>
      <c r="P31" s="37">
        <f t="shared" si="4"/>
        <v>0</v>
      </c>
      <c r="Q31" s="5"/>
      <c r="R31" s="37"/>
      <c r="S31" s="37"/>
      <c r="T31" s="37">
        <f t="shared" si="5"/>
        <v>0</v>
      </c>
      <c r="U31" s="5">
        <f t="shared" si="6"/>
        <v>220</v>
      </c>
      <c r="V31" s="5"/>
    </row>
    <row r="32" spans="1:22" ht="12.75">
      <c r="A32" s="4">
        <v>4034</v>
      </c>
      <c r="B32" s="1"/>
      <c r="C32" s="1"/>
      <c r="E32" s="5"/>
      <c r="F32" s="37"/>
      <c r="G32" s="5">
        <f t="shared" si="0"/>
        <v>0</v>
      </c>
      <c r="H32" s="5">
        <f t="shared" si="1"/>
        <v>120</v>
      </c>
      <c r="I32" s="5"/>
      <c r="J32" s="37"/>
      <c r="K32" s="5">
        <f t="shared" si="2"/>
        <v>0</v>
      </c>
      <c r="L32" s="5">
        <f t="shared" si="3"/>
        <v>100</v>
      </c>
      <c r="M32" s="5"/>
      <c r="N32" s="37"/>
      <c r="O32" s="37"/>
      <c r="P32" s="37">
        <f t="shared" si="4"/>
        <v>0</v>
      </c>
      <c r="Q32" s="5"/>
      <c r="R32" s="37"/>
      <c r="S32" s="37"/>
      <c r="T32" s="37">
        <f t="shared" si="5"/>
        <v>0</v>
      </c>
      <c r="U32" s="5">
        <f t="shared" si="6"/>
        <v>220</v>
      </c>
      <c r="V32" s="5"/>
    </row>
    <row r="33" spans="1:22" ht="12.75">
      <c r="A33" s="4">
        <v>4035</v>
      </c>
      <c r="B33" s="1"/>
      <c r="C33" s="1"/>
      <c r="E33" s="5"/>
      <c r="F33" s="37"/>
      <c r="G33" s="5">
        <f t="shared" si="0"/>
        <v>0</v>
      </c>
      <c r="H33" s="5">
        <f t="shared" si="1"/>
        <v>120</v>
      </c>
      <c r="I33" s="5"/>
      <c r="J33" s="37"/>
      <c r="K33" s="5">
        <f t="shared" si="2"/>
        <v>0</v>
      </c>
      <c r="L33" s="5">
        <f t="shared" si="3"/>
        <v>100</v>
      </c>
      <c r="M33" s="5"/>
      <c r="N33" s="37"/>
      <c r="O33" s="37"/>
      <c r="P33" s="37">
        <f t="shared" si="4"/>
        <v>0</v>
      </c>
      <c r="Q33" s="5"/>
      <c r="R33" s="37"/>
      <c r="S33" s="37"/>
      <c r="T33" s="37">
        <f t="shared" si="5"/>
        <v>0</v>
      </c>
      <c r="U33" s="5">
        <f t="shared" si="6"/>
        <v>220</v>
      </c>
      <c r="V33" s="5"/>
    </row>
    <row r="34" spans="1:22" ht="12.75">
      <c r="A34" s="4">
        <v>4036</v>
      </c>
      <c r="E34" s="5"/>
      <c r="F34" s="37"/>
      <c r="G34" s="5">
        <f t="shared" si="0"/>
        <v>0</v>
      </c>
      <c r="H34" s="5">
        <f t="shared" si="1"/>
        <v>120</v>
      </c>
      <c r="I34" s="5"/>
      <c r="J34" s="37"/>
      <c r="K34" s="5">
        <f t="shared" si="2"/>
        <v>0</v>
      </c>
      <c r="L34" s="5">
        <f t="shared" si="3"/>
        <v>100</v>
      </c>
      <c r="M34" s="5"/>
      <c r="N34" s="37"/>
      <c r="O34" s="37"/>
      <c r="P34" s="37">
        <f t="shared" si="4"/>
        <v>0</v>
      </c>
      <c r="Q34" s="5"/>
      <c r="R34" s="37"/>
      <c r="S34" s="37"/>
      <c r="T34" s="37">
        <f t="shared" si="5"/>
        <v>0</v>
      </c>
      <c r="U34" s="5">
        <f t="shared" si="6"/>
        <v>220</v>
      </c>
      <c r="V34" s="5"/>
    </row>
    <row r="35" spans="1:22" ht="12.75">
      <c r="A35" s="4">
        <v>4037</v>
      </c>
      <c r="E35" s="5"/>
      <c r="F35" s="37"/>
      <c r="G35" s="5">
        <f t="shared" si="0"/>
        <v>0</v>
      </c>
      <c r="H35" s="5">
        <f t="shared" si="1"/>
        <v>120</v>
      </c>
      <c r="I35" s="5"/>
      <c r="J35" s="37"/>
      <c r="K35" s="5">
        <f t="shared" si="2"/>
        <v>0</v>
      </c>
      <c r="L35" s="5">
        <f t="shared" si="3"/>
        <v>100</v>
      </c>
      <c r="M35" s="5"/>
      <c r="N35" s="37"/>
      <c r="O35" s="37"/>
      <c r="P35" s="37">
        <f t="shared" si="4"/>
        <v>0</v>
      </c>
      <c r="Q35" s="5"/>
      <c r="R35" s="37"/>
      <c r="S35" s="37"/>
      <c r="T35" s="37">
        <f t="shared" si="5"/>
        <v>0</v>
      </c>
      <c r="U35" s="5">
        <f t="shared" si="6"/>
        <v>220</v>
      </c>
      <c r="V35" s="5"/>
    </row>
    <row r="36" spans="1:22" ht="12.75">
      <c r="A36" s="4">
        <v>4038</v>
      </c>
      <c r="E36" s="5"/>
      <c r="F36" s="37"/>
      <c r="G36" s="5">
        <f t="shared" si="0"/>
        <v>0</v>
      </c>
      <c r="H36" s="5">
        <f t="shared" si="1"/>
        <v>120</v>
      </c>
      <c r="I36" s="5"/>
      <c r="J36" s="37"/>
      <c r="K36" s="5">
        <f t="shared" si="2"/>
        <v>0</v>
      </c>
      <c r="L36" s="5">
        <f t="shared" si="3"/>
        <v>100</v>
      </c>
      <c r="M36" s="5"/>
      <c r="N36" s="37"/>
      <c r="O36" s="37"/>
      <c r="P36" s="37">
        <f t="shared" si="4"/>
        <v>0</v>
      </c>
      <c r="Q36" s="5"/>
      <c r="R36" s="37"/>
      <c r="S36" s="37"/>
      <c r="T36" s="37">
        <f t="shared" si="5"/>
        <v>0</v>
      </c>
      <c r="U36" s="5">
        <f t="shared" si="6"/>
        <v>220</v>
      </c>
      <c r="V36" s="5" t="s">
        <v>48</v>
      </c>
    </row>
    <row r="37" spans="2:22" ht="12.75">
      <c r="B37" s="8"/>
      <c r="E37" s="5"/>
      <c r="F37" s="37"/>
      <c r="G37" s="5"/>
      <c r="H37" s="5"/>
      <c r="I37" s="5"/>
      <c r="J37" s="3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2.75">
      <c r="B38" s="8"/>
      <c r="E38" s="5"/>
      <c r="F38" s="37"/>
      <c r="G38" s="5"/>
      <c r="H38" s="5"/>
      <c r="I38" s="5"/>
      <c r="J38" s="3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2.75">
      <c r="B39" s="8"/>
      <c r="E39" s="5"/>
      <c r="F39" s="37"/>
      <c r="G39" s="5"/>
      <c r="H39" s="5"/>
      <c r="I39" s="5"/>
      <c r="J39" s="3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2.75">
      <c r="B40" s="8"/>
      <c r="E40" s="5"/>
      <c r="F40" s="37"/>
      <c r="G40" s="5"/>
      <c r="H40" s="5"/>
      <c r="I40" s="5"/>
      <c r="J40" s="3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6" ht="12.75">
      <c r="B41" s="8"/>
      <c r="E41" s="36" t="s">
        <v>98</v>
      </c>
      <c r="F41" s="49">
        <f>Макси!F26</f>
        <v>34</v>
      </c>
      <c r="G41" s="54" t="s">
        <v>99</v>
      </c>
      <c r="H41" s="49">
        <f>Макси!H26</f>
        <v>51</v>
      </c>
      <c r="I41" s="36" t="s">
        <v>98</v>
      </c>
      <c r="J41" s="49">
        <f>Макси!J26</f>
        <v>38</v>
      </c>
      <c r="K41" s="54" t="s">
        <v>99</v>
      </c>
      <c r="L41" s="49">
        <f>Макси!L26</f>
        <v>57</v>
      </c>
      <c r="M41" s="5"/>
      <c r="N41" s="5"/>
      <c r="O41" s="5"/>
      <c r="P41" s="36" t="s">
        <v>98</v>
      </c>
      <c r="Q41" s="49">
        <f>Макси!Q26</f>
        <v>38</v>
      </c>
      <c r="R41" s="54" t="s">
        <v>99</v>
      </c>
      <c r="S41" s="49">
        <f>Макси!S26</f>
        <v>57</v>
      </c>
      <c r="T41" s="5"/>
      <c r="U41" s="5"/>
      <c r="V41" s="5"/>
      <c r="W41" s="8" t="s">
        <v>100</v>
      </c>
      <c r="X41">
        <f>Макси!X26</f>
        <v>152</v>
      </c>
      <c r="Y41">
        <f>Макси!Y26</f>
        <v>177</v>
      </c>
      <c r="Z41">
        <f>Макси!Z26</f>
        <v>169</v>
      </c>
    </row>
    <row r="42" spans="1:22" ht="12.75">
      <c r="A42" s="48"/>
      <c r="E42" s="85"/>
      <c r="F42" s="85"/>
      <c r="G42" s="85"/>
      <c r="H42" s="85"/>
      <c r="I42" s="86"/>
      <c r="J42" s="85"/>
      <c r="K42" s="36"/>
      <c r="L42" s="36"/>
      <c r="M42" s="85"/>
      <c r="N42" s="85"/>
      <c r="O42" s="85"/>
      <c r="P42" s="85"/>
      <c r="Q42" s="85"/>
      <c r="R42" s="5"/>
      <c r="S42" s="5"/>
      <c r="T42" s="5"/>
      <c r="U42" s="5"/>
      <c r="V42" s="5"/>
    </row>
    <row r="43" spans="5:21" ht="12.75">
      <c r="E43" s="85" t="s">
        <v>25</v>
      </c>
      <c r="F43" s="85"/>
      <c r="G43" s="85"/>
      <c r="H43" s="85"/>
      <c r="I43" s="85" t="s">
        <v>26</v>
      </c>
      <c r="J43" s="85"/>
      <c r="K43" s="85"/>
      <c r="L43" s="85"/>
      <c r="M43" s="2"/>
      <c r="N43" s="2"/>
      <c r="O43" s="85" t="s">
        <v>30</v>
      </c>
      <c r="P43" s="85"/>
      <c r="Q43" s="85"/>
      <c r="R43" s="85"/>
      <c r="S43" s="85"/>
      <c r="T43" s="5"/>
      <c r="U43" s="5"/>
    </row>
    <row r="44" spans="1:26" ht="38.25">
      <c r="A44" s="2" t="s">
        <v>0</v>
      </c>
      <c r="B44" s="2" t="s">
        <v>1</v>
      </c>
      <c r="C44" s="2" t="s">
        <v>2</v>
      </c>
      <c r="D44" s="3" t="s">
        <v>4</v>
      </c>
      <c r="E44" s="3" t="s">
        <v>14</v>
      </c>
      <c r="F44" s="3" t="s">
        <v>15</v>
      </c>
      <c r="G44" s="55" t="s">
        <v>29</v>
      </c>
      <c r="H44" s="2" t="s">
        <v>16</v>
      </c>
      <c r="I44" s="3" t="s">
        <v>14</v>
      </c>
      <c r="J44" s="3" t="s">
        <v>15</v>
      </c>
      <c r="K44" s="55" t="s">
        <v>29</v>
      </c>
      <c r="L44" s="2" t="s">
        <v>16</v>
      </c>
      <c r="M44" s="2" t="s">
        <v>101</v>
      </c>
      <c r="N44" s="47" t="s">
        <v>51</v>
      </c>
      <c r="O44" s="38" t="s">
        <v>24</v>
      </c>
      <c r="P44" s="2" t="s">
        <v>14</v>
      </c>
      <c r="Q44" s="2" t="s">
        <v>15</v>
      </c>
      <c r="R44" s="2" t="s">
        <v>29</v>
      </c>
      <c r="S44" s="2" t="s">
        <v>16</v>
      </c>
      <c r="T44" s="2" t="s">
        <v>24</v>
      </c>
      <c r="X44" s="55" t="s">
        <v>102</v>
      </c>
      <c r="Y44" s="55" t="s">
        <v>103</v>
      </c>
      <c r="Z44" s="55" t="s">
        <v>104</v>
      </c>
    </row>
    <row r="45" spans="1:26" ht="12.75">
      <c r="A45" s="4">
        <v>4008</v>
      </c>
      <c r="B45" t="s">
        <v>132</v>
      </c>
      <c r="C45" t="s">
        <v>69</v>
      </c>
      <c r="D45" s="1" t="s">
        <v>37</v>
      </c>
      <c r="E45" s="5">
        <f>S!E9</f>
        <v>31.96</v>
      </c>
      <c r="F45" s="37">
        <f>S!F9</f>
        <v>0</v>
      </c>
      <c r="G45" s="5">
        <f>IF(E45=0,120,IF(E45&gt;$H$41,120,IF(E45&lt;$F$41,0,IF($H$41&gt;E45&gt;$F$41,E45-$F$41))))</f>
        <v>0</v>
      </c>
      <c r="H45" s="5">
        <f>SUM(F45,G45)</f>
        <v>0</v>
      </c>
      <c r="I45" s="5">
        <f>S!I9</f>
        <v>36.72</v>
      </c>
      <c r="J45" s="37">
        <f>S!J9</f>
        <v>5</v>
      </c>
      <c r="K45" s="5">
        <f>IF(I45=0,100,IF(I45&gt;$L$41,100,IF(I45&lt;$J$41,0,IF($L$41&gt;I45&gt;$J$41,I45-$J$41))))</f>
        <v>0</v>
      </c>
      <c r="L45" s="5">
        <f>SUM(J45,K45)</f>
        <v>5</v>
      </c>
      <c r="M45" s="5">
        <f>SUM(E45,I45)</f>
        <v>68.68</v>
      </c>
      <c r="N45" s="5">
        <f>SUM(H45,L45)</f>
        <v>5</v>
      </c>
      <c r="O45" s="89">
        <v>3</v>
      </c>
      <c r="P45" s="5">
        <v>37.25</v>
      </c>
      <c r="Q45" s="37">
        <v>0</v>
      </c>
      <c r="R45" s="5">
        <f>IF(P45=0,120,IF(P45&gt;$S$41,120,IF(P45&lt;$Q$41,0,IF($S$41&gt;P45&gt;$Q$41,P45-$Q$41))))</f>
        <v>0</v>
      </c>
      <c r="S45" s="56">
        <f>SUM(Q45,R45)</f>
        <v>0</v>
      </c>
      <c r="T45" s="88">
        <v>1</v>
      </c>
      <c r="X45" s="57">
        <f>$X$41/E45</f>
        <v>4.755944931163955</v>
      </c>
      <c r="Y45" s="57">
        <f>$Y$41/I45</f>
        <v>4.8202614379084965</v>
      </c>
      <c r="Z45" s="57">
        <f>$Z$41/P45</f>
        <v>4.5369127516778525</v>
      </c>
    </row>
    <row r="46" spans="1:26" ht="12.75">
      <c r="A46" s="4">
        <v>4023</v>
      </c>
      <c r="B46" s="1" t="s">
        <v>6</v>
      </c>
      <c r="C46" s="1" t="s">
        <v>66</v>
      </c>
      <c r="D46" s="1" t="s">
        <v>204</v>
      </c>
      <c r="E46" s="5">
        <f>S!E23</f>
        <v>36.19</v>
      </c>
      <c r="F46" s="37">
        <f>S!F23</f>
        <v>0</v>
      </c>
      <c r="G46" s="5">
        <f>IF(E46=0,120,IF(E46&gt;$H$41,120,IF(E46&lt;$F$41,0,IF($H$41&gt;E46&gt;$F$41,E46-$F$41))))</f>
        <v>2.1899999999999977</v>
      </c>
      <c r="H46" s="5">
        <f>SUM(F46,G46)</f>
        <v>2.1899999999999977</v>
      </c>
      <c r="I46" s="5">
        <f>S!I23</f>
        <v>42.79</v>
      </c>
      <c r="J46" s="37">
        <f>S!J23</f>
        <v>10</v>
      </c>
      <c r="K46" s="5">
        <f>IF(I46=0,100,IF(I46&gt;$L$41,100,IF(I46&lt;$J$41,0,IF($L$41&gt;I46&gt;$J$41,I46-$J$41))))</f>
        <v>4.789999999999999</v>
      </c>
      <c r="L46" s="5">
        <f>SUM(J46,K46)</f>
        <v>14.79</v>
      </c>
      <c r="M46" s="5">
        <f>SUM(E46,I46)</f>
        <v>78.97999999999999</v>
      </c>
      <c r="N46" s="5">
        <f>SUM(H46,L46)</f>
        <v>16.979999999999997</v>
      </c>
      <c r="O46" s="89">
        <v>9</v>
      </c>
      <c r="P46" s="5">
        <v>37.47</v>
      </c>
      <c r="Q46" s="37">
        <v>0</v>
      </c>
      <c r="R46" s="5">
        <f>IF(P46=0,120,IF(P46&gt;$S$41,120,IF(P46&lt;$Q$41,0,IF($S$41&gt;P46&gt;$Q$41,P46-$Q$41))))</f>
        <v>0</v>
      </c>
      <c r="S46" s="56">
        <f>SUM(Q46,R46)</f>
        <v>0</v>
      </c>
      <c r="T46" s="88">
        <v>2</v>
      </c>
      <c r="X46" s="57">
        <f aca="true" t="shared" si="7" ref="X46:X78">$X$41/E46</f>
        <v>4.2000552638850515</v>
      </c>
      <c r="Y46" s="57">
        <f aca="true" t="shared" si="8" ref="Y46:Y78">$Y$41/I46</f>
        <v>4.136480486094882</v>
      </c>
      <c r="Z46" s="57">
        <f aca="true" t="shared" si="9" ref="Z46:Z78">$Z$41/P46</f>
        <v>4.510274886575927</v>
      </c>
    </row>
    <row r="47" spans="1:26" ht="12.75">
      <c r="A47" s="4">
        <v>4003</v>
      </c>
      <c r="B47" t="s">
        <v>81</v>
      </c>
      <c r="C47" t="s">
        <v>148</v>
      </c>
      <c r="D47" s="1" t="s">
        <v>204</v>
      </c>
      <c r="E47" s="5">
        <f>S!E4</f>
        <v>34.72</v>
      </c>
      <c r="F47" s="37">
        <f>S!F4</f>
        <v>5</v>
      </c>
      <c r="G47" s="5">
        <f>IF(E47=0,120,IF(E47&gt;$H$41,120,IF(E47&lt;$F$41,0,IF($H$41&gt;E47&gt;$F$41,E47-$F$41))))</f>
        <v>0.7199999999999989</v>
      </c>
      <c r="H47" s="5">
        <f>SUM(F47,G47)</f>
        <v>5.719999999999999</v>
      </c>
      <c r="I47" s="5">
        <f>S!I4</f>
        <v>34.91</v>
      </c>
      <c r="J47" s="37">
        <f>S!J4</f>
        <v>0</v>
      </c>
      <c r="K47" s="5">
        <f>IF(I47=0,100,IF(I47&gt;$L$41,100,IF(I47&lt;$J$41,0,IF($L$41&gt;I47&gt;$J$41,I47-$J$41))))</f>
        <v>0</v>
      </c>
      <c r="L47" s="5">
        <f>SUM(J47,K47)</f>
        <v>0</v>
      </c>
      <c r="M47" s="5">
        <f>SUM(E47,I47)</f>
        <v>69.63</v>
      </c>
      <c r="N47" s="5">
        <f>SUM(H47,L47)</f>
        <v>5.719999999999999</v>
      </c>
      <c r="O47" s="89">
        <v>4</v>
      </c>
      <c r="P47" s="5">
        <v>37.94</v>
      </c>
      <c r="Q47" s="37">
        <v>0</v>
      </c>
      <c r="R47" s="5">
        <f>IF(P47=0,120,IF(P47&gt;$S$41,120,IF(P47&lt;$Q$41,0,IF($S$41&gt;P47&gt;$Q$41,P47-$Q$41))))</f>
        <v>0</v>
      </c>
      <c r="S47" s="56">
        <f>SUM(Q47,R47)</f>
        <v>0</v>
      </c>
      <c r="T47" s="88">
        <v>3</v>
      </c>
      <c r="X47" s="57">
        <f t="shared" si="7"/>
        <v>4.377880184331797</v>
      </c>
      <c r="Y47" s="57">
        <f t="shared" si="8"/>
        <v>5.070180464050416</v>
      </c>
      <c r="Z47" s="57">
        <f t="shared" si="9"/>
        <v>4.454401686874012</v>
      </c>
    </row>
    <row r="48" spans="1:26" ht="12.75">
      <c r="A48" s="4">
        <v>4021</v>
      </c>
      <c r="B48" s="1" t="s">
        <v>86</v>
      </c>
      <c r="C48" s="1" t="s">
        <v>31</v>
      </c>
      <c r="D48" s="1" t="s">
        <v>5</v>
      </c>
      <c r="E48" s="5">
        <f>S!E21</f>
        <v>36.54</v>
      </c>
      <c r="F48" s="37">
        <f>S!F21</f>
        <v>0</v>
      </c>
      <c r="G48" s="5">
        <f>IF(E48=0,120,IF(E48&gt;$H$41,120,IF(E48&lt;$F$41,0,IF($H$41&gt;E48&gt;$F$41,E48-$F$41))))</f>
        <v>2.539999999999999</v>
      </c>
      <c r="H48" s="5">
        <f>SUM(F48,G48)</f>
        <v>2.539999999999999</v>
      </c>
      <c r="I48" s="5">
        <f>S!I21</f>
        <v>38.88</v>
      </c>
      <c r="J48" s="37">
        <f>S!J21</f>
        <v>0</v>
      </c>
      <c r="K48" s="5">
        <f>IF(I48=0,100,IF(I48&gt;$L$41,100,IF(I48&lt;$J$41,0,IF($L$41&gt;I48&gt;$J$41,I48-$J$41))))</f>
        <v>0.8800000000000026</v>
      </c>
      <c r="L48" s="5">
        <f>SUM(J48,K48)</f>
        <v>0.8800000000000026</v>
      </c>
      <c r="M48" s="5">
        <f>SUM(E48,I48)</f>
        <v>75.42</v>
      </c>
      <c r="N48" s="5">
        <f>SUM(H48,L48)</f>
        <v>3.4200000000000017</v>
      </c>
      <c r="O48" s="89">
        <v>2</v>
      </c>
      <c r="P48" s="5">
        <v>39.56</v>
      </c>
      <c r="Q48" s="37">
        <v>0</v>
      </c>
      <c r="R48" s="5">
        <f>IF(P48=0,120,IF(P48&gt;$S$41,120,IF(P48&lt;$Q$41,0,IF($S$41&gt;P48&gt;$Q$41,P48-$Q$41))))</f>
        <v>1.5600000000000023</v>
      </c>
      <c r="S48" s="56">
        <f>SUM(Q48,R48)</f>
        <v>1.5600000000000023</v>
      </c>
      <c r="T48" s="6">
        <v>4</v>
      </c>
      <c r="X48" s="57">
        <f t="shared" si="7"/>
        <v>4.159824849480022</v>
      </c>
      <c r="Y48" s="57">
        <f t="shared" si="8"/>
        <v>4.552469135802469</v>
      </c>
      <c r="Z48" s="57">
        <f t="shared" si="9"/>
        <v>4.271991911021233</v>
      </c>
    </row>
    <row r="49" spans="1:26" ht="12.75">
      <c r="A49" s="4">
        <v>4018</v>
      </c>
      <c r="B49" s="1" t="s">
        <v>174</v>
      </c>
      <c r="C49" s="1" t="s">
        <v>175</v>
      </c>
      <c r="D49" s="1" t="s">
        <v>117</v>
      </c>
      <c r="E49" s="5">
        <f>S!E18</f>
        <v>36.94</v>
      </c>
      <c r="F49" s="37">
        <f>S!F18</f>
        <v>0</v>
      </c>
      <c r="G49" s="5">
        <f>IF(E49=0,120,IF(E49&gt;$H$41,120,IF(E49&lt;$F$41,0,IF($H$41&gt;E49&gt;$F$41,E49-$F$41))))</f>
        <v>2.9399999999999977</v>
      </c>
      <c r="H49" s="5">
        <f>SUM(F49,G49)</f>
        <v>2.9399999999999977</v>
      </c>
      <c r="I49" s="5">
        <f>S!I18</f>
        <v>37.31</v>
      </c>
      <c r="J49" s="37">
        <f>S!J18</f>
        <v>0</v>
      </c>
      <c r="K49" s="5">
        <f>IF(I49=0,100,IF(I49&gt;$L$41,100,IF(I49&lt;$J$41,0,IF($L$41&gt;I49&gt;$J$41,I49-$J$41))))</f>
        <v>0</v>
      </c>
      <c r="L49" s="5">
        <f>SUM(J49,K49)</f>
        <v>0</v>
      </c>
      <c r="M49" s="5">
        <f>SUM(E49,I49)</f>
        <v>74.25</v>
      </c>
      <c r="N49" s="5">
        <f>SUM(H49,L49)</f>
        <v>2.9399999999999977</v>
      </c>
      <c r="O49" s="89">
        <v>1</v>
      </c>
      <c r="P49" s="5">
        <v>41.22</v>
      </c>
      <c r="Q49" s="37">
        <v>0</v>
      </c>
      <c r="R49" s="5">
        <f>IF(P49=0,120,IF(P49&gt;$S$41,120,IF(P49&lt;$Q$41,0,IF($S$41&gt;P49&gt;$Q$41,P49-$Q$41))))</f>
        <v>3.219999999999999</v>
      </c>
      <c r="S49" s="56">
        <f>SUM(Q49,R49)</f>
        <v>3.219999999999999</v>
      </c>
      <c r="T49" s="6">
        <v>5</v>
      </c>
      <c r="X49" s="57">
        <f t="shared" si="7"/>
        <v>4.114780725500812</v>
      </c>
      <c r="Y49" s="57">
        <f t="shared" si="8"/>
        <v>4.744036451353524</v>
      </c>
      <c r="Z49" s="57">
        <f t="shared" si="9"/>
        <v>4.099951479864144</v>
      </c>
    </row>
    <row r="50" spans="1:26" ht="12.75">
      <c r="A50" s="4">
        <v>4012</v>
      </c>
      <c r="B50" s="1" t="s">
        <v>68</v>
      </c>
      <c r="C50" s="1" t="s">
        <v>105</v>
      </c>
      <c r="D50" s="1" t="s">
        <v>37</v>
      </c>
      <c r="E50" s="5">
        <f>S!E12</f>
        <v>32.37</v>
      </c>
      <c r="F50" s="37">
        <f>S!F12</f>
        <v>10</v>
      </c>
      <c r="G50" s="5">
        <f>IF(E50=0,120,IF(E50&gt;$H$41,120,IF(E50&lt;$F$41,0,IF($H$41&gt;E50&gt;$F$41,E50-$F$41))))</f>
        <v>0</v>
      </c>
      <c r="H50" s="5">
        <f>SUM(F50,G50)</f>
        <v>10</v>
      </c>
      <c r="I50" s="5">
        <f>S!I12</f>
        <v>38.35</v>
      </c>
      <c r="J50" s="37">
        <f>S!J12</f>
        <v>5</v>
      </c>
      <c r="K50" s="5">
        <f>IF(I50=0,100,IF(I50&gt;$L$41,100,IF(I50&lt;$J$41,0,IF($L$41&gt;I50&gt;$J$41,I50-$J$41))))</f>
        <v>0.3500000000000014</v>
      </c>
      <c r="L50" s="5">
        <f>SUM(J50,K50)</f>
        <v>5.350000000000001</v>
      </c>
      <c r="M50" s="5">
        <f>SUM(E50,I50)</f>
        <v>70.72</v>
      </c>
      <c r="N50" s="5">
        <f>SUM(H50,L50)</f>
        <v>15.350000000000001</v>
      </c>
      <c r="O50" s="89">
        <v>7</v>
      </c>
      <c r="P50" s="5">
        <v>34.53</v>
      </c>
      <c r="Q50" s="37">
        <v>5</v>
      </c>
      <c r="R50" s="5">
        <f>IF(P50=0,120,IF(P50&gt;$S$41,120,IF(P50&lt;$Q$41,0,IF($S$41&gt;P50&gt;$Q$41,P50-$Q$41))))</f>
        <v>0</v>
      </c>
      <c r="S50" s="56">
        <f>SUM(Q50,R50)</f>
        <v>5</v>
      </c>
      <c r="T50" s="6">
        <v>6</v>
      </c>
      <c r="X50" s="57">
        <f t="shared" si="7"/>
        <v>4.695705900525178</v>
      </c>
      <c r="Y50" s="57">
        <f t="shared" si="8"/>
        <v>4.615384615384615</v>
      </c>
      <c r="Z50" s="57">
        <f t="shared" si="9"/>
        <v>4.89429481610194</v>
      </c>
    </row>
    <row r="51" spans="1:26" ht="12.75">
      <c r="A51" s="4">
        <v>4009</v>
      </c>
      <c r="B51" s="1" t="s">
        <v>32</v>
      </c>
      <c r="C51" s="1" t="s">
        <v>106</v>
      </c>
      <c r="D51" s="1" t="s">
        <v>210</v>
      </c>
      <c r="E51" s="5">
        <f>S!E10</f>
        <v>37.75</v>
      </c>
      <c r="F51" s="37">
        <f>S!F10</f>
        <v>5</v>
      </c>
      <c r="G51" s="5">
        <f>IF(E51=0,120,IF(E51&gt;$H$41,120,IF(E51&lt;$F$41,0,IF($H$41&gt;E51&gt;$F$41,E51-$F$41))))</f>
        <v>3.75</v>
      </c>
      <c r="H51" s="5">
        <f>SUM(F51,G51)</f>
        <v>8.75</v>
      </c>
      <c r="I51" s="5">
        <f>S!I10</f>
        <v>35.87</v>
      </c>
      <c r="J51" s="37">
        <f>S!J10</f>
        <v>5</v>
      </c>
      <c r="K51" s="5">
        <f>IF(I51=0,100,IF(I51&gt;$L$41,100,IF(I51&lt;$J$41,0,IF($L$41&gt;I51&gt;$J$41,I51-$J$41))))</f>
        <v>0</v>
      </c>
      <c r="L51" s="5">
        <f>SUM(J51,K51)</f>
        <v>5</v>
      </c>
      <c r="M51" s="5">
        <f>SUM(E51,I51)</f>
        <v>73.62</v>
      </c>
      <c r="N51" s="5">
        <f>SUM(H51,L51)</f>
        <v>13.75</v>
      </c>
      <c r="O51" s="89">
        <v>6</v>
      </c>
      <c r="P51" s="5">
        <v>32.75</v>
      </c>
      <c r="Q51" s="37">
        <v>10</v>
      </c>
      <c r="R51" s="5">
        <f>IF(P51=0,120,IF(P51&gt;$S$41,120,IF(P51&lt;$Q$41,0,IF($S$41&gt;P51&gt;$Q$41,P51-$Q$41))))</f>
        <v>0</v>
      </c>
      <c r="S51" s="56">
        <f>SUM(Q51,R51)</f>
        <v>10</v>
      </c>
      <c r="T51" s="6">
        <v>7</v>
      </c>
      <c r="X51" s="57">
        <f t="shared" si="7"/>
        <v>4.026490066225166</v>
      </c>
      <c r="Y51" s="57">
        <f t="shared" si="8"/>
        <v>4.934485642598272</v>
      </c>
      <c r="Z51" s="57">
        <f t="shared" si="9"/>
        <v>5.1603053435114505</v>
      </c>
    </row>
    <row r="52" spans="1:26" ht="12.75">
      <c r="A52" s="4">
        <v>4027</v>
      </c>
      <c r="B52" s="1" t="s">
        <v>13</v>
      </c>
      <c r="C52" s="1" t="s">
        <v>67</v>
      </c>
      <c r="D52" s="1" t="s">
        <v>50</v>
      </c>
      <c r="E52" s="5">
        <f>S!E27</f>
        <v>42.54</v>
      </c>
      <c r="F52" s="37">
        <f>S!F27</f>
        <v>5</v>
      </c>
      <c r="G52" s="5">
        <f>IF(E52=0,120,IF(E52&gt;$H$41,120,IF(E52&lt;$F$41,0,IF($H$41&gt;E52&gt;$F$41,E52-$F$41))))</f>
        <v>8.54</v>
      </c>
      <c r="H52" s="5">
        <f>SUM(F52,G52)</f>
        <v>13.54</v>
      </c>
      <c r="I52" s="5">
        <f>S!I27</f>
        <v>38.15</v>
      </c>
      <c r="J52" s="37">
        <f>S!J27</f>
        <v>0</v>
      </c>
      <c r="K52" s="5">
        <f>IF(I52=0,100,IF(I52&gt;$L$41,100,IF(I52&lt;$J$41,0,IF($L$41&gt;I52&gt;$J$41,I52-$J$41))))</f>
        <v>0.14999999999999858</v>
      </c>
      <c r="L52" s="5">
        <f>SUM(J52,K52)</f>
        <v>0.14999999999999858</v>
      </c>
      <c r="M52" s="5">
        <f>SUM(E52,I52)</f>
        <v>80.69</v>
      </c>
      <c r="N52" s="5">
        <f>SUM(H52,L52)</f>
        <v>13.689999999999998</v>
      </c>
      <c r="O52" s="89">
        <v>5</v>
      </c>
      <c r="P52" s="5">
        <v>44.18</v>
      </c>
      <c r="Q52" s="37">
        <v>10</v>
      </c>
      <c r="R52" s="5">
        <f>IF(P52=0,120,IF(P52&gt;$S$41,120,IF(P52&lt;$Q$41,0,IF($S$41&gt;P52&gt;$Q$41,P52-$Q$41))))</f>
        <v>6.18</v>
      </c>
      <c r="S52" s="56">
        <f>SUM(Q52,R52)</f>
        <v>16.18</v>
      </c>
      <c r="T52" s="6">
        <v>8</v>
      </c>
      <c r="X52" s="57">
        <f t="shared" si="7"/>
        <v>3.5731076633756467</v>
      </c>
      <c r="Y52" s="57">
        <f t="shared" si="8"/>
        <v>4.639580602883355</v>
      </c>
      <c r="Z52" s="57">
        <f t="shared" si="9"/>
        <v>3.8252602987777276</v>
      </c>
    </row>
    <row r="53" spans="1:26" ht="12.75">
      <c r="A53" s="4">
        <v>4010</v>
      </c>
      <c r="B53" s="1" t="s">
        <v>123</v>
      </c>
      <c r="C53" s="1" t="s">
        <v>124</v>
      </c>
      <c r="D53" s="1" t="s">
        <v>210</v>
      </c>
      <c r="E53" s="5">
        <f>S!E11</f>
        <v>43.97</v>
      </c>
      <c r="F53" s="37">
        <f>S!F11</f>
        <v>5</v>
      </c>
      <c r="G53" s="5">
        <f>IF(E53=0,120,IF(E53&gt;$H$41,120,IF(E53&lt;$F$41,0,IF($H$41&gt;E53&gt;$F$41,E53-$F$41))))</f>
        <v>9.969999999999999</v>
      </c>
      <c r="H53" s="5">
        <f>SUM(F53,G53)</f>
        <v>14.969999999999999</v>
      </c>
      <c r="I53" s="5">
        <f>S!I11</f>
        <v>47.5</v>
      </c>
      <c r="J53" s="37">
        <f>S!J11</f>
        <v>0</v>
      </c>
      <c r="K53" s="5">
        <f>IF(I53=0,100,IF(I53&gt;$L$41,100,IF(I53&lt;$J$41,0,IF($L$41&gt;I53&gt;$J$41,I53-$J$41))))</f>
        <v>9.5</v>
      </c>
      <c r="L53" s="5">
        <f>SUM(J53,K53)</f>
        <v>9.5</v>
      </c>
      <c r="M53" s="5">
        <f>SUM(E53,I53)</f>
        <v>91.47</v>
      </c>
      <c r="N53" s="5">
        <f>SUM(H53,L53)</f>
        <v>24.47</v>
      </c>
      <c r="O53" s="89">
        <v>11</v>
      </c>
      <c r="P53" s="5">
        <v>56.97</v>
      </c>
      <c r="Q53" s="37">
        <v>10</v>
      </c>
      <c r="R53" s="5">
        <f>IF(P53=0,120,IF(P53&gt;$S$41,120,IF(P53&lt;$Q$41,0,IF($S$41&gt;P53&gt;$Q$41,P53-$Q$41))))</f>
        <v>18.97</v>
      </c>
      <c r="S53" s="56">
        <f>SUM(Q53,R53)</f>
        <v>28.97</v>
      </c>
      <c r="T53" s="6">
        <v>9</v>
      </c>
      <c r="X53" s="57">
        <f t="shared" si="7"/>
        <v>3.456902433477371</v>
      </c>
      <c r="Y53" s="57">
        <f t="shared" si="8"/>
        <v>3.7263157894736842</v>
      </c>
      <c r="Z53" s="57">
        <f t="shared" si="9"/>
        <v>2.9664735825873265</v>
      </c>
    </row>
    <row r="54" spans="1:26" ht="12.75">
      <c r="A54" s="4">
        <v>4017</v>
      </c>
      <c r="B54" t="s">
        <v>36</v>
      </c>
      <c r="C54" t="s">
        <v>70</v>
      </c>
      <c r="D54" s="1" t="s">
        <v>211</v>
      </c>
      <c r="E54" s="5">
        <f>S!E17</f>
        <v>39.82</v>
      </c>
      <c r="F54" s="37">
        <f>S!F17</f>
        <v>10</v>
      </c>
      <c r="G54" s="5">
        <f>IF(E54=0,120,IF(E54&gt;$H$41,120,IF(E54&lt;$F$41,0,IF($H$41&gt;E54&gt;$F$41,E54-$F$41))))</f>
        <v>5.82</v>
      </c>
      <c r="H54" s="5">
        <f>SUM(F54,G54)</f>
        <v>15.82</v>
      </c>
      <c r="I54" s="5">
        <f>S!I17</f>
        <v>38.22</v>
      </c>
      <c r="J54" s="37">
        <f>S!J17</f>
        <v>0</v>
      </c>
      <c r="K54" s="5">
        <f>IF(I54=0,100,IF(I54&gt;$L$41,100,IF(I54&lt;$J$41,0,IF($L$41&gt;I54&gt;$J$41,I54-$J$41))))</f>
        <v>0.21999999999999886</v>
      </c>
      <c r="L54" s="5">
        <f>SUM(J54,K54)</f>
        <v>0.21999999999999886</v>
      </c>
      <c r="M54" s="5">
        <f>SUM(E54,I54)</f>
        <v>78.03999999999999</v>
      </c>
      <c r="N54" s="5">
        <f>SUM(H54,L54)</f>
        <v>16.04</v>
      </c>
      <c r="O54" s="89">
        <v>8</v>
      </c>
      <c r="P54" s="5">
        <v>120</v>
      </c>
      <c r="Q54" s="37"/>
      <c r="R54" s="5">
        <f>IF(P54=0,120,IF(P54&gt;$S$41,120,IF(P54&lt;$Q$41,0,IF($S$41&gt;P54&gt;$Q$41,P54-$Q$41))))</f>
        <v>120</v>
      </c>
      <c r="S54" s="56">
        <f>SUM(Q54,R54)</f>
        <v>120</v>
      </c>
      <c r="T54" s="6"/>
      <c r="X54" s="57">
        <f t="shared" si="7"/>
        <v>3.8171772978402814</v>
      </c>
      <c r="Y54" s="57">
        <f t="shared" si="8"/>
        <v>4.631083202511774</v>
      </c>
      <c r="Z54" s="57">
        <f t="shared" si="9"/>
        <v>1.4083333333333334</v>
      </c>
    </row>
    <row r="55" spans="1:26" ht="12.75">
      <c r="A55" s="4">
        <v>4004</v>
      </c>
      <c r="B55" s="1" t="s">
        <v>111</v>
      </c>
      <c r="C55" s="1" t="s">
        <v>112</v>
      </c>
      <c r="D55" s="1" t="s">
        <v>117</v>
      </c>
      <c r="E55" s="5">
        <f>S!E5</f>
        <v>38.41</v>
      </c>
      <c r="F55" s="37">
        <f>S!F5</f>
        <v>10</v>
      </c>
      <c r="G55" s="5">
        <f>IF(E55=0,120,IF(E55&gt;$H$41,120,IF(E55&lt;$F$41,0,IF($H$41&gt;E55&gt;$F$41,E55-$F$41))))</f>
        <v>4.409999999999997</v>
      </c>
      <c r="H55" s="5">
        <f>SUM(F55,G55)</f>
        <v>14.409999999999997</v>
      </c>
      <c r="I55" s="5">
        <f>S!I5</f>
        <v>36.22</v>
      </c>
      <c r="J55" s="37">
        <f>S!J5</f>
        <v>5</v>
      </c>
      <c r="K55" s="5">
        <f>IF(I55=0,100,IF(I55&gt;$L$41,100,IF(I55&lt;$J$41,0,IF($L$41&gt;I55&gt;$J$41,I55-$J$41))))</f>
        <v>0</v>
      </c>
      <c r="L55" s="5">
        <f>SUM(J55,K55)</f>
        <v>5</v>
      </c>
      <c r="M55" s="5">
        <f>SUM(E55,I55)</f>
        <v>74.63</v>
      </c>
      <c r="N55" s="5">
        <f>SUM(H55,L55)</f>
        <v>19.409999999999997</v>
      </c>
      <c r="O55" s="89">
        <v>10</v>
      </c>
      <c r="P55" s="5">
        <v>120</v>
      </c>
      <c r="Q55" s="37"/>
      <c r="R55" s="5">
        <f>IF(P55=0,120,IF(P55&gt;$S$41,120,IF(P55&lt;$Q$41,0,IF($S$41&gt;P55&gt;$Q$41,P55-$Q$41))))</f>
        <v>120</v>
      </c>
      <c r="S55" s="56">
        <f>SUM(Q55,R55)</f>
        <v>120</v>
      </c>
      <c r="T55" s="6"/>
      <c r="X55" s="57">
        <f t="shared" si="7"/>
        <v>3.9573027857328826</v>
      </c>
      <c r="Y55" s="57">
        <f t="shared" si="8"/>
        <v>4.8868028713418</v>
      </c>
      <c r="Z55" s="57">
        <f t="shared" si="9"/>
        <v>1.4083333333333334</v>
      </c>
    </row>
    <row r="56" spans="1:26" ht="12.75">
      <c r="A56" s="4">
        <v>4015</v>
      </c>
      <c r="B56" s="1" t="s">
        <v>155</v>
      </c>
      <c r="C56" s="1" t="s">
        <v>213</v>
      </c>
      <c r="D56" s="1" t="s">
        <v>5</v>
      </c>
      <c r="E56" s="5">
        <f>S!E15</f>
        <v>37.5</v>
      </c>
      <c r="F56" s="37">
        <f>S!F15</f>
        <v>20</v>
      </c>
      <c r="G56" s="5">
        <f>IF(E56=0,120,IF(E56&gt;$H$41,120,IF(E56&lt;$F$41,0,IF($H$41&gt;E56&gt;$F$41,E56-$F$41))))</f>
        <v>3.5</v>
      </c>
      <c r="H56" s="5">
        <f>SUM(F56,G56)</f>
        <v>23.5</v>
      </c>
      <c r="I56" s="5">
        <f>S!I15</f>
        <v>35.25</v>
      </c>
      <c r="J56" s="37">
        <f>S!J15</f>
        <v>5</v>
      </c>
      <c r="K56" s="5">
        <f>IF(I56=0,100,IF(I56&gt;$L$41,100,IF(I56&lt;$J$41,0,IF($L$41&gt;I56&gt;$J$41,I56-$J$41))))</f>
        <v>0</v>
      </c>
      <c r="L56" s="5">
        <f>SUM(J56,K56)</f>
        <v>5</v>
      </c>
      <c r="M56" s="5">
        <f>SUM(E56,I56)</f>
        <v>72.75</v>
      </c>
      <c r="N56" s="5">
        <f>SUM(H56,L56)</f>
        <v>28.5</v>
      </c>
      <c r="O56">
        <v>12</v>
      </c>
      <c r="P56" s="5"/>
      <c r="Q56" s="37"/>
      <c r="R56" s="5">
        <f aca="true" t="shared" si="10" ref="R46:R78">IF(P56=0,120,IF(P56&gt;$S$41,120,IF(P56&lt;$Q$41,0,IF($S$41&gt;P56&gt;$Q$41,P56-$Q$41))))</f>
        <v>120</v>
      </c>
      <c r="S56" s="56">
        <f aca="true" t="shared" si="11" ref="S46:S78">SUM(Q56,R56)</f>
        <v>120</v>
      </c>
      <c r="X56" s="57">
        <f t="shared" si="7"/>
        <v>4.053333333333334</v>
      </c>
      <c r="Y56" s="57">
        <f t="shared" si="8"/>
        <v>5.0212765957446805</v>
      </c>
      <c r="Z56" s="57" t="e">
        <f t="shared" si="9"/>
        <v>#DIV/0!</v>
      </c>
    </row>
    <row r="57" spans="1:26" ht="12.75">
      <c r="A57" s="4">
        <v>4006</v>
      </c>
      <c r="B57" s="1" t="s">
        <v>38</v>
      </c>
      <c r="C57" s="1" t="s">
        <v>212</v>
      </c>
      <c r="D57" s="1" t="s">
        <v>198</v>
      </c>
      <c r="E57" s="5">
        <f>S!E7</f>
        <v>42.21</v>
      </c>
      <c r="F57" s="37">
        <f>S!F7</f>
        <v>5</v>
      </c>
      <c r="G57" s="5">
        <f>IF(E57=0,120,IF(E57&gt;$H$41,120,IF(E57&lt;$F$41,0,IF($H$41&gt;E57&gt;$F$41,E57-$F$41))))</f>
        <v>8.21</v>
      </c>
      <c r="H57" s="5">
        <f>SUM(F57,G57)</f>
        <v>13.21</v>
      </c>
      <c r="I57" s="5">
        <f>S!I7</f>
        <v>46.78</v>
      </c>
      <c r="J57" s="37">
        <f>S!J7</f>
        <v>10</v>
      </c>
      <c r="K57" s="5">
        <f>IF(I57=0,100,IF(I57&gt;$L$41,100,IF(I57&lt;$J$41,0,IF($L$41&gt;I57&gt;$J$41,I57-$J$41))))</f>
        <v>8.780000000000001</v>
      </c>
      <c r="L57" s="5">
        <f>SUM(J57,K57)</f>
        <v>18.78</v>
      </c>
      <c r="M57" s="5">
        <f>SUM(E57,I57)</f>
        <v>88.99000000000001</v>
      </c>
      <c r="N57" s="5">
        <f>SUM(H57,L57)</f>
        <v>31.990000000000002</v>
      </c>
      <c r="O57">
        <v>13</v>
      </c>
      <c r="P57" s="5"/>
      <c r="Q57" s="37"/>
      <c r="R57" s="5">
        <f t="shared" si="10"/>
        <v>120</v>
      </c>
      <c r="S57" s="56">
        <f t="shared" si="11"/>
        <v>120</v>
      </c>
      <c r="X57" s="57">
        <f t="shared" si="7"/>
        <v>3.601042407012556</v>
      </c>
      <c r="Y57" s="57">
        <f t="shared" si="8"/>
        <v>3.7836682342881574</v>
      </c>
      <c r="Z57" s="57" t="e">
        <f t="shared" si="9"/>
        <v>#DIV/0!</v>
      </c>
    </row>
    <row r="58" spans="1:26" ht="12.75">
      <c r="A58" s="4">
        <v>4016</v>
      </c>
      <c r="B58" t="s">
        <v>109</v>
      </c>
      <c r="C58" t="s">
        <v>110</v>
      </c>
      <c r="D58" s="1" t="s">
        <v>50</v>
      </c>
      <c r="E58" s="5">
        <f>S!E16</f>
        <v>47.6</v>
      </c>
      <c r="F58" s="37">
        <f>S!F16</f>
        <v>5</v>
      </c>
      <c r="G58" s="5">
        <f>IF(E58=0,120,IF(E58&gt;$H$41,120,IF(E58&lt;$F$41,0,IF($H$41&gt;E58&gt;$F$41,E58-$F$41))))</f>
        <v>13.600000000000001</v>
      </c>
      <c r="H58" s="5">
        <f>SUM(F58,G58)</f>
        <v>18.6</v>
      </c>
      <c r="I58" s="5">
        <f>S!I16</f>
        <v>48.35</v>
      </c>
      <c r="J58" s="37">
        <f>S!J16</f>
        <v>5</v>
      </c>
      <c r="K58" s="5">
        <f>IF(I58=0,100,IF(I58&gt;$L$41,100,IF(I58&lt;$J$41,0,IF($L$41&gt;I58&gt;$J$41,I58-$J$41))))</f>
        <v>10.350000000000001</v>
      </c>
      <c r="L58" s="5">
        <f>SUM(J58,K58)</f>
        <v>15.350000000000001</v>
      </c>
      <c r="M58" s="5">
        <f>SUM(E58,I58)</f>
        <v>95.95</v>
      </c>
      <c r="N58" s="5">
        <f>SUM(H58,L58)</f>
        <v>33.95</v>
      </c>
      <c r="O58">
        <v>14</v>
      </c>
      <c r="P58" s="5"/>
      <c r="Q58" s="37"/>
      <c r="R58" s="5">
        <f t="shared" si="10"/>
        <v>120</v>
      </c>
      <c r="S58" s="56">
        <f t="shared" si="11"/>
        <v>120</v>
      </c>
      <c r="X58" s="57">
        <f t="shared" si="7"/>
        <v>3.1932773109243695</v>
      </c>
      <c r="Y58" s="57">
        <f t="shared" si="8"/>
        <v>3.6608066184074457</v>
      </c>
      <c r="Z58" s="57" t="e">
        <f t="shared" si="9"/>
        <v>#DIV/0!</v>
      </c>
    </row>
    <row r="59" spans="1:26" ht="12.75">
      <c r="A59" s="4">
        <v>4001</v>
      </c>
      <c r="B59" t="s">
        <v>153</v>
      </c>
      <c r="C59" t="s">
        <v>154</v>
      </c>
      <c r="D59" s="1" t="s">
        <v>198</v>
      </c>
      <c r="E59" s="5">
        <f>S!E3</f>
        <v>47.72</v>
      </c>
      <c r="F59" s="37">
        <f>S!F3</f>
        <v>5</v>
      </c>
      <c r="G59" s="5">
        <f>IF(E59=0,120,IF(E59&gt;$H$41,120,IF(E59&lt;$F$41,0,IF($H$41&gt;E59&gt;$F$41,E59-$F$41))))</f>
        <v>13.719999999999999</v>
      </c>
      <c r="H59" s="5">
        <f>SUM(F59,G59)</f>
        <v>18.72</v>
      </c>
      <c r="I59" s="5">
        <f>S!I3</f>
        <v>53.97</v>
      </c>
      <c r="J59" s="37">
        <f>S!J3</f>
        <v>5</v>
      </c>
      <c r="K59" s="5">
        <f>IF(I59=0,100,IF(I59&gt;$L$41,100,IF(I59&lt;$J$41,0,IF($L$41&gt;I59&gt;$J$41,I59-$J$41))))</f>
        <v>15.969999999999999</v>
      </c>
      <c r="L59" s="5">
        <f>SUM(J59,K59)</f>
        <v>20.97</v>
      </c>
      <c r="M59" s="5">
        <f>SUM(E59,I59)</f>
        <v>101.69</v>
      </c>
      <c r="N59" s="5">
        <f>SUM(H59,L59)</f>
        <v>39.69</v>
      </c>
      <c r="O59">
        <v>15</v>
      </c>
      <c r="P59" s="5"/>
      <c r="Q59" s="37"/>
      <c r="R59" s="5">
        <f t="shared" si="10"/>
        <v>120</v>
      </c>
      <c r="S59" s="56">
        <f t="shared" si="11"/>
        <v>120</v>
      </c>
      <c r="X59" s="57">
        <f t="shared" si="7"/>
        <v>3.1852472757753563</v>
      </c>
      <c r="Y59" s="57">
        <f t="shared" si="8"/>
        <v>3.2795997776542523</v>
      </c>
      <c r="Z59" s="57" t="e">
        <f t="shared" si="9"/>
        <v>#DIV/0!</v>
      </c>
    </row>
    <row r="60" spans="1:26" ht="12.75">
      <c r="A60" s="4">
        <v>4013</v>
      </c>
      <c r="B60" s="1" t="s">
        <v>178</v>
      </c>
      <c r="C60" s="1" t="s">
        <v>179</v>
      </c>
      <c r="D60" s="1" t="s">
        <v>200</v>
      </c>
      <c r="E60" s="5">
        <f>S!E13</f>
        <v>39.12</v>
      </c>
      <c r="F60" s="37">
        <f>S!F13</f>
        <v>5</v>
      </c>
      <c r="G60" s="5">
        <f>IF(E60=0,120,IF(E60&gt;$H$41,120,IF(E60&lt;$F$41,0,IF($H$41&gt;E60&gt;$F$41,E60-$F$41))))</f>
        <v>5.119999999999997</v>
      </c>
      <c r="H60" s="5">
        <f>SUM(F60,G60)</f>
        <v>10.119999999999997</v>
      </c>
      <c r="I60" s="5">
        <f>S!I13</f>
        <v>0</v>
      </c>
      <c r="J60" s="37"/>
      <c r="K60" s="5">
        <f>IF(I60=0,100,IF(I60&gt;$L$41,100,IF(I60&lt;$J$41,0,IF($L$41&gt;I60&gt;$J$41,I60-$J$41))))</f>
        <v>100</v>
      </c>
      <c r="L60" s="5">
        <f>SUM(J60,K60)</f>
        <v>100</v>
      </c>
      <c r="M60" s="5">
        <f>SUM(E60,I60)</f>
        <v>39.12</v>
      </c>
      <c r="N60" s="5">
        <f>SUM(H60,L60)</f>
        <v>110.12</v>
      </c>
      <c r="O60">
        <v>16</v>
      </c>
      <c r="P60" s="5"/>
      <c r="Q60" s="37"/>
      <c r="R60" s="5">
        <f t="shared" si="10"/>
        <v>120</v>
      </c>
      <c r="S60" s="56">
        <f t="shared" si="11"/>
        <v>120</v>
      </c>
      <c r="X60" s="57">
        <f t="shared" si="7"/>
        <v>3.885480572597137</v>
      </c>
      <c r="Y60" s="57" t="e">
        <f t="shared" si="8"/>
        <v>#DIV/0!</v>
      </c>
      <c r="Z60" s="57" t="e">
        <f t="shared" si="9"/>
        <v>#DIV/0!</v>
      </c>
    </row>
    <row r="61" spans="1:26" ht="12.75">
      <c r="A61" s="4">
        <v>4024</v>
      </c>
      <c r="B61" s="1" t="s">
        <v>125</v>
      </c>
      <c r="C61" s="1" t="s">
        <v>128</v>
      </c>
      <c r="D61" s="1" t="s">
        <v>9</v>
      </c>
      <c r="E61" s="5">
        <f>S!E24</f>
        <v>0</v>
      </c>
      <c r="F61" s="37"/>
      <c r="G61" s="5">
        <f>IF(E61=0,120,IF(E61&gt;$H$41,120,IF(E61&lt;$F$41,0,IF($H$41&gt;E61&gt;$F$41,E61-$F$41))))</f>
        <v>120</v>
      </c>
      <c r="H61" s="5">
        <f>SUM(F61,G61)</f>
        <v>120</v>
      </c>
      <c r="I61" s="5">
        <f>S!I24</f>
        <v>35.34</v>
      </c>
      <c r="J61" s="37">
        <f>S!J24</f>
        <v>0</v>
      </c>
      <c r="K61" s="5">
        <f>IF(I61=0,100,IF(I61&gt;$L$41,100,IF(I61&lt;$J$41,0,IF($L$41&gt;I61&gt;$J$41,I61-$J$41))))</f>
        <v>0</v>
      </c>
      <c r="L61" s="5">
        <f>SUM(J61,K61)</f>
        <v>0</v>
      </c>
      <c r="M61" s="5">
        <f>SUM(E61,I61)</f>
        <v>35.34</v>
      </c>
      <c r="N61" s="5">
        <f>SUM(H61,L61)</f>
        <v>120</v>
      </c>
      <c r="O61">
        <v>17</v>
      </c>
      <c r="P61" s="5"/>
      <c r="Q61" s="37"/>
      <c r="R61" s="5">
        <f t="shared" si="10"/>
        <v>120</v>
      </c>
      <c r="S61" s="56">
        <f t="shared" si="11"/>
        <v>120</v>
      </c>
      <c r="X61" s="57" t="e">
        <f t="shared" si="7"/>
        <v>#DIV/0!</v>
      </c>
      <c r="Y61" s="57">
        <f t="shared" si="8"/>
        <v>5.008488964346349</v>
      </c>
      <c r="Z61" s="57" t="e">
        <f t="shared" si="9"/>
        <v>#DIV/0!</v>
      </c>
    </row>
    <row r="62" spans="1:26" ht="12.75">
      <c r="A62" s="4">
        <v>4005</v>
      </c>
      <c r="B62" s="1" t="s">
        <v>130</v>
      </c>
      <c r="C62" s="1" t="s">
        <v>131</v>
      </c>
      <c r="D62" s="1" t="s">
        <v>10</v>
      </c>
      <c r="E62" s="5">
        <f>S!E6</f>
        <v>0</v>
      </c>
      <c r="F62" s="37"/>
      <c r="G62" s="5">
        <f>IF(E62=0,120,IF(E62&gt;$H$41,120,IF(E62&lt;$F$41,0,IF($H$41&gt;E62&gt;$F$41,E62-$F$41))))</f>
        <v>120</v>
      </c>
      <c r="H62" s="5">
        <f>SUM(F62,G62)</f>
        <v>120</v>
      </c>
      <c r="I62" s="5">
        <f>S!I6</f>
        <v>37.66</v>
      </c>
      <c r="J62" s="37">
        <f>S!J6</f>
        <v>0</v>
      </c>
      <c r="K62" s="5">
        <f>IF(I62=0,100,IF(I62&gt;$L$41,100,IF(I62&lt;$J$41,0,IF($L$41&gt;I62&gt;$J$41,I62-$J$41))))</f>
        <v>0</v>
      </c>
      <c r="L62" s="5">
        <f>SUM(J62,K62)</f>
        <v>0</v>
      </c>
      <c r="M62" s="5">
        <f>SUM(E62,I62)</f>
        <v>37.66</v>
      </c>
      <c r="N62" s="5">
        <f>SUM(H62,L62)</f>
        <v>120</v>
      </c>
      <c r="O62">
        <v>18</v>
      </c>
      <c r="P62" s="5"/>
      <c r="Q62" s="37"/>
      <c r="R62" s="5">
        <f t="shared" si="10"/>
        <v>120</v>
      </c>
      <c r="S62" s="56">
        <f t="shared" si="11"/>
        <v>120</v>
      </c>
      <c r="X62" s="57" t="e">
        <f t="shared" si="7"/>
        <v>#DIV/0!</v>
      </c>
      <c r="Y62" s="57">
        <f t="shared" si="8"/>
        <v>4.699946893255444</v>
      </c>
      <c r="Z62" s="57" t="e">
        <f t="shared" si="9"/>
        <v>#DIV/0!</v>
      </c>
    </row>
    <row r="63" spans="1:26" ht="12.75">
      <c r="A63" s="4">
        <v>4022</v>
      </c>
      <c r="B63" s="1" t="s">
        <v>34</v>
      </c>
      <c r="C63" s="1" t="s">
        <v>35</v>
      </c>
      <c r="D63" s="1" t="s">
        <v>211</v>
      </c>
      <c r="E63" s="5">
        <f>S!E22</f>
        <v>0</v>
      </c>
      <c r="F63" s="37"/>
      <c r="G63" s="5">
        <f>IF(E63=0,120,IF(E63&gt;$H$41,120,IF(E63&lt;$F$41,0,IF($H$41&gt;E63&gt;$F$41,E63-$F$41))))</f>
        <v>120</v>
      </c>
      <c r="H63" s="5">
        <f>SUM(F63,G63)</f>
        <v>120</v>
      </c>
      <c r="I63" s="5">
        <f>S!I22</f>
        <v>38.37</v>
      </c>
      <c r="J63" s="37">
        <f>S!J22</f>
        <v>0</v>
      </c>
      <c r="K63" s="5">
        <f>IF(I63=0,100,IF(I63&gt;$L$41,100,IF(I63&lt;$J$41,0,IF($L$41&gt;I63&gt;$J$41,I63-$J$41))))</f>
        <v>0.36999999999999744</v>
      </c>
      <c r="L63" s="5">
        <f>SUM(J63,K63)</f>
        <v>0.36999999999999744</v>
      </c>
      <c r="M63" s="5">
        <f>SUM(E63,I63)</f>
        <v>38.37</v>
      </c>
      <c r="N63" s="5">
        <f>SUM(H63,L63)</f>
        <v>120.37</v>
      </c>
      <c r="O63">
        <v>19</v>
      </c>
      <c r="P63" s="5"/>
      <c r="Q63" s="37"/>
      <c r="R63" s="5">
        <f t="shared" si="10"/>
        <v>120</v>
      </c>
      <c r="S63" s="56">
        <f t="shared" si="11"/>
        <v>120</v>
      </c>
      <c r="X63" s="57" t="e">
        <f t="shared" si="7"/>
        <v>#DIV/0!</v>
      </c>
      <c r="Y63" s="57">
        <f t="shared" si="8"/>
        <v>4.612978889757623</v>
      </c>
      <c r="Z63" s="57" t="e">
        <f t="shared" si="9"/>
        <v>#DIV/0!</v>
      </c>
    </row>
    <row r="64" spans="1:26" ht="12.75">
      <c r="A64" s="4">
        <v>4007</v>
      </c>
      <c r="B64" s="1" t="s">
        <v>189</v>
      </c>
      <c r="C64" s="1" t="s">
        <v>190</v>
      </c>
      <c r="D64" s="1" t="s">
        <v>194</v>
      </c>
      <c r="E64" s="5">
        <f>S!E8</f>
        <v>0</v>
      </c>
      <c r="F64" s="37"/>
      <c r="G64" s="5">
        <f>IF(E64=0,120,IF(E64&gt;$H$41,120,IF(E64&lt;$F$41,0,IF($H$41&gt;E64&gt;$F$41,E64-$F$41))))</f>
        <v>120</v>
      </c>
      <c r="H64" s="5">
        <f>SUM(F64,G64)</f>
        <v>120</v>
      </c>
      <c r="I64" s="5">
        <f>S!I8</f>
        <v>48.12</v>
      </c>
      <c r="J64" s="37">
        <f>S!J8</f>
        <v>0</v>
      </c>
      <c r="K64" s="5">
        <f>IF(I64=0,100,IF(I64&gt;$L$41,100,IF(I64&lt;$J$41,0,IF($L$41&gt;I64&gt;$J$41,I64-$J$41))))</f>
        <v>10.119999999999997</v>
      </c>
      <c r="L64" s="5">
        <f>SUM(J64,K64)</f>
        <v>10.119999999999997</v>
      </c>
      <c r="M64" s="5">
        <f>SUM(E64,I64)</f>
        <v>48.12</v>
      </c>
      <c r="N64" s="5">
        <f>SUM(H64,L64)</f>
        <v>130.12</v>
      </c>
      <c r="O64">
        <v>20</v>
      </c>
      <c r="P64" s="5"/>
      <c r="Q64" s="37"/>
      <c r="R64" s="5">
        <f t="shared" si="10"/>
        <v>120</v>
      </c>
      <c r="S64" s="56">
        <f t="shared" si="11"/>
        <v>120</v>
      </c>
      <c r="X64" s="57" t="e">
        <f t="shared" si="7"/>
        <v>#DIV/0!</v>
      </c>
      <c r="Y64" s="57">
        <f t="shared" si="8"/>
        <v>3.6783042394014966</v>
      </c>
      <c r="Z64" s="57" t="e">
        <f t="shared" si="9"/>
        <v>#DIV/0!</v>
      </c>
    </row>
    <row r="65" spans="1:26" ht="12.75">
      <c r="A65" s="4">
        <v>4025</v>
      </c>
      <c r="B65" s="1" t="s">
        <v>177</v>
      </c>
      <c r="C65" s="1" t="s">
        <v>184</v>
      </c>
      <c r="D65" s="1" t="s">
        <v>209</v>
      </c>
      <c r="E65" s="5">
        <f>S!E25</f>
        <v>0</v>
      </c>
      <c r="F65" s="37"/>
      <c r="G65" s="5">
        <f>IF(E65=0,120,IF(E65&gt;$H$41,120,IF(E65&lt;$F$41,0,IF($H$41&gt;E65&gt;$F$41,E65-$F$41))))</f>
        <v>120</v>
      </c>
      <c r="H65" s="5">
        <f>SUM(F65,G65)</f>
        <v>120</v>
      </c>
      <c r="I65" s="5">
        <f>S!I25</f>
        <v>45.97</v>
      </c>
      <c r="J65" s="37">
        <f>S!J25</f>
        <v>20</v>
      </c>
      <c r="K65" s="5">
        <f>IF(I65=0,100,IF(I65&gt;$L$41,100,IF(I65&lt;$J$41,0,IF($L$41&gt;I65&gt;$J$41,I65-$J$41))))</f>
        <v>7.969999999999999</v>
      </c>
      <c r="L65" s="5">
        <f>SUM(J65,K65)</f>
        <v>27.97</v>
      </c>
      <c r="M65" s="5">
        <f>SUM(E65,I65)</f>
        <v>45.97</v>
      </c>
      <c r="N65" s="5">
        <f>SUM(H65,L65)</f>
        <v>147.97</v>
      </c>
      <c r="O65">
        <v>21</v>
      </c>
      <c r="P65" s="5"/>
      <c r="Q65" s="37"/>
      <c r="R65" s="5">
        <f t="shared" si="10"/>
        <v>120</v>
      </c>
      <c r="S65" s="56">
        <f t="shared" si="11"/>
        <v>120</v>
      </c>
      <c r="X65" s="57" t="e">
        <f t="shared" si="7"/>
        <v>#DIV/0!</v>
      </c>
      <c r="Y65" s="57">
        <f t="shared" si="8"/>
        <v>3.850337176419404</v>
      </c>
      <c r="Z65" s="57" t="e">
        <f t="shared" si="9"/>
        <v>#DIV/0!</v>
      </c>
    </row>
    <row r="66" spans="1:26" ht="12.75">
      <c r="A66" s="4">
        <v>4019</v>
      </c>
      <c r="B66" t="s">
        <v>150</v>
      </c>
      <c r="C66" t="s">
        <v>88</v>
      </c>
      <c r="D66" s="1" t="s">
        <v>50</v>
      </c>
      <c r="E66" s="5">
        <f>S!E19</f>
        <v>0</v>
      </c>
      <c r="F66" s="37"/>
      <c r="G66" s="5">
        <f>IF(E66=0,120,IF(E66&gt;$H$41,120,IF(E66&lt;$F$41,0,IF($H$41&gt;E66&gt;$F$41,E66-$F$41))))</f>
        <v>120</v>
      </c>
      <c r="H66" s="5">
        <f>SUM(F66,G66)</f>
        <v>120</v>
      </c>
      <c r="I66" s="5">
        <f>S!I19</f>
        <v>0</v>
      </c>
      <c r="J66" s="37"/>
      <c r="K66" s="5">
        <f>IF(I66=0,100,IF(I66&gt;$L$41,100,IF(I66&lt;$J$41,0,IF($L$41&gt;I66&gt;$J$41,I66-$J$41))))</f>
        <v>100</v>
      </c>
      <c r="L66" s="5">
        <f>SUM(J66,K66)</f>
        <v>100</v>
      </c>
      <c r="M66" s="5">
        <f>SUM(E66,I66)</f>
        <v>0</v>
      </c>
      <c r="N66" s="5">
        <f>SUM(H66,L66)</f>
        <v>220</v>
      </c>
      <c r="O66" s="5"/>
      <c r="P66" s="5"/>
      <c r="Q66" s="37"/>
      <c r="R66" s="5">
        <f t="shared" si="10"/>
        <v>120</v>
      </c>
      <c r="S66" s="56">
        <f t="shared" si="11"/>
        <v>120</v>
      </c>
      <c r="X66" s="57" t="e">
        <f t="shared" si="7"/>
        <v>#DIV/0!</v>
      </c>
      <c r="Y66" s="57" t="e">
        <f t="shared" si="8"/>
        <v>#DIV/0!</v>
      </c>
      <c r="Z66" s="57" t="e">
        <f t="shared" si="9"/>
        <v>#DIV/0!</v>
      </c>
    </row>
    <row r="67" spans="1:26" ht="12.75">
      <c r="A67" s="4">
        <v>4020</v>
      </c>
      <c r="B67" s="1" t="s">
        <v>182</v>
      </c>
      <c r="C67" s="1" t="s">
        <v>183</v>
      </c>
      <c r="D67" s="1" t="s">
        <v>209</v>
      </c>
      <c r="E67" s="5">
        <f>S!E20</f>
        <v>0</v>
      </c>
      <c r="F67" s="37"/>
      <c r="G67" s="5">
        <f>IF(E67=0,120,IF(E67&gt;$H$41,120,IF(E67&lt;$F$41,0,IF($H$41&gt;E67&gt;$F$41,E67-$F$41))))</f>
        <v>120</v>
      </c>
      <c r="H67" s="5">
        <f>SUM(F67,G67)</f>
        <v>120</v>
      </c>
      <c r="I67" s="5">
        <f>S!I20</f>
        <v>0</v>
      </c>
      <c r="J67" s="37"/>
      <c r="K67" s="5">
        <f>IF(I67=0,100,IF(I67&gt;$L$41,100,IF(I67&lt;$J$41,0,IF($L$41&gt;I67&gt;$J$41,I67-$J$41))))</f>
        <v>100</v>
      </c>
      <c r="L67" s="5">
        <f>SUM(J67,K67)</f>
        <v>100</v>
      </c>
      <c r="M67" s="5">
        <f>SUM(E67,I67)</f>
        <v>0</v>
      </c>
      <c r="N67" s="5">
        <f>SUM(H67,L67)</f>
        <v>220</v>
      </c>
      <c r="O67" s="5"/>
      <c r="P67" s="5"/>
      <c r="Q67" s="37"/>
      <c r="R67" s="5">
        <f t="shared" si="10"/>
        <v>120</v>
      </c>
      <c r="S67" s="56">
        <f t="shared" si="11"/>
        <v>120</v>
      </c>
      <c r="X67" s="57" t="e">
        <f t="shared" si="7"/>
        <v>#DIV/0!</v>
      </c>
      <c r="Y67" s="57" t="e">
        <f t="shared" si="8"/>
        <v>#DIV/0!</v>
      </c>
      <c r="Z67" s="57" t="e">
        <f t="shared" si="9"/>
        <v>#DIV/0!</v>
      </c>
    </row>
    <row r="68" spans="1:26" ht="12.75">
      <c r="A68" s="4">
        <v>4026</v>
      </c>
      <c r="B68" t="s">
        <v>195</v>
      </c>
      <c r="C68" t="s">
        <v>87</v>
      </c>
      <c r="D68" s="1" t="s">
        <v>50</v>
      </c>
      <c r="E68" s="5">
        <f>S!E26</f>
        <v>30.18</v>
      </c>
      <c r="F68" s="37">
        <f>S!F26</f>
        <v>5</v>
      </c>
      <c r="G68" s="5">
        <f>IF(E68=0,120,IF(E68&gt;$H$41,120,IF(E68&lt;$F$41,0,IF($H$41&gt;E68&gt;$F$41,E68-$F$41))))</f>
        <v>0</v>
      </c>
      <c r="H68" s="5">
        <f>SUM(F68,G68)</f>
        <v>5</v>
      </c>
      <c r="I68" s="5">
        <f>S!I26</f>
        <v>0</v>
      </c>
      <c r="J68" s="37"/>
      <c r="K68" s="5">
        <f>IF(I68=0,100,IF(I68&gt;$L$41,100,IF(I68&lt;$J$41,0,IF($L$41&gt;I68&gt;$J$41,I68-$J$41))))</f>
        <v>100</v>
      </c>
      <c r="L68" s="5">
        <f>SUM(J68,K68)</f>
        <v>100</v>
      </c>
      <c r="M68" s="5">
        <f>SUM(E68,I68)</f>
        <v>30.18</v>
      </c>
      <c r="N68" s="5">
        <f>SUM(H68,L68)</f>
        <v>105</v>
      </c>
      <c r="O68" t="s">
        <v>215</v>
      </c>
      <c r="P68" s="5"/>
      <c r="Q68" s="37"/>
      <c r="R68" s="5">
        <f>IF(P68=0,120,IF(P68&gt;$S$41,120,IF(P68&lt;$Q$41,0,IF($S$41&gt;P68&gt;$Q$41,P68-$Q$41))))</f>
        <v>120</v>
      </c>
      <c r="S68" s="56">
        <f>SUM(Q68,R68)</f>
        <v>120</v>
      </c>
      <c r="X68" s="57">
        <f>$X$41/E68</f>
        <v>5.036447978793904</v>
      </c>
      <c r="Y68" s="57" t="e">
        <f>$Y$41/I68</f>
        <v>#DIV/0!</v>
      </c>
      <c r="Z68" s="57" t="e">
        <f>$Z$41/P68</f>
        <v>#DIV/0!</v>
      </c>
    </row>
    <row r="69" spans="1:26" ht="12.75">
      <c r="A69" s="4">
        <v>4014</v>
      </c>
      <c r="B69" s="1" t="s">
        <v>107</v>
      </c>
      <c r="C69" s="1" t="s">
        <v>108</v>
      </c>
      <c r="D69" s="1" t="s">
        <v>194</v>
      </c>
      <c r="E69" s="5">
        <f>S!E14</f>
        <v>0</v>
      </c>
      <c r="F69" s="37"/>
      <c r="G69" s="5">
        <f>IF(E69=0,120,IF(E69&gt;$H$41,120,IF(E69&lt;$F$41,0,IF($H$41&gt;E69&gt;$F$41,E69-$F$41))))</f>
        <v>120</v>
      </c>
      <c r="H69" s="5">
        <f>SUM(F69,G69)</f>
        <v>120</v>
      </c>
      <c r="I69" s="5">
        <f>S!I14</f>
        <v>0</v>
      </c>
      <c r="J69" s="37"/>
      <c r="K69" s="5">
        <f>IF(I69=0,100,IF(I69&gt;$L$41,100,IF(I69&lt;$J$41,0,IF($L$41&gt;I69&gt;$J$41,I69-$J$41))))</f>
        <v>100</v>
      </c>
      <c r="L69" s="5">
        <f>SUM(J69,K69)</f>
        <v>100</v>
      </c>
      <c r="M69" s="5">
        <f>SUM(E69,I69)</f>
        <v>0</v>
      </c>
      <c r="N69" s="5">
        <f>SUM(H69,L69)</f>
        <v>220</v>
      </c>
      <c r="O69" s="5"/>
      <c r="P69" s="5"/>
      <c r="Q69" s="37"/>
      <c r="R69" s="5">
        <f>IF(P69=0,120,IF(P69&gt;$S$41,120,IF(P69&lt;$Q$41,0,IF($S$41&gt;P69&gt;$Q$41,P69-$Q$41))))</f>
        <v>120</v>
      </c>
      <c r="S69" s="56">
        <f>SUM(Q69,R69)</f>
        <v>120</v>
      </c>
      <c r="X69" s="57" t="e">
        <f>$X$41/E69</f>
        <v>#DIV/0!</v>
      </c>
      <c r="Y69" s="57" t="e">
        <f>$Y$41/I69</f>
        <v>#DIV/0!</v>
      </c>
      <c r="Z69" s="57" t="e">
        <f>$Z$41/P69</f>
        <v>#DIV/0!</v>
      </c>
    </row>
    <row r="70" spans="1:26" ht="12.75">
      <c r="A70" s="4">
        <v>4030</v>
      </c>
      <c r="B70" s="1"/>
      <c r="C70" s="1"/>
      <c r="E70" s="5"/>
      <c r="F70" s="37"/>
      <c r="G70" s="5">
        <f aca="true" t="shared" si="12" ref="G70:G78">IF(E70=0,120,IF(E70&gt;$H$41,120,IF(E70&lt;$F$41,0,IF($H$41&gt;E70&gt;$F$41,E70-$F$41))))</f>
        <v>120</v>
      </c>
      <c r="H70" s="5">
        <f aca="true" t="shared" si="13" ref="H70:H78">SUM(F70,G70)</f>
        <v>120</v>
      </c>
      <c r="I70" s="5"/>
      <c r="J70" s="37"/>
      <c r="K70" s="5">
        <f aca="true" t="shared" si="14" ref="K70:K78">IF(I70=0,100,IF(I70&gt;$L$41,100,IF(I70&lt;$J$41,0,IF($L$41&gt;I70&gt;$J$41,I70-$J$41))))</f>
        <v>100</v>
      </c>
      <c r="L70" s="5">
        <f aca="true" t="shared" si="15" ref="L70:L78">SUM(J70,K70)</f>
        <v>100</v>
      </c>
      <c r="M70" s="5">
        <f aca="true" t="shared" si="16" ref="M70:M78">SUM(E70,I70)</f>
        <v>0</v>
      </c>
      <c r="N70" s="5">
        <f aca="true" t="shared" si="17" ref="N70:N78">SUM(H70,L70)</f>
        <v>220</v>
      </c>
      <c r="O70" s="5"/>
      <c r="P70" s="5"/>
      <c r="Q70" s="37"/>
      <c r="R70" s="5">
        <f t="shared" si="10"/>
        <v>120</v>
      </c>
      <c r="S70" s="56">
        <f t="shared" si="11"/>
        <v>120</v>
      </c>
      <c r="X70" s="57" t="e">
        <f t="shared" si="7"/>
        <v>#DIV/0!</v>
      </c>
      <c r="Y70" s="57" t="e">
        <f t="shared" si="8"/>
        <v>#DIV/0!</v>
      </c>
      <c r="Z70" s="57" t="e">
        <f t="shared" si="9"/>
        <v>#DIV/0!</v>
      </c>
    </row>
    <row r="71" spans="1:26" ht="12.75">
      <c r="A71" s="4">
        <v>4031</v>
      </c>
      <c r="E71" s="5"/>
      <c r="F71" s="37"/>
      <c r="G71" s="5">
        <f t="shared" si="12"/>
        <v>120</v>
      </c>
      <c r="H71" s="5">
        <f t="shared" si="13"/>
        <v>120</v>
      </c>
      <c r="I71" s="5"/>
      <c r="J71" s="37"/>
      <c r="K71" s="5">
        <f t="shared" si="14"/>
        <v>100</v>
      </c>
      <c r="L71" s="5">
        <f t="shared" si="15"/>
        <v>100</v>
      </c>
      <c r="M71" s="5">
        <f t="shared" si="16"/>
        <v>0</v>
      </c>
      <c r="N71" s="5">
        <f t="shared" si="17"/>
        <v>220</v>
      </c>
      <c r="O71" s="5"/>
      <c r="P71" s="5"/>
      <c r="Q71" s="37"/>
      <c r="R71" s="5">
        <f t="shared" si="10"/>
        <v>120</v>
      </c>
      <c r="S71" s="56">
        <f t="shared" si="11"/>
        <v>120</v>
      </c>
      <c r="X71" s="57" t="e">
        <f t="shared" si="7"/>
        <v>#DIV/0!</v>
      </c>
      <c r="Y71" s="57" t="e">
        <f t="shared" si="8"/>
        <v>#DIV/0!</v>
      </c>
      <c r="Z71" s="57" t="e">
        <f t="shared" si="9"/>
        <v>#DIV/0!</v>
      </c>
    </row>
    <row r="72" spans="1:26" ht="12.75">
      <c r="A72" s="4">
        <v>4032</v>
      </c>
      <c r="E72" s="5"/>
      <c r="F72" s="37"/>
      <c r="G72" s="5">
        <f t="shared" si="12"/>
        <v>120</v>
      </c>
      <c r="H72" s="5">
        <f t="shared" si="13"/>
        <v>120</v>
      </c>
      <c r="I72" s="5"/>
      <c r="J72" s="37"/>
      <c r="K72" s="5">
        <f t="shared" si="14"/>
        <v>100</v>
      </c>
      <c r="L72" s="5">
        <f t="shared" si="15"/>
        <v>100</v>
      </c>
      <c r="M72" s="5">
        <f t="shared" si="16"/>
        <v>0</v>
      </c>
      <c r="N72" s="5">
        <f t="shared" si="17"/>
        <v>220</v>
      </c>
      <c r="O72" s="5"/>
      <c r="P72" s="5"/>
      <c r="Q72" s="37"/>
      <c r="R72" s="5">
        <f t="shared" si="10"/>
        <v>120</v>
      </c>
      <c r="S72" s="56">
        <f t="shared" si="11"/>
        <v>120</v>
      </c>
      <c r="X72" s="57" t="e">
        <f t="shared" si="7"/>
        <v>#DIV/0!</v>
      </c>
      <c r="Y72" s="57" t="e">
        <f t="shared" si="8"/>
        <v>#DIV/0!</v>
      </c>
      <c r="Z72" s="57" t="e">
        <f t="shared" si="9"/>
        <v>#DIV/0!</v>
      </c>
    </row>
    <row r="73" spans="1:26" ht="12.75">
      <c r="A73" s="4">
        <v>4033</v>
      </c>
      <c r="B73" s="1"/>
      <c r="C73" s="1"/>
      <c r="E73" s="5"/>
      <c r="F73" s="37"/>
      <c r="G73" s="5">
        <f t="shared" si="12"/>
        <v>120</v>
      </c>
      <c r="H73" s="5">
        <f t="shared" si="13"/>
        <v>120</v>
      </c>
      <c r="I73" s="5"/>
      <c r="J73" s="37"/>
      <c r="K73" s="5">
        <f t="shared" si="14"/>
        <v>100</v>
      </c>
      <c r="L73" s="5">
        <f t="shared" si="15"/>
        <v>100</v>
      </c>
      <c r="M73" s="5">
        <f t="shared" si="16"/>
        <v>0</v>
      </c>
      <c r="N73" s="5">
        <f t="shared" si="17"/>
        <v>220</v>
      </c>
      <c r="O73" s="5"/>
      <c r="P73" s="5"/>
      <c r="Q73" s="37"/>
      <c r="R73" s="5">
        <f t="shared" si="10"/>
        <v>120</v>
      </c>
      <c r="S73" s="56">
        <f t="shared" si="11"/>
        <v>120</v>
      </c>
      <c r="X73" s="57" t="e">
        <f t="shared" si="7"/>
        <v>#DIV/0!</v>
      </c>
      <c r="Y73" s="57" t="e">
        <f t="shared" si="8"/>
        <v>#DIV/0!</v>
      </c>
      <c r="Z73" s="57" t="e">
        <f t="shared" si="9"/>
        <v>#DIV/0!</v>
      </c>
    </row>
    <row r="74" spans="1:26" ht="12.75">
      <c r="A74" s="4">
        <v>4034</v>
      </c>
      <c r="B74" s="1"/>
      <c r="C74" s="1"/>
      <c r="E74" s="5"/>
      <c r="F74" s="37"/>
      <c r="G74" s="5">
        <f t="shared" si="12"/>
        <v>120</v>
      </c>
      <c r="H74" s="5">
        <f t="shared" si="13"/>
        <v>120</v>
      </c>
      <c r="I74" s="5"/>
      <c r="J74" s="37"/>
      <c r="K74" s="5">
        <f t="shared" si="14"/>
        <v>100</v>
      </c>
      <c r="L74" s="5">
        <f t="shared" si="15"/>
        <v>100</v>
      </c>
      <c r="M74" s="5">
        <f t="shared" si="16"/>
        <v>0</v>
      </c>
      <c r="N74" s="5">
        <f t="shared" si="17"/>
        <v>220</v>
      </c>
      <c r="O74" s="5"/>
      <c r="P74" s="5"/>
      <c r="Q74" s="37"/>
      <c r="R74" s="5">
        <f t="shared" si="10"/>
        <v>120</v>
      </c>
      <c r="S74" s="56">
        <f t="shared" si="11"/>
        <v>120</v>
      </c>
      <c r="X74" s="57" t="e">
        <f t="shared" si="7"/>
        <v>#DIV/0!</v>
      </c>
      <c r="Y74" s="57" t="e">
        <f t="shared" si="8"/>
        <v>#DIV/0!</v>
      </c>
      <c r="Z74" s="57" t="e">
        <f t="shared" si="9"/>
        <v>#DIV/0!</v>
      </c>
    </row>
    <row r="75" spans="1:26" ht="12.75">
      <c r="A75" s="4">
        <v>4035</v>
      </c>
      <c r="B75" s="1"/>
      <c r="C75" s="1"/>
      <c r="E75" s="5"/>
      <c r="F75" s="37"/>
      <c r="G75" s="5">
        <f t="shared" si="12"/>
        <v>120</v>
      </c>
      <c r="H75" s="5">
        <f t="shared" si="13"/>
        <v>120</v>
      </c>
      <c r="I75" s="5"/>
      <c r="J75" s="37"/>
      <c r="K75" s="5">
        <f t="shared" si="14"/>
        <v>100</v>
      </c>
      <c r="L75" s="5">
        <f t="shared" si="15"/>
        <v>100</v>
      </c>
      <c r="M75" s="5">
        <f t="shared" si="16"/>
        <v>0</v>
      </c>
      <c r="N75" s="5">
        <f t="shared" si="17"/>
        <v>220</v>
      </c>
      <c r="O75" s="5"/>
      <c r="P75" s="5"/>
      <c r="Q75" s="37"/>
      <c r="R75" s="5">
        <f t="shared" si="10"/>
        <v>120</v>
      </c>
      <c r="S75" s="56">
        <f t="shared" si="11"/>
        <v>120</v>
      </c>
      <c r="X75" s="57" t="e">
        <f t="shared" si="7"/>
        <v>#DIV/0!</v>
      </c>
      <c r="Y75" s="57" t="e">
        <f t="shared" si="8"/>
        <v>#DIV/0!</v>
      </c>
      <c r="Z75" s="57" t="e">
        <f t="shared" si="9"/>
        <v>#DIV/0!</v>
      </c>
    </row>
    <row r="76" spans="1:26" ht="12.75">
      <c r="A76" s="4">
        <v>4036</v>
      </c>
      <c r="E76" s="5"/>
      <c r="F76" s="37"/>
      <c r="G76" s="5">
        <f t="shared" si="12"/>
        <v>120</v>
      </c>
      <c r="H76" s="5">
        <f t="shared" si="13"/>
        <v>120</v>
      </c>
      <c r="I76" s="5"/>
      <c r="J76" s="37"/>
      <c r="K76" s="5">
        <f t="shared" si="14"/>
        <v>100</v>
      </c>
      <c r="L76" s="5">
        <f t="shared" si="15"/>
        <v>100</v>
      </c>
      <c r="M76" s="5">
        <f t="shared" si="16"/>
        <v>0</v>
      </c>
      <c r="N76" s="5">
        <f t="shared" si="17"/>
        <v>220</v>
      </c>
      <c r="O76" s="5"/>
      <c r="P76" s="5"/>
      <c r="Q76" s="37"/>
      <c r="R76" s="5">
        <f t="shared" si="10"/>
        <v>120</v>
      </c>
      <c r="S76" s="56">
        <f t="shared" si="11"/>
        <v>120</v>
      </c>
      <c r="X76" s="57" t="e">
        <f t="shared" si="7"/>
        <v>#DIV/0!</v>
      </c>
      <c r="Y76" s="57" t="e">
        <f t="shared" si="8"/>
        <v>#DIV/0!</v>
      </c>
      <c r="Z76" s="57" t="e">
        <f t="shared" si="9"/>
        <v>#DIV/0!</v>
      </c>
    </row>
    <row r="77" spans="1:26" ht="12.75">
      <c r="A77" s="4">
        <v>4037</v>
      </c>
      <c r="E77" s="5"/>
      <c r="F77" s="37"/>
      <c r="G77" s="5">
        <f t="shared" si="12"/>
        <v>120</v>
      </c>
      <c r="H77" s="5">
        <f t="shared" si="13"/>
        <v>120</v>
      </c>
      <c r="I77" s="5"/>
      <c r="J77" s="37"/>
      <c r="K77" s="5">
        <f t="shared" si="14"/>
        <v>100</v>
      </c>
      <c r="L77" s="5">
        <f t="shared" si="15"/>
        <v>100</v>
      </c>
      <c r="M77" s="5">
        <f t="shared" si="16"/>
        <v>0</v>
      </c>
      <c r="N77" s="5">
        <f t="shared" si="17"/>
        <v>220</v>
      </c>
      <c r="O77" s="5"/>
      <c r="P77" s="5"/>
      <c r="Q77" s="37"/>
      <c r="R77" s="5">
        <f t="shared" si="10"/>
        <v>120</v>
      </c>
      <c r="S77" s="56">
        <f t="shared" si="11"/>
        <v>120</v>
      </c>
      <c r="X77" s="57" t="e">
        <f t="shared" si="7"/>
        <v>#DIV/0!</v>
      </c>
      <c r="Y77" s="57" t="e">
        <f t="shared" si="8"/>
        <v>#DIV/0!</v>
      </c>
      <c r="Z77" s="57" t="e">
        <f t="shared" si="9"/>
        <v>#DIV/0!</v>
      </c>
    </row>
    <row r="78" spans="1:26" ht="12.75">
      <c r="A78" s="4">
        <v>4038</v>
      </c>
      <c r="E78" s="5"/>
      <c r="F78" s="37"/>
      <c r="G78" s="5">
        <f t="shared" si="12"/>
        <v>120</v>
      </c>
      <c r="H78" s="5">
        <f t="shared" si="13"/>
        <v>120</v>
      </c>
      <c r="I78" s="5"/>
      <c r="J78" s="37"/>
      <c r="K78" s="5">
        <f t="shared" si="14"/>
        <v>100</v>
      </c>
      <c r="L78" s="5">
        <f t="shared" si="15"/>
        <v>100</v>
      </c>
      <c r="M78" s="5">
        <f t="shared" si="16"/>
        <v>0</v>
      </c>
      <c r="N78" s="5">
        <f t="shared" si="17"/>
        <v>220</v>
      </c>
      <c r="O78" s="5"/>
      <c r="P78" s="5"/>
      <c r="Q78" s="37"/>
      <c r="R78" s="5">
        <f t="shared" si="10"/>
        <v>120</v>
      </c>
      <c r="S78" s="56">
        <f t="shared" si="11"/>
        <v>120</v>
      </c>
      <c r="X78" s="57" t="e">
        <f t="shared" si="7"/>
        <v>#DIV/0!</v>
      </c>
      <c r="Y78" s="57" t="e">
        <f t="shared" si="8"/>
        <v>#DIV/0!</v>
      </c>
      <c r="Z78" s="57" t="e">
        <f t="shared" si="9"/>
        <v>#DIV/0!</v>
      </c>
    </row>
  </sheetData>
  <sheetProtection/>
  <mergeCells count="10">
    <mergeCell ref="E1:H1"/>
    <mergeCell ref="I1:L1"/>
    <mergeCell ref="M1:P1"/>
    <mergeCell ref="Q1:T1"/>
    <mergeCell ref="O43:S43"/>
    <mergeCell ref="E43:H43"/>
    <mergeCell ref="I43:L43"/>
    <mergeCell ref="E42:G42"/>
    <mergeCell ref="H42:J42"/>
    <mergeCell ref="M42:Q4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selection activeCell="A32" sqref="A32:IV32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14.00390625" style="1" bestFit="1" customWidth="1"/>
    <col min="13" max="13" width="10.25390625" style="0" bestFit="1" customWidth="1"/>
    <col min="14" max="14" width="11.00390625" style="0" customWidth="1"/>
    <col min="21" max="21" width="12.25390625" style="0" customWidth="1"/>
    <col min="24" max="24" width="10.125" style="0" customWidth="1"/>
    <col min="25" max="25" width="10.75390625" style="0" customWidth="1"/>
    <col min="26" max="26" width="10.875" style="0" customWidth="1"/>
  </cols>
  <sheetData>
    <row r="1" spans="5:20" ht="12.75"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</row>
    <row r="3" spans="1:22" ht="12.75">
      <c r="A3" s="4">
        <v>3011</v>
      </c>
      <c r="B3" s="1" t="s">
        <v>45</v>
      </c>
      <c r="C3" s="1" t="s">
        <v>92</v>
      </c>
      <c r="D3" s="1" t="s">
        <v>202</v>
      </c>
      <c r="E3" s="5">
        <f>T!E12</f>
        <v>34.66</v>
      </c>
      <c r="F3" s="37">
        <f>T!F12</f>
        <v>0</v>
      </c>
      <c r="G3" s="5">
        <f>SUM(E3:F3)</f>
        <v>34.66</v>
      </c>
      <c r="H3" s="5">
        <f>120-G3</f>
        <v>85.34</v>
      </c>
      <c r="I3" s="5">
        <f>T!I12</f>
        <v>36.06</v>
      </c>
      <c r="J3" s="37">
        <f>T!J12</f>
        <v>0</v>
      </c>
      <c r="K3" s="5">
        <f>SUM(I3:J3)</f>
        <v>36.06</v>
      </c>
      <c r="L3" s="5">
        <f>100-K3</f>
        <v>63.94</v>
      </c>
      <c r="M3" s="5">
        <f>T!M12</f>
        <v>37.35</v>
      </c>
      <c r="N3" s="37">
        <f>T!N12</f>
        <v>24</v>
      </c>
      <c r="O3" s="37">
        <f>T!O12</f>
        <v>0</v>
      </c>
      <c r="P3" s="37">
        <f>SUM(N3,O3)</f>
        <v>24</v>
      </c>
      <c r="Q3" s="5">
        <f>T!Q12</f>
        <v>46.19</v>
      </c>
      <c r="R3" s="37">
        <f>T!R12</f>
        <v>27</v>
      </c>
      <c r="S3" s="37">
        <f>T!S12</f>
        <v>27</v>
      </c>
      <c r="T3" s="37">
        <f>SUM(R3:S3)</f>
        <v>54</v>
      </c>
      <c r="U3" s="5">
        <f>SUM(H3,L3,P3,T3)</f>
        <v>227.28</v>
      </c>
      <c r="V3" s="88">
        <v>1</v>
      </c>
    </row>
    <row r="4" spans="1:22" ht="12.75">
      <c r="A4" s="4">
        <v>3005</v>
      </c>
      <c r="B4" s="1" t="s">
        <v>90</v>
      </c>
      <c r="C4" s="1" t="s">
        <v>91</v>
      </c>
      <c r="D4" s="1" t="s">
        <v>11</v>
      </c>
      <c r="E4" s="5">
        <f>T!E7</f>
        <v>36.19</v>
      </c>
      <c r="F4" s="37">
        <f>T!F7</f>
        <v>0</v>
      </c>
      <c r="G4" s="5">
        <f>SUM(E4:F4)</f>
        <v>36.19</v>
      </c>
      <c r="H4" s="5">
        <f>120-G4</f>
        <v>83.81</v>
      </c>
      <c r="I4" s="5">
        <f>T!I7</f>
        <v>39.22</v>
      </c>
      <c r="J4" s="37">
        <f>T!J7</f>
        <v>0</v>
      </c>
      <c r="K4" s="5">
        <f>SUM(I4:J4)</f>
        <v>39.22</v>
      </c>
      <c r="L4" s="5">
        <f>100-K4</f>
        <v>60.78</v>
      </c>
      <c r="M4" s="5">
        <f>T!M7</f>
        <v>32.98</v>
      </c>
      <c r="N4" s="37">
        <f>T!N7</f>
        <v>23</v>
      </c>
      <c r="O4" s="37">
        <f>T!O7</f>
        <v>5</v>
      </c>
      <c r="P4" s="37">
        <f>SUM(N4,O4)</f>
        <v>28</v>
      </c>
      <c r="Q4" s="5">
        <f>T!Q7</f>
        <v>46.34</v>
      </c>
      <c r="R4" s="37">
        <f>T!R7</f>
        <v>26</v>
      </c>
      <c r="S4" s="37">
        <f>T!S7</f>
        <v>27</v>
      </c>
      <c r="T4" s="37">
        <f>SUM(R4:S4)</f>
        <v>53</v>
      </c>
      <c r="U4" s="5">
        <f>SUM(H4,L4,P4,T4)</f>
        <v>225.59</v>
      </c>
      <c r="V4" s="88">
        <v>2</v>
      </c>
    </row>
    <row r="5" spans="1:22" ht="12.75">
      <c r="A5" s="4">
        <v>3017</v>
      </c>
      <c r="B5" s="1" t="s">
        <v>60</v>
      </c>
      <c r="C5" s="1" t="s">
        <v>173</v>
      </c>
      <c r="D5" s="1" t="s">
        <v>203</v>
      </c>
      <c r="E5" s="5">
        <f>T!E18</f>
        <v>34.53</v>
      </c>
      <c r="F5" s="37">
        <f>T!F18</f>
        <v>5</v>
      </c>
      <c r="G5" s="5">
        <f>SUM(E5:F5)</f>
        <v>39.53</v>
      </c>
      <c r="H5" s="5">
        <f>120-G5</f>
        <v>80.47</v>
      </c>
      <c r="I5" s="5">
        <f>T!I18</f>
        <v>35.62</v>
      </c>
      <c r="J5" s="37">
        <f>T!J18</f>
        <v>0</v>
      </c>
      <c r="K5" s="5">
        <f>SUM(I5:J5)</f>
        <v>35.62</v>
      </c>
      <c r="L5" s="5">
        <f>100-K5</f>
        <v>64.38</v>
      </c>
      <c r="M5" s="5">
        <f>T!M18</f>
        <v>35.72</v>
      </c>
      <c r="N5" s="37">
        <f>T!N18</f>
        <v>23</v>
      </c>
      <c r="O5" s="37">
        <f>T!O18</f>
        <v>5</v>
      </c>
      <c r="P5" s="37">
        <f>SUM(N5,O5)</f>
        <v>28</v>
      </c>
      <c r="Q5" s="5">
        <f>T!Q18</f>
        <v>46.8</v>
      </c>
      <c r="R5" s="37">
        <f>T!R18</f>
        <v>22</v>
      </c>
      <c r="S5" s="37">
        <f>T!S18</f>
        <v>27</v>
      </c>
      <c r="T5" s="37">
        <f>SUM(R5:S5)</f>
        <v>49</v>
      </c>
      <c r="U5" s="5">
        <f>SUM(H5,L5,P5,T5)</f>
        <v>221.85</v>
      </c>
      <c r="V5" s="88">
        <v>3</v>
      </c>
    </row>
    <row r="6" spans="1:22" ht="12.75">
      <c r="A6" s="4">
        <v>3001</v>
      </c>
      <c r="B6" s="1" t="s">
        <v>73</v>
      </c>
      <c r="C6" s="1" t="s">
        <v>74</v>
      </c>
      <c r="D6" s="1" t="s">
        <v>84</v>
      </c>
      <c r="E6" s="5">
        <f>T!E3</f>
        <v>39.94</v>
      </c>
      <c r="F6" s="37">
        <f>T!F3</f>
        <v>0</v>
      </c>
      <c r="G6" s="5">
        <f>SUM(E6:F6)</f>
        <v>39.94</v>
      </c>
      <c r="H6" s="5">
        <f>120-G6</f>
        <v>80.06</v>
      </c>
      <c r="I6" s="5">
        <f>T!I3</f>
        <v>41.75</v>
      </c>
      <c r="J6" s="37">
        <f>T!J3</f>
        <v>0</v>
      </c>
      <c r="K6" s="5">
        <f>SUM(I6:J6)</f>
        <v>41.75</v>
      </c>
      <c r="L6" s="5">
        <f>100-K6</f>
        <v>58.25</v>
      </c>
      <c r="M6" s="5">
        <f>T!M3</f>
        <v>42.59</v>
      </c>
      <c r="N6" s="37">
        <f>T!N3</f>
        <v>20</v>
      </c>
      <c r="O6" s="37">
        <f>T!O3</f>
        <v>0</v>
      </c>
      <c r="P6" s="37">
        <f>SUM(N6,O6)</f>
        <v>20</v>
      </c>
      <c r="Q6" s="5">
        <f>T!Q3</f>
        <v>48.01</v>
      </c>
      <c r="R6" s="37">
        <f>T!R3</f>
        <v>26</v>
      </c>
      <c r="S6" s="37">
        <f>T!S3</f>
        <v>27</v>
      </c>
      <c r="T6" s="37">
        <f>SUM(R6:S6)</f>
        <v>53</v>
      </c>
      <c r="U6" s="5">
        <f>SUM(H6,L6,P6,T6)</f>
        <v>211.31</v>
      </c>
      <c r="V6" s="9">
        <v>4</v>
      </c>
    </row>
    <row r="7" spans="1:22" ht="12.75">
      <c r="A7" s="4">
        <v>3002</v>
      </c>
      <c r="B7" s="1" t="s">
        <v>75</v>
      </c>
      <c r="C7" s="1" t="s">
        <v>77</v>
      </c>
      <c r="D7" s="1" t="s">
        <v>207</v>
      </c>
      <c r="E7" s="5">
        <f>T!E4</f>
        <v>40.94</v>
      </c>
      <c r="F7" s="37">
        <f>T!F4</f>
        <v>5</v>
      </c>
      <c r="G7" s="5">
        <f>SUM(E7:F7)</f>
        <v>45.94</v>
      </c>
      <c r="H7" s="5">
        <f>120-G7</f>
        <v>74.06</v>
      </c>
      <c r="I7" s="5">
        <f>T!I4</f>
        <v>39.81</v>
      </c>
      <c r="J7" s="37">
        <f>T!J4</f>
        <v>0</v>
      </c>
      <c r="K7" s="5">
        <f>SUM(I7:J7)</f>
        <v>39.81</v>
      </c>
      <c r="L7" s="5">
        <f>100-K7</f>
        <v>60.19</v>
      </c>
      <c r="M7" s="5">
        <f>T!M4</f>
        <v>32.6</v>
      </c>
      <c r="N7" s="37">
        <f>T!N4</f>
        <v>18</v>
      </c>
      <c r="O7" s="37">
        <f>T!O4</f>
        <v>5</v>
      </c>
      <c r="P7" s="37">
        <f>SUM(N7,O7)</f>
        <v>23</v>
      </c>
      <c r="Q7" s="5">
        <f>T!Q4</f>
        <v>47.07</v>
      </c>
      <c r="R7" s="37">
        <f>T!R4</f>
        <v>26</v>
      </c>
      <c r="S7" s="37">
        <f>T!S4</f>
        <v>27</v>
      </c>
      <c r="T7" s="37">
        <f>SUM(R7:S7)</f>
        <v>53</v>
      </c>
      <c r="U7" s="5">
        <f>SUM(H7,L7,P7,T7)</f>
        <v>210.25</v>
      </c>
      <c r="V7" s="9">
        <v>5</v>
      </c>
    </row>
    <row r="8" spans="1:22" ht="12.75">
      <c r="A8" s="4">
        <v>3009</v>
      </c>
      <c r="B8" s="1" t="s">
        <v>32</v>
      </c>
      <c r="C8" s="1" t="s">
        <v>33</v>
      </c>
      <c r="D8" s="1" t="s">
        <v>202</v>
      </c>
      <c r="E8" s="5">
        <f>T!E10</f>
        <v>38.5</v>
      </c>
      <c r="F8" s="37">
        <f>T!F10</f>
        <v>0</v>
      </c>
      <c r="G8" s="5">
        <f>SUM(E8:F8)</f>
        <v>38.5</v>
      </c>
      <c r="H8" s="5">
        <f>120-G8</f>
        <v>81.5</v>
      </c>
      <c r="I8" s="5">
        <f>T!I10</f>
        <v>41.22</v>
      </c>
      <c r="J8" s="37">
        <f>T!J10</f>
        <v>0</v>
      </c>
      <c r="K8" s="5">
        <f>SUM(I8:J8)</f>
        <v>41.22</v>
      </c>
      <c r="L8" s="5">
        <f>100-K8</f>
        <v>58.78</v>
      </c>
      <c r="M8" s="5">
        <f>T!M10</f>
        <v>35.21</v>
      </c>
      <c r="N8" s="37">
        <f>T!N10</f>
        <v>6</v>
      </c>
      <c r="O8" s="37">
        <f>T!O10</f>
        <v>5</v>
      </c>
      <c r="P8" s="37">
        <f>SUM(N8,O8)</f>
        <v>11</v>
      </c>
      <c r="Q8" s="5">
        <f>T!Q10</f>
        <v>48.6</v>
      </c>
      <c r="R8" s="37">
        <f>T!R10</f>
        <v>27</v>
      </c>
      <c r="S8" s="37">
        <f>T!S10</f>
        <v>27</v>
      </c>
      <c r="T8" s="37">
        <f>SUM(R8:S8)</f>
        <v>54</v>
      </c>
      <c r="U8" s="5">
        <f>SUM(H8,L8,P8,T8)</f>
        <v>205.28</v>
      </c>
      <c r="V8" s="9">
        <v>6</v>
      </c>
    </row>
    <row r="9" spans="1:22" ht="12.75">
      <c r="A9" s="4">
        <v>3006</v>
      </c>
      <c r="B9" s="1" t="s">
        <v>60</v>
      </c>
      <c r="C9" s="1" t="s">
        <v>72</v>
      </c>
      <c r="D9" s="1" t="s">
        <v>97</v>
      </c>
      <c r="E9" s="5">
        <f>T!E8</f>
        <v>44.53</v>
      </c>
      <c r="F9" s="37">
        <f>T!F8</f>
        <v>10</v>
      </c>
      <c r="G9" s="5">
        <f>SUM(E9:F9)</f>
        <v>54.53</v>
      </c>
      <c r="H9" s="5">
        <f>120-G9</f>
        <v>65.47</v>
      </c>
      <c r="I9" s="5">
        <f>T!I8</f>
        <v>36.75</v>
      </c>
      <c r="J9" s="37">
        <f>T!J8</f>
        <v>0</v>
      </c>
      <c r="K9" s="5">
        <f>SUM(I9:J9)</f>
        <v>36.75</v>
      </c>
      <c r="L9" s="5">
        <f>100-K9</f>
        <v>63.25</v>
      </c>
      <c r="M9" s="5">
        <f>T!M8</f>
        <v>32.76</v>
      </c>
      <c r="N9" s="37">
        <f>T!N8</f>
        <v>23</v>
      </c>
      <c r="O9" s="37">
        <f>T!O8</f>
        <v>5</v>
      </c>
      <c r="P9" s="37">
        <f>SUM(N9,O9)</f>
        <v>28</v>
      </c>
      <c r="Q9" s="5">
        <f>T!Q8</f>
        <v>51.27</v>
      </c>
      <c r="R9" s="37">
        <f>T!R8</f>
        <v>27</v>
      </c>
      <c r="S9" s="37">
        <f>T!S8</f>
        <v>20</v>
      </c>
      <c r="T9" s="37">
        <f>SUM(R9:S9)</f>
        <v>47</v>
      </c>
      <c r="U9" s="5">
        <f>SUM(H9,L9,P9,T9)</f>
        <v>203.72</v>
      </c>
      <c r="V9" s="9">
        <v>7</v>
      </c>
    </row>
    <row r="10" spans="1:22" ht="12.75">
      <c r="A10" s="4">
        <v>3016</v>
      </c>
      <c r="B10" s="1" t="s">
        <v>36</v>
      </c>
      <c r="C10" s="1" t="s">
        <v>158</v>
      </c>
      <c r="D10" s="1" t="s">
        <v>11</v>
      </c>
      <c r="E10" s="5">
        <f>T!E17</f>
        <v>43.62</v>
      </c>
      <c r="F10" s="37">
        <f>T!F17</f>
        <v>0</v>
      </c>
      <c r="G10" s="5">
        <f>SUM(E10:F10)</f>
        <v>43.62</v>
      </c>
      <c r="H10" s="5">
        <f>120-G10</f>
        <v>76.38</v>
      </c>
      <c r="I10" s="5">
        <f>T!I17</f>
        <v>43.59</v>
      </c>
      <c r="J10" s="37">
        <f>T!J17</f>
        <v>0</v>
      </c>
      <c r="K10" s="5">
        <f>SUM(I10:J10)</f>
        <v>43.59</v>
      </c>
      <c r="L10" s="5">
        <f>100-K10</f>
        <v>56.41</v>
      </c>
      <c r="M10" s="5">
        <f>T!M17</f>
        <v>35.74</v>
      </c>
      <c r="N10" s="37">
        <f>T!N17</f>
        <v>21</v>
      </c>
      <c r="O10" s="37">
        <f>T!O17</f>
        <v>5</v>
      </c>
      <c r="P10" s="37">
        <f>SUM(N10,O10)</f>
        <v>26</v>
      </c>
      <c r="Q10" s="5">
        <f>T!Q17</f>
        <v>56.42</v>
      </c>
      <c r="R10" s="37">
        <f>T!R17</f>
        <v>25</v>
      </c>
      <c r="S10" s="37">
        <f>T!S17</f>
        <v>14</v>
      </c>
      <c r="T10" s="37">
        <f>SUM(R10:S10)</f>
        <v>39</v>
      </c>
      <c r="U10" s="5">
        <f>SUM(H10,L10,P10,T10)</f>
        <v>197.79</v>
      </c>
      <c r="V10" s="9">
        <v>8</v>
      </c>
    </row>
    <row r="11" spans="1:22" ht="12.75">
      <c r="A11" s="4">
        <v>3010</v>
      </c>
      <c r="B11" s="1" t="s">
        <v>75</v>
      </c>
      <c r="C11" s="1" t="s">
        <v>76</v>
      </c>
      <c r="D11" s="1" t="s">
        <v>199</v>
      </c>
      <c r="E11" s="5">
        <f>T!E11</f>
        <v>42.09</v>
      </c>
      <c r="F11" s="37">
        <f>T!F11</f>
        <v>0</v>
      </c>
      <c r="G11" s="5">
        <f>SUM(E11:F11)</f>
        <v>42.09</v>
      </c>
      <c r="H11" s="5">
        <f>120-G11</f>
        <v>77.91</v>
      </c>
      <c r="I11" s="5">
        <f>T!I11</f>
        <v>45.25</v>
      </c>
      <c r="J11" s="37">
        <f>T!J11</f>
        <v>5</v>
      </c>
      <c r="K11" s="5">
        <f>SUM(I11:J11)</f>
        <v>50.25</v>
      </c>
      <c r="L11" s="5">
        <f>100-K11</f>
        <v>49.75</v>
      </c>
      <c r="M11" s="5">
        <f>T!M11</f>
        <v>33.78</v>
      </c>
      <c r="N11" s="37">
        <f>T!N11</f>
        <v>23</v>
      </c>
      <c r="O11" s="37">
        <f>T!O11</f>
        <v>5</v>
      </c>
      <c r="P11" s="37">
        <f>SUM(N11,O11)</f>
        <v>28</v>
      </c>
      <c r="Q11" s="5">
        <f>T!Q11</f>
        <v>41</v>
      </c>
      <c r="R11" s="37">
        <f>T!R11</f>
        <v>11</v>
      </c>
      <c r="S11" s="37">
        <f>T!S11</f>
        <v>27</v>
      </c>
      <c r="T11" s="37">
        <f>SUM(R11:S11)</f>
        <v>38</v>
      </c>
      <c r="U11" s="5">
        <f>SUM(H11,L11,P11,T11)</f>
        <v>193.66</v>
      </c>
      <c r="V11" s="9">
        <v>9</v>
      </c>
    </row>
    <row r="12" spans="1:27" ht="12.75">
      <c r="A12" s="4">
        <v>3004</v>
      </c>
      <c r="B12" s="1" t="s">
        <v>142</v>
      </c>
      <c r="C12" s="1" t="s">
        <v>143</v>
      </c>
      <c r="D12" s="1" t="s">
        <v>80</v>
      </c>
      <c r="E12" s="5">
        <f>T!E6</f>
        <v>38.78</v>
      </c>
      <c r="F12" s="37">
        <f>T!F6</f>
        <v>15</v>
      </c>
      <c r="G12" s="5">
        <f>SUM(E12:F12)</f>
        <v>53.78</v>
      </c>
      <c r="H12" s="5">
        <f>120-G12</f>
        <v>66.22</v>
      </c>
      <c r="I12" s="5">
        <f>T!I6</f>
        <v>39.84</v>
      </c>
      <c r="J12" s="37">
        <f>T!J6</f>
        <v>0</v>
      </c>
      <c r="K12" s="5">
        <f>SUM(I12:J12)</f>
        <v>39.84</v>
      </c>
      <c r="L12" s="5">
        <f>100-K12</f>
        <v>60.16</v>
      </c>
      <c r="M12" s="5">
        <f>T!M6</f>
        <v>36.07</v>
      </c>
      <c r="N12" s="37">
        <f>T!N6</f>
        <v>24</v>
      </c>
      <c r="O12" s="37">
        <f>T!O6</f>
        <v>0</v>
      </c>
      <c r="P12" s="37">
        <f>SUM(N12,O12)</f>
        <v>24</v>
      </c>
      <c r="Q12" s="5">
        <f>T!Q6</f>
        <v>41.81</v>
      </c>
      <c r="R12" s="37">
        <f>T!R6</f>
        <v>20</v>
      </c>
      <c r="S12" s="37">
        <f>T!S6</f>
        <v>14</v>
      </c>
      <c r="T12" s="37">
        <f>SUM(R12:S12)</f>
        <v>34</v>
      </c>
      <c r="U12" s="5">
        <f>SUM(H12,L12,P12,T12)</f>
        <v>184.38</v>
      </c>
      <c r="V12" s="9">
        <v>10</v>
      </c>
      <c r="AA12" s="8"/>
    </row>
    <row r="13" spans="1:22" ht="12.75">
      <c r="A13" s="4">
        <v>3014</v>
      </c>
      <c r="B13" s="1" t="s">
        <v>174</v>
      </c>
      <c r="C13" s="1" t="s">
        <v>71</v>
      </c>
      <c r="D13" s="1" t="s">
        <v>97</v>
      </c>
      <c r="E13" s="5">
        <f>T!E15</f>
        <v>35.78</v>
      </c>
      <c r="F13" s="37">
        <f>T!F15</f>
        <v>0</v>
      </c>
      <c r="G13" s="5">
        <f>SUM(E13:F13)</f>
        <v>35.78</v>
      </c>
      <c r="H13" s="5">
        <f>120-G13</f>
        <v>84.22</v>
      </c>
      <c r="I13" s="5">
        <f>T!I15</f>
        <v>40</v>
      </c>
      <c r="J13" s="37">
        <f>T!J15</f>
        <v>5</v>
      </c>
      <c r="K13" s="5">
        <f>SUM(I13:J13)</f>
        <v>45</v>
      </c>
      <c r="L13" s="5">
        <f>100-K13</f>
        <v>55</v>
      </c>
      <c r="M13" s="5">
        <f>T!M15</f>
        <v>0</v>
      </c>
      <c r="N13" s="37">
        <f>T!N15</f>
        <v>0</v>
      </c>
      <c r="O13" s="37">
        <f>T!O15</f>
        <v>0</v>
      </c>
      <c r="P13" s="37">
        <f>SUM(N13,O13)</f>
        <v>0</v>
      </c>
      <c r="Q13" s="5">
        <f>T!Q15</f>
        <v>43.59</v>
      </c>
      <c r="R13" s="37">
        <f>T!R15</f>
        <v>12</v>
      </c>
      <c r="S13" s="37">
        <f>T!S15</f>
        <v>27</v>
      </c>
      <c r="T13" s="37">
        <f>SUM(R13:S13)</f>
        <v>39</v>
      </c>
      <c r="U13" s="5">
        <f>SUM(H13,L13,P13,T13)</f>
        <v>178.22</v>
      </c>
      <c r="V13" s="9">
        <v>11</v>
      </c>
    </row>
    <row r="14" spans="1:22" ht="12.75">
      <c r="A14" s="4">
        <v>3019</v>
      </c>
      <c r="B14" s="1" t="s">
        <v>75</v>
      </c>
      <c r="C14" s="1" t="s">
        <v>113</v>
      </c>
      <c r="D14" s="1" t="s">
        <v>80</v>
      </c>
      <c r="E14" s="5">
        <f>T!E19</f>
        <v>47.81</v>
      </c>
      <c r="F14" s="37">
        <f>T!F19</f>
        <v>20</v>
      </c>
      <c r="G14" s="5">
        <f>SUM(E14:F14)</f>
        <v>67.81</v>
      </c>
      <c r="H14" s="5">
        <f>120-G14</f>
        <v>52.19</v>
      </c>
      <c r="I14" s="5">
        <f>T!I19</f>
        <v>44.87</v>
      </c>
      <c r="J14" s="37">
        <f>T!J19</f>
        <v>5</v>
      </c>
      <c r="K14" s="5">
        <f>SUM(I14:J14)</f>
        <v>49.87</v>
      </c>
      <c r="L14" s="5">
        <f>100-K14</f>
        <v>50.13</v>
      </c>
      <c r="M14" s="5">
        <f>T!M19</f>
        <v>32.41</v>
      </c>
      <c r="N14" s="37">
        <f>T!N19</f>
        <v>21</v>
      </c>
      <c r="O14" s="37">
        <f>T!O19</f>
        <v>5</v>
      </c>
      <c r="P14" s="37">
        <f>SUM(N14,O14)</f>
        <v>26</v>
      </c>
      <c r="Q14" s="5">
        <f>T!Q19</f>
        <v>52.04</v>
      </c>
      <c r="R14" s="37">
        <f>T!R19</f>
        <v>20</v>
      </c>
      <c r="S14" s="37">
        <f>T!S19</f>
        <v>20</v>
      </c>
      <c r="T14" s="37">
        <f>SUM(R14:S14)</f>
        <v>40</v>
      </c>
      <c r="U14" s="5">
        <f>SUM(H14,L14,P14,T14)</f>
        <v>168.32</v>
      </c>
      <c r="V14" s="9">
        <v>12</v>
      </c>
    </row>
    <row r="15" spans="1:22" ht="12.75">
      <c r="A15" s="4">
        <v>3012</v>
      </c>
      <c r="B15" s="1" t="s">
        <v>89</v>
      </c>
      <c r="C15" s="1" t="s">
        <v>115</v>
      </c>
      <c r="D15" s="1" t="s">
        <v>201</v>
      </c>
      <c r="E15" s="5">
        <f>T!E13</f>
        <v>36.53</v>
      </c>
      <c r="F15" s="37">
        <f>T!F13</f>
        <v>5</v>
      </c>
      <c r="G15" s="5">
        <f>SUM(E15:F15)</f>
        <v>41.53</v>
      </c>
      <c r="H15" s="5">
        <f>120-G15</f>
        <v>78.47</v>
      </c>
      <c r="I15" s="5">
        <f>T!I13</f>
        <v>0</v>
      </c>
      <c r="J15" s="37">
        <f>T!J13</f>
        <v>100</v>
      </c>
      <c r="K15" s="5">
        <f>SUM(I15:J15)</f>
        <v>100</v>
      </c>
      <c r="L15" s="5">
        <f>100-K15</f>
        <v>0</v>
      </c>
      <c r="M15" s="5">
        <f>T!M13</f>
        <v>34.59</v>
      </c>
      <c r="N15" s="37">
        <f>T!N13</f>
        <v>19</v>
      </c>
      <c r="O15" s="37">
        <f>T!O13</f>
        <v>5</v>
      </c>
      <c r="P15" s="37">
        <f>SUM(N15,O15)</f>
        <v>24</v>
      </c>
      <c r="Q15" s="5">
        <f>T!Q13</f>
        <v>54.73</v>
      </c>
      <c r="R15" s="37">
        <f>T!R13</f>
        <v>26</v>
      </c>
      <c r="S15" s="37">
        <f>T!S13</f>
        <v>20</v>
      </c>
      <c r="T15" s="37">
        <f>SUM(R15:S15)</f>
        <v>46</v>
      </c>
      <c r="U15" s="5">
        <f>SUM(H15,L15,P15,T15)</f>
        <v>148.47</v>
      </c>
      <c r="V15" s="9">
        <v>13</v>
      </c>
    </row>
    <row r="16" spans="1:22" ht="12.75">
      <c r="A16" s="4">
        <v>3015</v>
      </c>
      <c r="B16" s="1" t="s">
        <v>90</v>
      </c>
      <c r="C16" s="1" t="s">
        <v>163</v>
      </c>
      <c r="D16" s="1" t="s">
        <v>201</v>
      </c>
      <c r="E16" s="5">
        <f>T!E16</f>
        <v>42.37</v>
      </c>
      <c r="F16" s="37">
        <f>T!F16</f>
        <v>5</v>
      </c>
      <c r="G16" s="5">
        <f>SUM(E16:F16)</f>
        <v>47.37</v>
      </c>
      <c r="H16" s="5">
        <f>120-G16</f>
        <v>72.63</v>
      </c>
      <c r="I16" s="5">
        <f>T!I16</f>
        <v>0</v>
      </c>
      <c r="J16" s="37">
        <f>T!J16</f>
        <v>100</v>
      </c>
      <c r="K16" s="5">
        <f>SUM(I16:J16)</f>
        <v>100</v>
      </c>
      <c r="L16" s="5">
        <f>100-K16</f>
        <v>0</v>
      </c>
      <c r="M16" s="5">
        <f>T!M16</f>
        <v>33.82</v>
      </c>
      <c r="N16" s="37">
        <f>T!N16</f>
        <v>20</v>
      </c>
      <c r="O16" s="37">
        <f>T!O16</f>
        <v>5</v>
      </c>
      <c r="P16" s="37">
        <f>SUM(N16,O16)</f>
        <v>25</v>
      </c>
      <c r="Q16" s="5">
        <f>T!Q16</f>
        <v>51.33</v>
      </c>
      <c r="R16" s="37">
        <f>T!R16</f>
        <v>20</v>
      </c>
      <c r="S16" s="37">
        <f>T!S16</f>
        <v>14</v>
      </c>
      <c r="T16" s="37">
        <f>SUM(R16:S16)</f>
        <v>34</v>
      </c>
      <c r="U16" s="5">
        <f>SUM(H16,L16,P16,T16)</f>
        <v>131.63</v>
      </c>
      <c r="V16" s="9">
        <v>14</v>
      </c>
    </row>
    <row r="17" spans="1:22" ht="12.75">
      <c r="A17" s="4">
        <v>3013</v>
      </c>
      <c r="B17" s="1" t="s">
        <v>38</v>
      </c>
      <c r="C17" s="1" t="s">
        <v>114</v>
      </c>
      <c r="D17" s="1" t="s">
        <v>50</v>
      </c>
      <c r="E17" s="5">
        <f>T!E14</f>
        <v>41.28</v>
      </c>
      <c r="F17" s="37">
        <f>T!F14</f>
        <v>5</v>
      </c>
      <c r="G17" s="5">
        <f>SUM(E17:F17)</f>
        <v>46.28</v>
      </c>
      <c r="H17" s="5">
        <f>120-G17</f>
        <v>73.72</v>
      </c>
      <c r="I17" s="5">
        <f>T!I14</f>
        <v>0</v>
      </c>
      <c r="J17" s="37">
        <f>T!J14</f>
        <v>100</v>
      </c>
      <c r="K17" s="5">
        <f>SUM(I17:J17)</f>
        <v>100</v>
      </c>
      <c r="L17" s="5">
        <f>100-K17</f>
        <v>0</v>
      </c>
      <c r="M17" s="5">
        <f>T!M14</f>
        <v>38.35</v>
      </c>
      <c r="N17" s="37">
        <f>T!N14</f>
        <v>16</v>
      </c>
      <c r="O17" s="37">
        <f>T!O14</f>
        <v>0</v>
      </c>
      <c r="P17" s="37">
        <f>SUM(N17,O17)</f>
        <v>16</v>
      </c>
      <c r="Q17" s="5">
        <f>T!Q14</f>
        <v>47.63</v>
      </c>
      <c r="R17" s="37">
        <f>T!R14</f>
        <v>19</v>
      </c>
      <c r="S17" s="37">
        <f>T!S14</f>
        <v>20</v>
      </c>
      <c r="T17" s="37">
        <f>SUM(R17:S17)</f>
        <v>39</v>
      </c>
      <c r="U17" s="5">
        <f>SUM(H17,L17,P17,T17)</f>
        <v>128.72</v>
      </c>
      <c r="V17" s="9">
        <v>15</v>
      </c>
    </row>
    <row r="18" spans="1:22" ht="12.75">
      <c r="A18" s="4">
        <v>3008</v>
      </c>
      <c r="B18" s="1" t="s">
        <v>116</v>
      </c>
      <c r="C18" s="1" t="s">
        <v>166</v>
      </c>
      <c r="D18" s="1" t="s">
        <v>84</v>
      </c>
      <c r="E18" s="5">
        <f>T!E9</f>
        <v>0</v>
      </c>
      <c r="F18" s="37">
        <f>T!F9</f>
        <v>120</v>
      </c>
      <c r="G18" s="5">
        <f>SUM(E18:F18)</f>
        <v>120</v>
      </c>
      <c r="H18" s="5">
        <f>120-G18</f>
        <v>0</v>
      </c>
      <c r="I18" s="5">
        <f>T!I9</f>
        <v>53.75</v>
      </c>
      <c r="J18" s="37">
        <f>T!J9</f>
        <v>0</v>
      </c>
      <c r="K18" s="5">
        <f>SUM(I18:J18)</f>
        <v>53.75</v>
      </c>
      <c r="L18" s="5">
        <f>100-K18</f>
        <v>46.25</v>
      </c>
      <c r="M18" s="5">
        <f>T!M9</f>
        <v>34.44</v>
      </c>
      <c r="N18" s="37">
        <f>T!N9</f>
        <v>20</v>
      </c>
      <c r="O18" s="37">
        <f>T!O9</f>
        <v>5</v>
      </c>
      <c r="P18" s="37">
        <f>SUM(N18,O18)</f>
        <v>25</v>
      </c>
      <c r="Q18" s="5">
        <f>T!Q9</f>
        <v>48.92</v>
      </c>
      <c r="R18" s="37">
        <f>T!R9</f>
        <v>25</v>
      </c>
      <c r="S18" s="37">
        <f>T!S9</f>
        <v>27</v>
      </c>
      <c r="T18" s="37">
        <f>SUM(R18:S18)</f>
        <v>52</v>
      </c>
      <c r="U18" s="5">
        <f>SUM(H18,L18,P18,T18)</f>
        <v>123.25</v>
      </c>
      <c r="V18" s="9">
        <v>16</v>
      </c>
    </row>
    <row r="19" spans="1:22" ht="12.75">
      <c r="A19" s="4">
        <v>3003</v>
      </c>
      <c r="B19" s="1" t="s">
        <v>169</v>
      </c>
      <c r="C19" s="1" t="s">
        <v>170</v>
      </c>
      <c r="D19" s="1" t="s">
        <v>197</v>
      </c>
      <c r="E19" s="5">
        <f>T!E5</f>
        <v>0</v>
      </c>
      <c r="F19" s="37">
        <f>T!F5</f>
        <v>120</v>
      </c>
      <c r="G19" s="5">
        <f>SUM(E19:F19)</f>
        <v>120</v>
      </c>
      <c r="H19" s="5">
        <f>120-G19</f>
        <v>0</v>
      </c>
      <c r="I19" s="5" t="s">
        <v>214</v>
      </c>
      <c r="J19" s="37">
        <f>T!J5</f>
        <v>100</v>
      </c>
      <c r="K19" s="5">
        <f>SUM(I19:J19)</f>
        <v>100</v>
      </c>
      <c r="L19" s="5">
        <f>100-K19</f>
        <v>0</v>
      </c>
      <c r="M19" s="5" t="s">
        <v>214</v>
      </c>
      <c r="N19" s="37">
        <f>T!N5</f>
        <v>0</v>
      </c>
      <c r="O19" s="37">
        <f>T!O5</f>
        <v>0</v>
      </c>
      <c r="P19" s="37">
        <f>SUM(N19,O19)</f>
        <v>0</v>
      </c>
      <c r="Q19" s="5" t="s">
        <v>214</v>
      </c>
      <c r="R19" s="37">
        <f>T!R5</f>
        <v>0</v>
      </c>
      <c r="S19" s="37">
        <f>T!S5</f>
        <v>0</v>
      </c>
      <c r="T19" s="37">
        <f>SUM(R19:S19)</f>
        <v>0</v>
      </c>
      <c r="U19" s="5">
        <f>SUM(H19,L19,P19,T19)</f>
        <v>0</v>
      </c>
      <c r="V19" s="9" t="s">
        <v>216</v>
      </c>
    </row>
    <row r="20" spans="1:22" ht="12.75">
      <c r="A20" s="4"/>
      <c r="B20" s="1"/>
      <c r="C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1:22" ht="12.75">
      <c r="A21" s="4"/>
      <c r="B21" s="1"/>
      <c r="C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</row>
    <row r="22" spans="1:22" ht="12.75">
      <c r="A22" s="4"/>
      <c r="B22" s="1"/>
      <c r="C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</row>
    <row r="23" spans="2:26" ht="12.75">
      <c r="B23" s="8"/>
      <c r="E23" s="36" t="s">
        <v>98</v>
      </c>
      <c r="F23" s="49">
        <f>Макси!F26</f>
        <v>34</v>
      </c>
      <c r="G23" s="54" t="s">
        <v>99</v>
      </c>
      <c r="H23" s="49">
        <f>Макси!H26</f>
        <v>51</v>
      </c>
      <c r="I23" s="36" t="s">
        <v>98</v>
      </c>
      <c r="J23" s="49">
        <f>Макси!J26</f>
        <v>38</v>
      </c>
      <c r="K23" s="54" t="s">
        <v>99</v>
      </c>
      <c r="L23" s="49">
        <f>Макси!L26</f>
        <v>57</v>
      </c>
      <c r="M23" s="5"/>
      <c r="N23" s="5"/>
      <c r="O23" s="5"/>
      <c r="P23" s="36" t="s">
        <v>98</v>
      </c>
      <c r="Q23" s="49">
        <f>Макси!Q26</f>
        <v>38</v>
      </c>
      <c r="R23" s="54" t="s">
        <v>99</v>
      </c>
      <c r="S23" s="49">
        <f>Макси!S26</f>
        <v>57</v>
      </c>
      <c r="T23" s="5"/>
      <c r="U23" s="5"/>
      <c r="V23" s="5"/>
      <c r="W23" s="8" t="s">
        <v>100</v>
      </c>
      <c r="X23">
        <f>Макси!X26</f>
        <v>152</v>
      </c>
      <c r="Y23">
        <f>Макси!Y26</f>
        <v>177</v>
      </c>
      <c r="Z23">
        <f>Макси!Z26</f>
        <v>169</v>
      </c>
    </row>
    <row r="24" spans="1:22" ht="12.75">
      <c r="A24" s="48"/>
      <c r="E24" s="85"/>
      <c r="F24" s="85"/>
      <c r="G24" s="85"/>
      <c r="H24" s="85"/>
      <c r="I24" s="86"/>
      <c r="J24" s="85"/>
      <c r="K24" s="36"/>
      <c r="L24" s="36"/>
      <c r="M24" s="85"/>
      <c r="N24" s="85"/>
      <c r="O24" s="85"/>
      <c r="P24" s="85"/>
      <c r="Q24" s="85"/>
      <c r="R24" s="5"/>
      <c r="S24" s="5"/>
      <c r="T24" s="5"/>
      <c r="U24" s="5"/>
      <c r="V24" s="5"/>
    </row>
    <row r="25" spans="5:21" ht="12.75">
      <c r="E25" s="85" t="s">
        <v>25</v>
      </c>
      <c r="F25" s="85"/>
      <c r="G25" s="85"/>
      <c r="H25" s="85"/>
      <c r="I25" s="85" t="s">
        <v>26</v>
      </c>
      <c r="J25" s="85"/>
      <c r="K25" s="85"/>
      <c r="L25" s="85"/>
      <c r="M25" s="2"/>
      <c r="N25" s="2"/>
      <c r="O25" s="85" t="s">
        <v>30</v>
      </c>
      <c r="P25" s="85"/>
      <c r="Q25" s="85"/>
      <c r="R25" s="85"/>
      <c r="S25" s="85"/>
      <c r="T25" s="5"/>
      <c r="U25" s="5"/>
    </row>
    <row r="26" spans="1:26" ht="38.25">
      <c r="A26" s="2" t="s">
        <v>0</v>
      </c>
      <c r="B26" s="2" t="s">
        <v>1</v>
      </c>
      <c r="C26" s="2" t="s">
        <v>2</v>
      </c>
      <c r="D26" s="3" t="s">
        <v>4</v>
      </c>
      <c r="E26" s="3" t="s">
        <v>14</v>
      </c>
      <c r="F26" s="3" t="s">
        <v>15</v>
      </c>
      <c r="G26" s="55" t="s">
        <v>29</v>
      </c>
      <c r="H26" s="2" t="s">
        <v>16</v>
      </c>
      <c r="I26" s="3" t="s">
        <v>14</v>
      </c>
      <c r="J26" s="3" t="s">
        <v>15</v>
      </c>
      <c r="K26" s="55" t="s">
        <v>29</v>
      </c>
      <c r="L26" s="2" t="s">
        <v>16</v>
      </c>
      <c r="M26" s="2" t="s">
        <v>101</v>
      </c>
      <c r="N26" s="47" t="s">
        <v>51</v>
      </c>
      <c r="O26" s="38" t="s">
        <v>24</v>
      </c>
      <c r="P26" s="2" t="s">
        <v>14</v>
      </c>
      <c r="Q26" s="2" t="s">
        <v>15</v>
      </c>
      <c r="R26" s="2" t="s">
        <v>29</v>
      </c>
      <c r="S26" s="2" t="s">
        <v>16</v>
      </c>
      <c r="T26" s="2" t="s">
        <v>24</v>
      </c>
      <c r="X26" s="55" t="s">
        <v>102</v>
      </c>
      <c r="Y26" s="55" t="s">
        <v>103</v>
      </c>
      <c r="Z26" s="55" t="s">
        <v>104</v>
      </c>
    </row>
    <row r="27" spans="1:26" ht="12.75">
      <c r="A27" s="4">
        <v>3017</v>
      </c>
      <c r="B27" s="1" t="s">
        <v>60</v>
      </c>
      <c r="C27" s="1" t="s">
        <v>173</v>
      </c>
      <c r="D27" s="1" t="s">
        <v>203</v>
      </c>
      <c r="E27" s="5">
        <f>T!E18</f>
        <v>34.53</v>
      </c>
      <c r="F27" s="37">
        <f>T!F18</f>
        <v>5</v>
      </c>
      <c r="G27" s="5">
        <f>IF(E27=0,120,IF(E27&gt;$H$23,120,IF(E27&lt;$F$23,0,IF($H$23&gt;E27&gt;$F$23,E27-$F$23))))</f>
        <v>0.5300000000000011</v>
      </c>
      <c r="H27" s="5">
        <f>SUM(F27,G27)</f>
        <v>5.530000000000001</v>
      </c>
      <c r="I27" s="5">
        <f>T!I18</f>
        <v>35.62</v>
      </c>
      <c r="J27" s="37">
        <f>T!J18</f>
        <v>0</v>
      </c>
      <c r="K27" s="5">
        <f>IF(I27=0,100,IF(I27&gt;$L$23,100,IF(I27&lt;$J$23,0,IF($L$23&gt;I27&gt;$J$23,I27-$J$23))))</f>
        <v>0</v>
      </c>
      <c r="L27" s="5">
        <f>SUM(J27,K27)</f>
        <v>0</v>
      </c>
      <c r="M27" s="5">
        <f>SUM(E27,I27)</f>
        <v>70.15</v>
      </c>
      <c r="N27" s="5">
        <f>SUM(H27,L27)</f>
        <v>5.530000000000001</v>
      </c>
      <c r="O27" s="89">
        <v>3</v>
      </c>
      <c r="P27" s="5">
        <v>38.71</v>
      </c>
      <c r="Q27" s="37">
        <v>0</v>
      </c>
      <c r="R27" s="5">
        <f>IF(P27=0,120,IF(P27&gt;$S$23,120,IF(P27&lt;$Q$23,0,IF($S$23&gt;P27&gt;$Q$23,P27-$Q$23))))</f>
        <v>0.7100000000000009</v>
      </c>
      <c r="S27" s="56">
        <f>SUM(Q27,R27)</f>
        <v>0.7100000000000009</v>
      </c>
      <c r="T27" s="88">
        <v>1</v>
      </c>
      <c r="X27" s="57">
        <f>$X$23/E27</f>
        <v>4.401969302056183</v>
      </c>
      <c r="Y27" s="57">
        <f>$Y$23/I27</f>
        <v>4.969118472768108</v>
      </c>
      <c r="Z27" s="57">
        <f>$Z$23/P27</f>
        <v>4.365796951692069</v>
      </c>
    </row>
    <row r="28" spans="1:26" ht="12.75">
      <c r="A28" s="4">
        <v>3011</v>
      </c>
      <c r="B28" s="1" t="s">
        <v>45</v>
      </c>
      <c r="C28" s="1" t="s">
        <v>92</v>
      </c>
      <c r="D28" s="1" t="s">
        <v>202</v>
      </c>
      <c r="E28" s="5">
        <f>T!E12</f>
        <v>34.66</v>
      </c>
      <c r="F28" s="37">
        <f>T!F12</f>
        <v>0</v>
      </c>
      <c r="G28" s="5">
        <f>IF(E28=0,120,IF(E28&gt;$H$23,120,IF(E28&lt;$F$23,0,IF($H$23&gt;E28&gt;$F$23,E28-$F$23))))</f>
        <v>0.6599999999999966</v>
      </c>
      <c r="H28" s="5">
        <f>SUM(F28,G28)</f>
        <v>0.6599999999999966</v>
      </c>
      <c r="I28" s="5">
        <f>T!I12</f>
        <v>36.06</v>
      </c>
      <c r="J28" s="37">
        <f>T!J12</f>
        <v>0</v>
      </c>
      <c r="K28" s="5">
        <f>IF(I28=0,100,IF(I28&gt;$L$23,100,IF(I28&lt;$J$23,0,IF($L$23&gt;I28&gt;$J$23,I28-$J$23))))</f>
        <v>0</v>
      </c>
      <c r="L28" s="5">
        <f>SUM(J28,K28)</f>
        <v>0</v>
      </c>
      <c r="M28" s="5">
        <f>SUM(E28,I28)</f>
        <v>70.72</v>
      </c>
      <c r="N28" s="5">
        <f>SUM(H28,L28)</f>
        <v>0.6599999999999966</v>
      </c>
      <c r="O28" s="89">
        <v>1</v>
      </c>
      <c r="P28" s="5">
        <v>39.66</v>
      </c>
      <c r="Q28" s="37">
        <v>0</v>
      </c>
      <c r="R28" s="5">
        <f>IF(P28=0,120,IF(P28&gt;$S$23,120,IF(P28&lt;$Q$23,0,IF($S$23&gt;P28&gt;$Q$23,P28-$Q$23))))</f>
        <v>1.6599999999999966</v>
      </c>
      <c r="S28" s="56">
        <f>SUM(Q28,R28)</f>
        <v>1.6599999999999966</v>
      </c>
      <c r="T28" s="88">
        <v>2</v>
      </c>
      <c r="U28" s="5"/>
      <c r="V28" s="6"/>
      <c r="X28" s="57">
        <f aca="true" t="shared" si="0" ref="X28:X42">$X$23/E28</f>
        <v>4.385458742065782</v>
      </c>
      <c r="Y28" s="57">
        <f aca="true" t="shared" si="1" ref="Y28:Y42">$Y$23/I28</f>
        <v>4.908485856905158</v>
      </c>
      <c r="Z28" s="57">
        <f aca="true" t="shared" si="2" ref="Z28:Z42">$Z$23/P28</f>
        <v>4.2612203731719624</v>
      </c>
    </row>
    <row r="29" spans="1:26" ht="12.75">
      <c r="A29" s="4">
        <v>3014</v>
      </c>
      <c r="B29" s="1" t="s">
        <v>174</v>
      </c>
      <c r="C29" s="1" t="s">
        <v>71</v>
      </c>
      <c r="D29" s="1" t="s">
        <v>97</v>
      </c>
      <c r="E29" s="5">
        <f>T!E15</f>
        <v>35.78</v>
      </c>
      <c r="F29" s="37">
        <f>T!F15</f>
        <v>0</v>
      </c>
      <c r="G29" s="5">
        <f>IF(E29=0,120,IF(E29&gt;$H$23,120,IF(E29&lt;$F$23,0,IF($H$23&gt;E29&gt;$F$23,E29-$F$23))))</f>
        <v>1.7800000000000011</v>
      </c>
      <c r="H29" s="5">
        <f>SUM(F29,G29)</f>
        <v>1.7800000000000011</v>
      </c>
      <c r="I29" s="5">
        <f>T!I15</f>
        <v>40</v>
      </c>
      <c r="J29" s="37">
        <f>T!J15</f>
        <v>5</v>
      </c>
      <c r="K29" s="5">
        <f>IF(I29=0,100,IF(I29&gt;$L$23,100,IF(I29&lt;$J$23,0,IF($L$23&gt;I29&gt;$J$23,I29-$J$23))))</f>
        <v>2</v>
      </c>
      <c r="L29" s="5">
        <f>SUM(J29,K29)</f>
        <v>7</v>
      </c>
      <c r="M29" s="5">
        <f>SUM(E29,I29)</f>
        <v>75.78</v>
      </c>
      <c r="N29" s="5">
        <f>SUM(H29,L29)</f>
        <v>8.780000000000001</v>
      </c>
      <c r="O29" s="89">
        <v>5</v>
      </c>
      <c r="P29" s="5">
        <v>41.22</v>
      </c>
      <c r="Q29" s="37">
        <v>0</v>
      </c>
      <c r="R29" s="5">
        <f>IF(P29=0,120,IF(P29&gt;$S$23,120,IF(P29&lt;$Q$23,0,IF($S$23&gt;P29&gt;$Q$23,P29-$Q$23))))</f>
        <v>3.219999999999999</v>
      </c>
      <c r="S29" s="56">
        <f>SUM(Q29,R29)</f>
        <v>3.219999999999999</v>
      </c>
      <c r="T29" s="88">
        <v>3</v>
      </c>
      <c r="U29" s="5"/>
      <c r="V29" s="5"/>
      <c r="X29" s="57">
        <f t="shared" si="0"/>
        <v>4.248183342649525</v>
      </c>
      <c r="Y29" s="57">
        <f t="shared" si="1"/>
        <v>4.425</v>
      </c>
      <c r="Z29" s="57">
        <f t="shared" si="2"/>
        <v>4.099951479864144</v>
      </c>
    </row>
    <row r="30" spans="1:26" ht="12.75">
      <c r="A30" s="4">
        <v>3005</v>
      </c>
      <c r="B30" s="1" t="s">
        <v>90</v>
      </c>
      <c r="C30" s="1" t="s">
        <v>91</v>
      </c>
      <c r="D30" s="1" t="s">
        <v>11</v>
      </c>
      <c r="E30" s="5">
        <f>T!E7</f>
        <v>36.19</v>
      </c>
      <c r="F30" s="37">
        <f>T!F7</f>
        <v>0</v>
      </c>
      <c r="G30" s="5">
        <f>IF(E30=0,120,IF(E30&gt;$H$23,120,IF(E30&lt;$F$23,0,IF($H$23&gt;E30&gt;$F$23,E30-$F$23))))</f>
        <v>2.1899999999999977</v>
      </c>
      <c r="H30" s="5">
        <f>SUM(F30,G30)</f>
        <v>2.1899999999999977</v>
      </c>
      <c r="I30" s="5">
        <f>T!I7</f>
        <v>39.22</v>
      </c>
      <c r="J30" s="37">
        <f>T!J7</f>
        <v>0</v>
      </c>
      <c r="K30" s="5">
        <f>IF(I30=0,100,IF(I30&gt;$L$23,100,IF(I30&lt;$J$23,0,IF($L$23&gt;I30&gt;$J$23,I30-$J$23))))</f>
        <v>1.2199999999999989</v>
      </c>
      <c r="L30" s="5">
        <f>SUM(J30,K30)</f>
        <v>1.2199999999999989</v>
      </c>
      <c r="M30" s="5">
        <f>SUM(E30,I30)</f>
        <v>75.41</v>
      </c>
      <c r="N30" s="5">
        <f>SUM(H30,L30)</f>
        <v>3.4099999999999966</v>
      </c>
      <c r="O30" s="89">
        <v>2</v>
      </c>
      <c r="P30" s="5">
        <v>43.287</v>
      </c>
      <c r="Q30" s="37">
        <v>0</v>
      </c>
      <c r="R30" s="5">
        <f>IF(P30=0,120,IF(P30&gt;$S$23,120,IF(P30&lt;$Q$23,0,IF($S$23&gt;P30&gt;$Q$23,P30-$Q$23))))</f>
        <v>5.286999999999999</v>
      </c>
      <c r="S30" s="56">
        <f>SUM(Q30,R30)</f>
        <v>5.286999999999999</v>
      </c>
      <c r="T30" s="6">
        <v>4</v>
      </c>
      <c r="U30" s="5"/>
      <c r="V30" s="5"/>
      <c r="X30" s="57">
        <f t="shared" si="0"/>
        <v>4.2000552638850515</v>
      </c>
      <c r="Y30" s="57">
        <f t="shared" si="1"/>
        <v>4.513003569607343</v>
      </c>
      <c r="Z30" s="57">
        <f t="shared" si="2"/>
        <v>3.9041744634647815</v>
      </c>
    </row>
    <row r="31" spans="1:26" ht="12.75">
      <c r="A31" s="4">
        <v>3009</v>
      </c>
      <c r="B31" s="1" t="s">
        <v>32</v>
      </c>
      <c r="C31" s="1" t="s">
        <v>33</v>
      </c>
      <c r="D31" s="1" t="s">
        <v>202</v>
      </c>
      <c r="E31" s="5">
        <f>T!E10</f>
        <v>38.5</v>
      </c>
      <c r="F31" s="37">
        <f>T!F10</f>
        <v>0</v>
      </c>
      <c r="G31" s="5">
        <f>IF(E31=0,120,IF(E31&gt;$H$23,120,IF(E31&lt;$F$23,0,IF($H$23&gt;E31&gt;$F$23,E31-$F$23))))</f>
        <v>4.5</v>
      </c>
      <c r="H31" s="5">
        <f>SUM(F31,G31)</f>
        <v>4.5</v>
      </c>
      <c r="I31" s="5">
        <f>T!I10</f>
        <v>41.22</v>
      </c>
      <c r="J31" s="37">
        <f>T!J10</f>
        <v>0</v>
      </c>
      <c r="K31" s="5">
        <f>IF(I31=0,100,IF(I31&gt;$L$23,100,IF(I31&lt;$J$23,0,IF($L$23&gt;I31&gt;$J$23,I31-$J$23))))</f>
        <v>3.219999999999999</v>
      </c>
      <c r="L31" s="5">
        <f>SUM(J31,K31)</f>
        <v>3.219999999999999</v>
      </c>
      <c r="M31" s="5">
        <f>SUM(E31,I31)</f>
        <v>79.72</v>
      </c>
      <c r="N31" s="5">
        <f>SUM(H31,L31)</f>
        <v>7.719999999999999</v>
      </c>
      <c r="O31" s="89">
        <v>4</v>
      </c>
      <c r="P31" s="5">
        <v>44.41</v>
      </c>
      <c r="Q31" s="37">
        <v>0</v>
      </c>
      <c r="R31" s="5">
        <f>IF(P31=0,120,IF(P31&gt;$S$23,120,IF(P31&lt;$Q$23,0,IF($S$23&gt;P31&gt;$Q$23,P31-$Q$23))))</f>
        <v>6.409999999999997</v>
      </c>
      <c r="S31" s="56">
        <f>SUM(Q31,R31)</f>
        <v>6.409999999999997</v>
      </c>
      <c r="T31" s="6">
        <v>5</v>
      </c>
      <c r="U31" s="5"/>
      <c r="V31" s="6"/>
      <c r="X31" s="57">
        <f t="shared" si="0"/>
        <v>3.948051948051948</v>
      </c>
      <c r="Y31" s="57">
        <f t="shared" si="1"/>
        <v>4.294032023289665</v>
      </c>
      <c r="Z31" s="57">
        <f t="shared" si="2"/>
        <v>3.80544922314794</v>
      </c>
    </row>
    <row r="32" spans="1:26" ht="12.75">
      <c r="A32" s="4">
        <v>3001</v>
      </c>
      <c r="B32" s="1" t="s">
        <v>73</v>
      </c>
      <c r="C32" s="1" t="s">
        <v>74</v>
      </c>
      <c r="D32" s="1" t="s">
        <v>84</v>
      </c>
      <c r="E32" s="5">
        <f>T!E3</f>
        <v>39.94</v>
      </c>
      <c r="F32" s="37">
        <f>T!F3</f>
        <v>0</v>
      </c>
      <c r="G32" s="5">
        <f>IF(E32=0,120,IF(E32&gt;$H$23,120,IF(E32&lt;$F$23,0,IF($H$23&gt;E32&gt;$F$23,E32-$F$23))))</f>
        <v>5.939999999999998</v>
      </c>
      <c r="H32" s="5">
        <f>SUM(F32,G32)</f>
        <v>5.939999999999998</v>
      </c>
      <c r="I32" s="5">
        <f>T!I3</f>
        <v>41.75</v>
      </c>
      <c r="J32" s="37">
        <f>T!J3</f>
        <v>0</v>
      </c>
      <c r="K32" s="5">
        <f>IF(I32=0,100,IF(I32&gt;$L$23,100,IF(I32&lt;$J$23,0,IF($L$23&gt;I32&gt;$J$23,I32-$J$23))))</f>
        <v>3.75</v>
      </c>
      <c r="L32" s="5">
        <f>SUM(J32,K32)</f>
        <v>3.75</v>
      </c>
      <c r="M32" s="5">
        <f>SUM(E32,I32)</f>
        <v>81.69</v>
      </c>
      <c r="N32" s="5">
        <f>SUM(H32,L32)</f>
        <v>9.689999999999998</v>
      </c>
      <c r="O32" s="89">
        <v>6</v>
      </c>
      <c r="P32" s="5">
        <v>46.81</v>
      </c>
      <c r="Q32" s="37">
        <v>0</v>
      </c>
      <c r="R32" s="5">
        <f>IF(P32=0,120,IF(P32&gt;$S$23,120,IF(P32&lt;$Q$23,0,IF($S$23&gt;P32&gt;$Q$23,P32-$Q$23))))</f>
        <v>8.810000000000002</v>
      </c>
      <c r="S32" s="56">
        <f>SUM(Q32,R32)</f>
        <v>8.810000000000002</v>
      </c>
      <c r="T32" s="6">
        <v>6</v>
      </c>
      <c r="U32" s="5"/>
      <c r="V32" s="6"/>
      <c r="X32" s="57">
        <f t="shared" si="0"/>
        <v>3.8057085628442664</v>
      </c>
      <c r="Y32" s="57">
        <f t="shared" si="1"/>
        <v>4.2395209580838324</v>
      </c>
      <c r="Z32" s="57">
        <f t="shared" si="2"/>
        <v>3.610339671010468</v>
      </c>
    </row>
    <row r="33" spans="1:26" ht="12.75">
      <c r="A33" s="4">
        <v>3002</v>
      </c>
      <c r="B33" s="1" t="s">
        <v>75</v>
      </c>
      <c r="C33" s="1" t="s">
        <v>77</v>
      </c>
      <c r="D33" s="1" t="s">
        <v>207</v>
      </c>
      <c r="E33" s="5">
        <f>T!E4</f>
        <v>40.94</v>
      </c>
      <c r="F33" s="37">
        <f>T!F4</f>
        <v>5</v>
      </c>
      <c r="G33" s="5">
        <f>IF(E33=0,120,IF(E33&gt;$H$23,120,IF(E33&lt;$F$23,0,IF($H$23&gt;E33&gt;$F$23,E33-$F$23))))</f>
        <v>6.939999999999998</v>
      </c>
      <c r="H33" s="5">
        <f>SUM(F33,G33)</f>
        <v>11.939999999999998</v>
      </c>
      <c r="I33" s="5">
        <f>T!I4</f>
        <v>39.81</v>
      </c>
      <c r="J33" s="37">
        <f>T!J4</f>
        <v>0</v>
      </c>
      <c r="K33" s="5">
        <f>IF(I33=0,100,IF(I33&gt;$L$23,100,IF(I33&lt;$J$23,0,IF($L$23&gt;I33&gt;$J$23,I33-$J$23))))</f>
        <v>1.8100000000000023</v>
      </c>
      <c r="L33" s="5">
        <f>SUM(J33,K33)</f>
        <v>1.8100000000000023</v>
      </c>
      <c r="M33" s="5">
        <f>SUM(E33,I33)</f>
        <v>80.75</v>
      </c>
      <c r="N33" s="5">
        <f>SUM(H33,L33)</f>
        <v>13.75</v>
      </c>
      <c r="O33" s="89">
        <v>7</v>
      </c>
      <c r="P33" s="5">
        <v>120</v>
      </c>
      <c r="Q33" s="37"/>
      <c r="R33" s="5">
        <f aca="true" t="shared" si="3" ref="R28:R42">IF(P33=0,120,IF(P33&gt;$S$23,120,IF(P33&lt;$Q$23,0,IF($S$23&gt;P33&gt;$Q$23,P33-$Q$23))))</f>
        <v>120</v>
      </c>
      <c r="S33" s="56">
        <f aca="true" t="shared" si="4" ref="S28:S42">SUM(Q33,R33)</f>
        <v>120</v>
      </c>
      <c r="T33" s="6"/>
      <c r="U33" s="5"/>
      <c r="V33" s="6"/>
      <c r="X33" s="57">
        <f t="shared" si="0"/>
        <v>3.712750366389839</v>
      </c>
      <c r="Y33" s="57">
        <f t="shared" si="1"/>
        <v>4.446119065561416</v>
      </c>
      <c r="Z33" s="57">
        <f t="shared" si="2"/>
        <v>1.4083333333333334</v>
      </c>
    </row>
    <row r="34" spans="1:26" ht="12.75">
      <c r="A34" s="4">
        <v>3016</v>
      </c>
      <c r="B34" s="1" t="s">
        <v>36</v>
      </c>
      <c r="C34" s="1" t="s">
        <v>158</v>
      </c>
      <c r="D34" s="1" t="s">
        <v>11</v>
      </c>
      <c r="E34" s="5">
        <f>T!E17</f>
        <v>43.62</v>
      </c>
      <c r="F34" s="37">
        <f>T!F17</f>
        <v>0</v>
      </c>
      <c r="G34" s="5">
        <f>IF(E34=0,120,IF(E34&gt;$H$23,120,IF(E34&lt;$F$23,0,IF($H$23&gt;E34&gt;$F$23,E34-$F$23))))</f>
        <v>9.619999999999997</v>
      </c>
      <c r="H34" s="5">
        <f>SUM(F34,G34)</f>
        <v>9.619999999999997</v>
      </c>
      <c r="I34" s="5">
        <f>T!I17</f>
        <v>43.59</v>
      </c>
      <c r="J34" s="37">
        <f>T!J17</f>
        <v>0</v>
      </c>
      <c r="K34" s="5">
        <f>IF(I34=0,100,IF(I34&gt;$L$23,100,IF(I34&lt;$J$23,0,IF($L$23&gt;I34&gt;$J$23,I34-$J$23))))</f>
        <v>5.590000000000003</v>
      </c>
      <c r="L34" s="5">
        <f>SUM(J34,K34)</f>
        <v>5.590000000000003</v>
      </c>
      <c r="M34" s="5">
        <f>SUM(E34,I34)</f>
        <v>87.21000000000001</v>
      </c>
      <c r="N34" s="5">
        <f>SUM(H34,L34)</f>
        <v>15.21</v>
      </c>
      <c r="O34" s="89">
        <v>8</v>
      </c>
      <c r="P34" s="5">
        <v>120</v>
      </c>
      <c r="Q34" s="37"/>
      <c r="R34" s="5">
        <f t="shared" si="3"/>
        <v>120</v>
      </c>
      <c r="S34" s="56">
        <f t="shared" si="4"/>
        <v>120</v>
      </c>
      <c r="T34" s="6"/>
      <c r="U34" s="5"/>
      <c r="V34" s="5"/>
      <c r="X34" s="57">
        <f t="shared" si="0"/>
        <v>3.484640073360844</v>
      </c>
      <c r="Y34" s="57">
        <f t="shared" si="1"/>
        <v>4.0605643496214725</v>
      </c>
      <c r="Z34" s="57">
        <f t="shared" si="2"/>
        <v>1.4083333333333334</v>
      </c>
    </row>
    <row r="35" spans="1:26" ht="12.75">
      <c r="A35" s="4">
        <v>3010</v>
      </c>
      <c r="B35" s="1" t="s">
        <v>75</v>
      </c>
      <c r="C35" s="1" t="s">
        <v>76</v>
      </c>
      <c r="D35" s="1" t="s">
        <v>199</v>
      </c>
      <c r="E35" s="5">
        <f>T!E11</f>
        <v>42.09</v>
      </c>
      <c r="F35" s="37">
        <f>T!F11</f>
        <v>0</v>
      </c>
      <c r="G35" s="5">
        <f>IF(E35=0,120,IF(E35&gt;$H$23,120,IF(E35&lt;$F$23,0,IF($H$23&gt;E35&gt;$F$23,E35-$F$23))))</f>
        <v>8.090000000000003</v>
      </c>
      <c r="H35" s="5">
        <f>SUM(F35,G35)</f>
        <v>8.090000000000003</v>
      </c>
      <c r="I35" s="5">
        <f>T!I11</f>
        <v>45.25</v>
      </c>
      <c r="J35" s="37">
        <f>T!J11</f>
        <v>5</v>
      </c>
      <c r="K35" s="5">
        <f>IF(I35=0,100,IF(I35&gt;$L$23,100,IF(I35&lt;$J$23,0,IF($L$23&gt;I35&gt;$J$23,I35-$J$23))))</f>
        <v>7.25</v>
      </c>
      <c r="L35" s="5">
        <f>SUM(J35,K35)</f>
        <v>12.25</v>
      </c>
      <c r="M35" s="5">
        <f>SUM(E35,I35)</f>
        <v>87.34</v>
      </c>
      <c r="N35" s="5">
        <f>SUM(H35,L35)</f>
        <v>20.340000000000003</v>
      </c>
      <c r="O35">
        <v>9</v>
      </c>
      <c r="P35" s="5"/>
      <c r="Q35" s="37"/>
      <c r="R35" s="5">
        <f t="shared" si="3"/>
        <v>120</v>
      </c>
      <c r="S35" s="56">
        <f t="shared" si="4"/>
        <v>120</v>
      </c>
      <c r="T35" s="6"/>
      <c r="U35" s="5"/>
      <c r="V35" s="5"/>
      <c r="X35" s="57">
        <f t="shared" si="0"/>
        <v>3.611309099548586</v>
      </c>
      <c r="Y35" s="57">
        <f t="shared" si="1"/>
        <v>3.911602209944751</v>
      </c>
      <c r="Z35" s="57" t="e">
        <f t="shared" si="2"/>
        <v>#DIV/0!</v>
      </c>
    </row>
    <row r="36" spans="1:26" ht="12.75">
      <c r="A36" s="4">
        <v>3006</v>
      </c>
      <c r="B36" s="1" t="s">
        <v>60</v>
      </c>
      <c r="C36" s="1" t="s">
        <v>72</v>
      </c>
      <c r="D36" s="1" t="s">
        <v>97</v>
      </c>
      <c r="E36" s="5">
        <f>T!E8</f>
        <v>44.53</v>
      </c>
      <c r="F36" s="37">
        <f>T!F8</f>
        <v>10</v>
      </c>
      <c r="G36" s="5">
        <f>IF(E36=0,120,IF(E36&gt;$H$23,120,IF(E36&lt;$F$23,0,IF($H$23&gt;E36&gt;$F$23,E36-$F$23))))</f>
        <v>10.530000000000001</v>
      </c>
      <c r="H36" s="5">
        <f>SUM(F36,G36)</f>
        <v>20.53</v>
      </c>
      <c r="I36" s="5">
        <f>T!I8</f>
        <v>36.75</v>
      </c>
      <c r="J36" s="37">
        <f>T!J8</f>
        <v>0</v>
      </c>
      <c r="K36" s="5">
        <f>IF(I36=0,100,IF(I36&gt;$L$23,100,IF(I36&lt;$J$23,0,IF($L$23&gt;I36&gt;$J$23,I36-$J$23))))</f>
        <v>0</v>
      </c>
      <c r="L36" s="5">
        <f>SUM(J36,K36)</f>
        <v>0</v>
      </c>
      <c r="M36" s="5">
        <f>SUM(E36,I36)</f>
        <v>81.28</v>
      </c>
      <c r="N36" s="5">
        <f>SUM(H36,L36)</f>
        <v>20.53</v>
      </c>
      <c r="O36">
        <v>10</v>
      </c>
      <c r="P36" s="5"/>
      <c r="Q36" s="37"/>
      <c r="R36" s="5">
        <f t="shared" si="3"/>
        <v>120</v>
      </c>
      <c r="S36" s="56">
        <f t="shared" si="4"/>
        <v>120</v>
      </c>
      <c r="T36" s="6"/>
      <c r="X36" s="57">
        <f t="shared" si="0"/>
        <v>3.41342914888839</v>
      </c>
      <c r="Y36" s="57">
        <f t="shared" si="1"/>
        <v>4.816326530612245</v>
      </c>
      <c r="Z36" s="57" t="e">
        <f t="shared" si="2"/>
        <v>#DIV/0!</v>
      </c>
    </row>
    <row r="37" spans="1:26" ht="12.75">
      <c r="A37" s="4">
        <v>3004</v>
      </c>
      <c r="B37" s="1" t="s">
        <v>142</v>
      </c>
      <c r="C37" s="1" t="s">
        <v>143</v>
      </c>
      <c r="D37" s="1" t="s">
        <v>80</v>
      </c>
      <c r="E37" s="5">
        <f>T!E6</f>
        <v>38.78</v>
      </c>
      <c r="F37" s="37">
        <f>T!F6</f>
        <v>15</v>
      </c>
      <c r="G37" s="5">
        <f>IF(E37=0,120,IF(E37&gt;$H$23,120,IF(E37&lt;$F$23,0,IF($H$23&gt;E37&gt;$F$23,E37-$F$23))))</f>
        <v>4.780000000000001</v>
      </c>
      <c r="H37" s="5">
        <f>SUM(F37,G37)</f>
        <v>19.78</v>
      </c>
      <c r="I37" s="5">
        <f>T!I6</f>
        <v>39.84</v>
      </c>
      <c r="J37" s="37">
        <f>T!J6</f>
        <v>0</v>
      </c>
      <c r="K37" s="5">
        <f>IF(I37=0,100,IF(I37&gt;$L$23,100,IF(I37&lt;$J$23,0,IF($L$23&gt;I37&gt;$J$23,I37-$J$23))))</f>
        <v>1.8400000000000034</v>
      </c>
      <c r="L37" s="5">
        <f>SUM(J37,K37)</f>
        <v>1.8400000000000034</v>
      </c>
      <c r="M37" s="5">
        <f>SUM(E37,I37)</f>
        <v>78.62</v>
      </c>
      <c r="N37" s="5">
        <f>SUM(H37,L37)</f>
        <v>21.620000000000005</v>
      </c>
      <c r="O37">
        <v>11</v>
      </c>
      <c r="P37" s="5"/>
      <c r="Q37" s="37"/>
      <c r="R37" s="5">
        <f t="shared" si="3"/>
        <v>120</v>
      </c>
      <c r="S37" s="56">
        <f t="shared" si="4"/>
        <v>120</v>
      </c>
      <c r="T37" s="6"/>
      <c r="X37" s="57">
        <f t="shared" si="0"/>
        <v>3.9195461578133055</v>
      </c>
      <c r="Y37" s="57">
        <f t="shared" si="1"/>
        <v>4.442771084337349</v>
      </c>
      <c r="Z37" s="57" t="e">
        <f t="shared" si="2"/>
        <v>#DIV/0!</v>
      </c>
    </row>
    <row r="38" spans="1:26" ht="12.75">
      <c r="A38" s="4">
        <v>3019</v>
      </c>
      <c r="B38" s="1" t="s">
        <v>75</v>
      </c>
      <c r="C38" s="1" t="s">
        <v>113</v>
      </c>
      <c r="D38" s="1" t="s">
        <v>80</v>
      </c>
      <c r="E38" s="5">
        <f>T!E19</f>
        <v>47.81</v>
      </c>
      <c r="F38" s="37">
        <f>T!F19</f>
        <v>20</v>
      </c>
      <c r="G38" s="5">
        <f>IF(E38=0,120,IF(E38&gt;$H$23,120,IF(E38&lt;$F$23,0,IF($H$23&gt;E38&gt;$F$23,E38-$F$23))))</f>
        <v>13.810000000000002</v>
      </c>
      <c r="H38" s="5">
        <f>SUM(F38,G38)</f>
        <v>33.81</v>
      </c>
      <c r="I38" s="5">
        <f>T!I19</f>
        <v>44.87</v>
      </c>
      <c r="J38" s="37">
        <f>T!J19</f>
        <v>5</v>
      </c>
      <c r="K38" s="5">
        <f>IF(I38=0,100,IF(I38&gt;$L$23,100,IF(I38&lt;$J$23,0,IF($L$23&gt;I38&gt;$J$23,I38-$J$23))))</f>
        <v>6.869999999999997</v>
      </c>
      <c r="L38" s="5">
        <f>SUM(J38,K38)</f>
        <v>11.869999999999997</v>
      </c>
      <c r="M38" s="5">
        <f>SUM(E38,I38)</f>
        <v>92.68</v>
      </c>
      <c r="N38" s="5">
        <f>SUM(H38,L38)</f>
        <v>45.68</v>
      </c>
      <c r="O38">
        <v>12</v>
      </c>
      <c r="P38" s="5"/>
      <c r="Q38" s="37"/>
      <c r="R38" s="5">
        <f t="shared" si="3"/>
        <v>120</v>
      </c>
      <c r="S38" s="56">
        <f t="shared" si="4"/>
        <v>120</v>
      </c>
      <c r="T38" s="6"/>
      <c r="X38" s="57">
        <f t="shared" si="0"/>
        <v>3.179251202677264</v>
      </c>
      <c r="Y38" s="57">
        <f t="shared" si="1"/>
        <v>3.9447292177401385</v>
      </c>
      <c r="Z38" s="57" t="e">
        <f t="shared" si="2"/>
        <v>#DIV/0!</v>
      </c>
    </row>
    <row r="39" spans="1:26" ht="12.75">
      <c r="A39" s="4">
        <v>3008</v>
      </c>
      <c r="B39" s="1" t="s">
        <v>116</v>
      </c>
      <c r="C39" s="1" t="s">
        <v>166</v>
      </c>
      <c r="D39" s="1" t="s">
        <v>84</v>
      </c>
      <c r="E39" s="5">
        <f>T!E9</f>
        <v>0</v>
      </c>
      <c r="F39" s="37"/>
      <c r="G39" s="5">
        <f>IF(E39=0,120,IF(E39&gt;$H$23,120,IF(E39&lt;$F$23,0,IF($H$23&gt;E39&gt;$F$23,E39-$F$23))))</f>
        <v>120</v>
      </c>
      <c r="H39" s="5">
        <f>SUM(F39,G39)</f>
        <v>120</v>
      </c>
      <c r="I39" s="5">
        <f>T!I9</f>
        <v>53.75</v>
      </c>
      <c r="J39" s="37">
        <f>T!J9</f>
        <v>0</v>
      </c>
      <c r="K39" s="5">
        <f>IF(I39=0,100,IF(I39&gt;$L$23,100,IF(I39&lt;$J$23,0,IF($L$23&gt;I39&gt;$J$23,I39-$J$23))))</f>
        <v>15.75</v>
      </c>
      <c r="L39" s="5">
        <f>SUM(J39,K39)</f>
        <v>15.75</v>
      </c>
      <c r="M39" s="5">
        <f>SUM(E39,I39)</f>
        <v>53.75</v>
      </c>
      <c r="N39" s="5">
        <f>SUM(H39,L39)</f>
        <v>135.75</v>
      </c>
      <c r="O39">
        <v>13</v>
      </c>
      <c r="P39" s="5"/>
      <c r="Q39" s="37"/>
      <c r="R39" s="5">
        <f t="shared" si="3"/>
        <v>120</v>
      </c>
      <c r="S39" s="56">
        <f t="shared" si="4"/>
        <v>120</v>
      </c>
      <c r="T39" s="6"/>
      <c r="X39" s="57" t="e">
        <f t="shared" si="0"/>
        <v>#DIV/0!</v>
      </c>
      <c r="Y39" s="57">
        <f t="shared" si="1"/>
        <v>3.2930232558139534</v>
      </c>
      <c r="Z39" s="57" t="e">
        <f t="shared" si="2"/>
        <v>#DIV/0!</v>
      </c>
    </row>
    <row r="40" spans="1:26" ht="12.75">
      <c r="A40" s="4">
        <v>3012</v>
      </c>
      <c r="B40" s="1" t="s">
        <v>89</v>
      </c>
      <c r="C40" s="1" t="s">
        <v>115</v>
      </c>
      <c r="D40" s="1" t="s">
        <v>201</v>
      </c>
      <c r="E40" s="5">
        <f>T!E13</f>
        <v>36.53</v>
      </c>
      <c r="F40" s="37">
        <f>T!F13</f>
        <v>5</v>
      </c>
      <c r="G40" s="5">
        <f>IF(E40=0,120,IF(E40&gt;$H$23,120,IF(E40&lt;$F$23,0,IF($H$23&gt;E40&gt;$F$23,E40-$F$23))))</f>
        <v>2.530000000000001</v>
      </c>
      <c r="H40" s="5">
        <f>SUM(F40,G40)</f>
        <v>7.530000000000001</v>
      </c>
      <c r="I40" s="5">
        <f>T!I13</f>
        <v>0</v>
      </c>
      <c r="J40" s="37"/>
      <c r="K40" s="5">
        <f>IF(I40=0,100,IF(I40&gt;$L$23,100,IF(I40&lt;$J$23,0,IF($L$23&gt;I40&gt;$J$23,I40-$J$23))))</f>
        <v>100</v>
      </c>
      <c r="L40" s="5">
        <f>SUM(J40,K40)</f>
        <v>100</v>
      </c>
      <c r="M40" s="5">
        <f>SUM(E40,I40)</f>
        <v>36.53</v>
      </c>
      <c r="N40" s="5">
        <f>SUM(H40,L40)</f>
        <v>107.53</v>
      </c>
      <c r="O40">
        <v>14</v>
      </c>
      <c r="P40" s="5"/>
      <c r="Q40" s="37"/>
      <c r="R40" s="5">
        <f t="shared" si="3"/>
        <v>120</v>
      </c>
      <c r="S40" s="56">
        <f t="shared" si="4"/>
        <v>120</v>
      </c>
      <c r="T40" s="6"/>
      <c r="X40" s="57">
        <f t="shared" si="0"/>
        <v>4.160963591568573</v>
      </c>
      <c r="Y40" s="57" t="e">
        <f t="shared" si="1"/>
        <v>#DIV/0!</v>
      </c>
      <c r="Z40" s="57" t="e">
        <f t="shared" si="2"/>
        <v>#DIV/0!</v>
      </c>
    </row>
    <row r="41" spans="1:26" ht="12.75">
      <c r="A41" s="4">
        <v>3013</v>
      </c>
      <c r="B41" s="1" t="s">
        <v>38</v>
      </c>
      <c r="C41" s="1" t="s">
        <v>114</v>
      </c>
      <c r="D41" s="1" t="s">
        <v>50</v>
      </c>
      <c r="E41" s="5">
        <f>T!E14</f>
        <v>41.28</v>
      </c>
      <c r="F41" s="37">
        <f>T!F14</f>
        <v>5</v>
      </c>
      <c r="G41" s="5">
        <f>IF(E41=0,120,IF(E41&gt;$H$23,120,IF(E41&lt;$F$23,0,IF($H$23&gt;E41&gt;$F$23,E41-$F$23))))</f>
        <v>7.280000000000001</v>
      </c>
      <c r="H41" s="5">
        <f>SUM(F41,G41)</f>
        <v>12.280000000000001</v>
      </c>
      <c r="I41" s="5">
        <f>T!I14</f>
        <v>0</v>
      </c>
      <c r="J41" s="37"/>
      <c r="K41" s="5">
        <f>IF(I41=0,100,IF(I41&gt;$L$23,100,IF(I41&lt;$J$23,0,IF($L$23&gt;I41&gt;$J$23,I41-$J$23))))</f>
        <v>100</v>
      </c>
      <c r="L41" s="5">
        <f>SUM(J41,K41)</f>
        <v>100</v>
      </c>
      <c r="M41" s="5">
        <f>SUM(E41,I41)</f>
        <v>41.28</v>
      </c>
      <c r="N41" s="5">
        <f>SUM(H41,L41)</f>
        <v>112.28</v>
      </c>
      <c r="O41">
        <v>15</v>
      </c>
      <c r="P41" s="5"/>
      <c r="Q41" s="37"/>
      <c r="R41" s="5">
        <f t="shared" si="3"/>
        <v>120</v>
      </c>
      <c r="S41" s="56">
        <f t="shared" si="4"/>
        <v>120</v>
      </c>
      <c r="T41" s="6"/>
      <c r="X41" s="57">
        <f t="shared" si="0"/>
        <v>3.682170542635659</v>
      </c>
      <c r="Y41" s="57" t="e">
        <f t="shared" si="1"/>
        <v>#DIV/0!</v>
      </c>
      <c r="Z41" s="57" t="e">
        <f t="shared" si="2"/>
        <v>#DIV/0!</v>
      </c>
    </row>
    <row r="42" spans="1:26" ht="12.75">
      <c r="A42" s="4">
        <v>3015</v>
      </c>
      <c r="B42" s="1" t="s">
        <v>90</v>
      </c>
      <c r="C42" s="1" t="s">
        <v>163</v>
      </c>
      <c r="D42" s="1" t="s">
        <v>201</v>
      </c>
      <c r="E42" s="5">
        <f>T!E16</f>
        <v>42.37</v>
      </c>
      <c r="F42" s="37">
        <f>T!F16</f>
        <v>5</v>
      </c>
      <c r="G42" s="5">
        <f>IF(E42=0,120,IF(E42&gt;$H$23,120,IF(E42&lt;$F$23,0,IF($H$23&gt;E42&gt;$F$23,E42-$F$23))))</f>
        <v>8.369999999999997</v>
      </c>
      <c r="H42" s="5">
        <f>SUM(F42,G42)</f>
        <v>13.369999999999997</v>
      </c>
      <c r="I42" s="5">
        <f>T!I16</f>
        <v>0</v>
      </c>
      <c r="J42" s="37"/>
      <c r="K42" s="5">
        <f>IF(I42=0,100,IF(I42&gt;$L$23,100,IF(I42&lt;$J$23,0,IF($L$23&gt;I42&gt;$J$23,I42-$J$23))))</f>
        <v>100</v>
      </c>
      <c r="L42" s="5">
        <f>SUM(J42,K42)</f>
        <v>100</v>
      </c>
      <c r="M42" s="5">
        <f>SUM(E42,I42)</f>
        <v>42.37</v>
      </c>
      <c r="N42" s="5">
        <f>SUM(H42,L42)</f>
        <v>113.37</v>
      </c>
      <c r="O42">
        <v>16</v>
      </c>
      <c r="P42" s="5"/>
      <c r="Q42" s="37"/>
      <c r="R42" s="5">
        <f t="shared" si="3"/>
        <v>120</v>
      </c>
      <c r="S42" s="56">
        <f t="shared" si="4"/>
        <v>120</v>
      </c>
      <c r="T42" s="6"/>
      <c r="X42" s="57">
        <f t="shared" si="0"/>
        <v>3.587443946188341</v>
      </c>
      <c r="Y42" s="57" t="e">
        <f t="shared" si="1"/>
        <v>#DIV/0!</v>
      </c>
      <c r="Z42" s="57" t="e">
        <f t="shared" si="2"/>
        <v>#DIV/0!</v>
      </c>
    </row>
    <row r="43" spans="1:26" ht="12.75">
      <c r="A43" s="4">
        <v>3003</v>
      </c>
      <c r="B43" s="1" t="s">
        <v>169</v>
      </c>
      <c r="C43" s="1" t="s">
        <v>170</v>
      </c>
      <c r="D43" s="1" t="s">
        <v>197</v>
      </c>
      <c r="E43" s="5">
        <f>T!E5</f>
        <v>0</v>
      </c>
      <c r="F43" s="37"/>
      <c r="G43" s="5">
        <f>IF(E43=0,120,IF(E43&gt;$H$23,120,IF(E43&lt;$F$23,0,IF($H$23&gt;E43&gt;$F$23,E43-$F$23))))</f>
        <v>120</v>
      </c>
      <c r="H43" s="5">
        <f>SUM(F43,G43)</f>
        <v>120</v>
      </c>
      <c r="I43" s="5" t="s">
        <v>214</v>
      </c>
      <c r="J43" s="37"/>
      <c r="K43" s="5">
        <f>IF(I43=0,100,IF(I43&gt;$L$23,100,IF(I43&lt;$J$23,0,IF($L$23&gt;I43&gt;$J$23,I43-$J$23))))</f>
        <v>100</v>
      </c>
      <c r="L43" s="5">
        <f>SUM(J43,K43)</f>
        <v>100</v>
      </c>
      <c r="M43" s="5">
        <f>SUM(E43,I43)</f>
        <v>0</v>
      </c>
      <c r="N43" s="5">
        <f>SUM(H43,L43)</f>
        <v>220</v>
      </c>
      <c r="O43" t="s">
        <v>215</v>
      </c>
      <c r="P43" s="5"/>
      <c r="Q43" s="37"/>
      <c r="R43" s="5">
        <f>IF(P43=0,120,IF(P43&gt;$S$23,120,IF(P43&lt;$Q$23,0,IF($S$23&gt;P43&gt;$Q$23,P43-$Q$23))))</f>
        <v>120</v>
      </c>
      <c r="S43" s="56">
        <f>SUM(Q43,R43)</f>
        <v>120</v>
      </c>
      <c r="T43" s="6"/>
      <c r="U43" s="5"/>
      <c r="V43" s="6"/>
      <c r="X43" s="57" t="e">
        <f>$X$23/E43</f>
        <v>#DIV/0!</v>
      </c>
      <c r="Y43" s="57" t="e">
        <f>$Y$23/I43</f>
        <v>#VALUE!</v>
      </c>
      <c r="Z43" s="57" t="e">
        <f>$Z$23/P43</f>
        <v>#DIV/0!</v>
      </c>
    </row>
  </sheetData>
  <sheetProtection/>
  <mergeCells count="10">
    <mergeCell ref="O25:S25"/>
    <mergeCell ref="E1:H1"/>
    <mergeCell ref="I1:L1"/>
    <mergeCell ref="M1:P1"/>
    <mergeCell ref="Q1:T1"/>
    <mergeCell ref="E25:H25"/>
    <mergeCell ref="I25:L25"/>
    <mergeCell ref="E24:G24"/>
    <mergeCell ref="H24:J24"/>
    <mergeCell ref="M24:Q2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90"/>
  <sheetViews>
    <sheetView tabSelected="1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0" sqref="P10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6" max="6" width="11.625" style="0" customWidth="1"/>
    <col min="8" max="8" width="12.125" style="0" customWidth="1"/>
    <col min="10" max="10" width="12.125" style="0" customWidth="1"/>
    <col min="12" max="12" width="12.125" style="0" customWidth="1"/>
    <col min="13" max="13" width="19.00390625" style="0" customWidth="1"/>
    <col min="19" max="19" width="18.125" style="0" customWidth="1"/>
  </cols>
  <sheetData>
    <row r="1" spans="5:20" ht="12.75">
      <c r="E1" s="85" t="s">
        <v>25</v>
      </c>
      <c r="F1" s="85"/>
      <c r="G1" s="85" t="s">
        <v>26</v>
      </c>
      <c r="H1" s="85"/>
      <c r="I1" s="85" t="s">
        <v>27</v>
      </c>
      <c r="J1" s="85"/>
      <c r="K1" s="85" t="s">
        <v>28</v>
      </c>
      <c r="L1" s="85"/>
      <c r="O1" s="85" t="s">
        <v>30</v>
      </c>
      <c r="P1" s="85"/>
      <c r="Q1" s="85"/>
      <c r="R1" s="85"/>
      <c r="S1" s="85"/>
      <c r="T1" s="87"/>
    </row>
    <row r="2" spans="1:20" ht="24.75" customHeight="1">
      <c r="A2" s="3" t="s">
        <v>4</v>
      </c>
      <c r="B2" s="2" t="s">
        <v>0</v>
      </c>
      <c r="C2" s="2" t="s">
        <v>1</v>
      </c>
      <c r="D2" s="2" t="s">
        <v>2</v>
      </c>
      <c r="E2" s="2" t="s">
        <v>41</v>
      </c>
      <c r="F2" s="2" t="s">
        <v>42</v>
      </c>
      <c r="G2" s="2" t="s">
        <v>41</v>
      </c>
      <c r="H2" s="2" t="s">
        <v>42</v>
      </c>
      <c r="I2" s="2" t="s">
        <v>41</v>
      </c>
      <c r="J2" s="2" t="s">
        <v>42</v>
      </c>
      <c r="K2" s="2" t="s">
        <v>41</v>
      </c>
      <c r="L2" s="2" t="s">
        <v>42</v>
      </c>
      <c r="M2" s="2" t="s">
        <v>43</v>
      </c>
      <c r="N2" s="2" t="s">
        <v>24</v>
      </c>
      <c r="O2" s="2" t="s">
        <v>44</v>
      </c>
      <c r="P2" s="2" t="s">
        <v>15</v>
      </c>
      <c r="Q2" s="2" t="s">
        <v>16</v>
      </c>
      <c r="R2" s="2" t="s">
        <v>41</v>
      </c>
      <c r="S2" s="2" t="s">
        <v>43</v>
      </c>
      <c r="T2" s="2" t="s">
        <v>24</v>
      </c>
    </row>
    <row r="3" spans="1:20" ht="12.75">
      <c r="A3" s="30" t="s">
        <v>93</v>
      </c>
      <c r="B3" s="4"/>
      <c r="F3">
        <f>SUM(E4:E6)</f>
        <v>249.17</v>
      </c>
      <c r="H3">
        <f>SUM(G4:G6)</f>
        <v>172.87</v>
      </c>
      <c r="J3">
        <f>SUM(I4:I6)</f>
        <v>77</v>
      </c>
      <c r="L3">
        <f>SUM(K4:K6)</f>
        <v>156</v>
      </c>
      <c r="M3">
        <f>SUM(F3,H3,J3,L3)</f>
        <v>655.04</v>
      </c>
      <c r="N3" s="95">
        <v>2</v>
      </c>
      <c r="O3">
        <v>58.78</v>
      </c>
      <c r="Q3" s="5">
        <f>SUM(O3,P4,P5,P6)</f>
        <v>63.78</v>
      </c>
      <c r="R3" s="5">
        <f>360-Q3</f>
        <v>296.22</v>
      </c>
      <c r="S3" s="31">
        <f>SUM(M3,R3)</f>
        <v>951.26</v>
      </c>
      <c r="T3">
        <v>1</v>
      </c>
    </row>
    <row r="4" spans="2:33" s="15" customFormat="1" ht="12.75" outlineLevel="1">
      <c r="B4" s="16">
        <v>6510</v>
      </c>
      <c r="C4" s="15" t="s">
        <v>130</v>
      </c>
      <c r="D4" s="15" t="s">
        <v>133</v>
      </c>
      <c r="E4" s="32">
        <f>M!H12</f>
        <v>83.5</v>
      </c>
      <c r="G4" s="32">
        <f>M!L12</f>
        <v>57.94</v>
      </c>
      <c r="I4" s="51">
        <f>M!P12</f>
        <v>28</v>
      </c>
      <c r="K4" s="51">
        <f>M!T12</f>
        <v>54</v>
      </c>
      <c r="N4" s="92"/>
      <c r="P4" s="15">
        <v>5</v>
      </c>
      <c r="Q4" s="32"/>
      <c r="R4" s="32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15" customFormat="1" ht="12.75" outlineLevel="1">
      <c r="A5" s="20"/>
      <c r="B5" s="19">
        <v>4008</v>
      </c>
      <c r="C5" s="20" t="s">
        <v>132</v>
      </c>
      <c r="D5" s="20" t="s">
        <v>69</v>
      </c>
      <c r="E5" s="33">
        <f>S!H9</f>
        <v>88.03999999999999</v>
      </c>
      <c r="F5" s="20"/>
      <c r="G5" s="33">
        <f>S!L9</f>
        <v>58.28</v>
      </c>
      <c r="H5" s="20"/>
      <c r="I5" s="52">
        <f>S!P9</f>
        <v>16</v>
      </c>
      <c r="J5" s="20"/>
      <c r="K5" s="52">
        <f>S!T9</f>
        <v>46</v>
      </c>
      <c r="L5" s="20"/>
      <c r="M5" s="20"/>
      <c r="N5" s="94"/>
      <c r="O5" s="20"/>
      <c r="P5" s="20">
        <v>0</v>
      </c>
      <c r="Q5" s="33"/>
      <c r="R5" s="70"/>
      <c r="S5" s="68"/>
      <c r="T5" s="20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23" customFormat="1" ht="12.75" outlineLevel="1">
      <c r="A6" s="20"/>
      <c r="B6" s="19">
        <v>4012</v>
      </c>
      <c r="C6" s="20" t="s">
        <v>68</v>
      </c>
      <c r="D6" s="20" t="s">
        <v>105</v>
      </c>
      <c r="E6" s="33">
        <f>S!H12</f>
        <v>77.63</v>
      </c>
      <c r="F6" s="20"/>
      <c r="G6" s="33">
        <f>S!L12</f>
        <v>56.65</v>
      </c>
      <c r="H6" s="20"/>
      <c r="I6" s="52">
        <f>S!P12</f>
        <v>33</v>
      </c>
      <c r="J6" s="20"/>
      <c r="K6" s="52">
        <f>S!T12</f>
        <v>56</v>
      </c>
      <c r="L6" s="20"/>
      <c r="M6" s="20"/>
      <c r="N6" s="94"/>
      <c r="O6" s="20"/>
      <c r="P6" s="20">
        <v>0</v>
      </c>
      <c r="Q6" s="33"/>
      <c r="R6" s="33"/>
      <c r="S6" s="20"/>
      <c r="T6" s="20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20" s="24" customFormat="1" ht="12.75">
      <c r="A7" s="11" t="s">
        <v>147</v>
      </c>
      <c r="B7" s="4"/>
      <c r="E7"/>
      <c r="F7">
        <f>SUM(E8:E10)</f>
        <v>250.77</v>
      </c>
      <c r="G7"/>
      <c r="H7">
        <f>SUM(G8:G10)</f>
        <v>171.26000000000002</v>
      </c>
      <c r="I7"/>
      <c r="J7">
        <f>SUM(I8:I10)</f>
        <v>78</v>
      </c>
      <c r="K7"/>
      <c r="L7">
        <f>SUM(K8:K10)</f>
        <v>156</v>
      </c>
      <c r="M7">
        <f>SUM(F7,H7,J7,L7)</f>
        <v>656.03</v>
      </c>
      <c r="N7" s="91">
        <v>1</v>
      </c>
      <c r="O7" s="24">
        <v>64.1</v>
      </c>
      <c r="Q7" s="5">
        <f>SUM(O7,P8,P9,P10)</f>
        <v>79.1</v>
      </c>
      <c r="R7" s="5">
        <f>360-Q7</f>
        <v>280.9</v>
      </c>
      <c r="S7" s="31">
        <f>SUM(M7,R7)</f>
        <v>936.93</v>
      </c>
      <c r="T7" s="24">
        <v>2</v>
      </c>
    </row>
    <row r="8" spans="1:33" s="13" customFormat="1" ht="12.75" outlineLevel="1" collapsed="1">
      <c r="A8" s="14"/>
      <c r="B8" s="16">
        <v>5503</v>
      </c>
      <c r="C8" s="15" t="s">
        <v>45</v>
      </c>
      <c r="D8" s="15" t="s">
        <v>95</v>
      </c>
      <c r="E8" s="32">
        <f>M!H5</f>
        <v>86.68</v>
      </c>
      <c r="F8" s="15"/>
      <c r="G8" s="32">
        <f>M!L5</f>
        <v>58.96</v>
      </c>
      <c r="H8" s="15"/>
      <c r="I8" s="51">
        <f>M!P5</f>
        <v>27</v>
      </c>
      <c r="J8" s="15"/>
      <c r="K8" s="51">
        <f>M!T5</f>
        <v>52</v>
      </c>
      <c r="L8" s="15"/>
      <c r="M8" s="15"/>
      <c r="N8" s="92"/>
      <c r="O8" s="15"/>
      <c r="P8" s="15">
        <v>5</v>
      </c>
      <c r="Q8" s="32"/>
      <c r="R8" s="32"/>
      <c r="S8" s="15"/>
      <c r="T8" s="15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20" customFormat="1" ht="12.75" outlineLevel="1">
      <c r="A9" s="72"/>
      <c r="B9" s="69">
        <v>4003</v>
      </c>
      <c r="C9" s="68" t="s">
        <v>81</v>
      </c>
      <c r="D9" s="68" t="s">
        <v>148</v>
      </c>
      <c r="E9" s="70">
        <f>S!H4</f>
        <v>80.28</v>
      </c>
      <c r="F9" s="68"/>
      <c r="G9" s="70">
        <f>S!L4</f>
        <v>65.09</v>
      </c>
      <c r="H9" s="68"/>
      <c r="I9" s="71">
        <f>S!P4</f>
        <v>25</v>
      </c>
      <c r="J9" s="68"/>
      <c r="K9" s="71">
        <f>S!T4</f>
        <v>50</v>
      </c>
      <c r="L9" s="68"/>
      <c r="M9" s="68"/>
      <c r="N9" s="93"/>
      <c r="O9" s="68"/>
      <c r="P9" s="68">
        <v>5</v>
      </c>
      <c r="Q9" s="70"/>
      <c r="R9" s="70"/>
      <c r="S9" s="68"/>
      <c r="T9" s="68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0" customFormat="1" ht="12.75" outlineLevel="1">
      <c r="A10" s="18"/>
      <c r="B10" s="19">
        <v>4023</v>
      </c>
      <c r="C10" s="28" t="s">
        <v>6</v>
      </c>
      <c r="D10" s="28" t="s">
        <v>66</v>
      </c>
      <c r="E10" s="33">
        <f>S!H23</f>
        <v>83.81</v>
      </c>
      <c r="G10" s="33">
        <f>S!L23</f>
        <v>47.21</v>
      </c>
      <c r="I10" s="52">
        <f>S!P23</f>
        <v>26</v>
      </c>
      <c r="K10" s="52">
        <f>S!T23</f>
        <v>54</v>
      </c>
      <c r="N10" s="94"/>
      <c r="P10" s="20">
        <v>5</v>
      </c>
      <c r="Q10" s="33"/>
      <c r="R10" s="3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0" customFormat="1" ht="12.75">
      <c r="A11" s="11" t="s">
        <v>159</v>
      </c>
      <c r="B11" s="4"/>
      <c r="C11"/>
      <c r="D11"/>
      <c r="E11"/>
      <c r="F11">
        <f>SUM(E12:E14)</f>
        <v>237.35</v>
      </c>
      <c r="G11"/>
      <c r="H11">
        <f>SUM(G12:G14)</f>
        <v>167.07</v>
      </c>
      <c r="I11"/>
      <c r="J11">
        <f>SUM(I12:I14)</f>
        <v>91</v>
      </c>
      <c r="K11"/>
      <c r="L11">
        <f>SUM(K12:K14)</f>
        <v>144</v>
      </c>
      <c r="M11">
        <f>SUM(F11,H11,J11,L11)</f>
        <v>639.42</v>
      </c>
      <c r="N11" s="95">
        <v>4</v>
      </c>
      <c r="O11" s="24">
        <v>67.38</v>
      </c>
      <c r="P11" s="24"/>
      <c r="Q11" s="31">
        <f>SUM(O11,P12,P13,P14)</f>
        <v>72.38</v>
      </c>
      <c r="R11" s="5">
        <f>360-Q11</f>
        <v>287.62</v>
      </c>
      <c r="S11" s="31">
        <f>SUM(M11,R11)</f>
        <v>927.04</v>
      </c>
      <c r="T11">
        <v>3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20" s="24" customFormat="1" ht="12.75" outlineLevel="1">
      <c r="A12" s="12"/>
      <c r="B12" s="17">
        <v>6514</v>
      </c>
      <c r="C12" s="75" t="s">
        <v>160</v>
      </c>
      <c r="D12" s="75" t="s">
        <v>161</v>
      </c>
      <c r="E12" s="35">
        <f>L!H15</f>
        <v>77.16</v>
      </c>
      <c r="F12" s="13"/>
      <c r="G12" s="35">
        <f>L!L15</f>
        <v>49.88</v>
      </c>
      <c r="H12" s="13"/>
      <c r="I12" s="50">
        <f>L!P15</f>
        <v>37</v>
      </c>
      <c r="J12" s="13"/>
      <c r="K12" s="50">
        <f>L!T15</f>
        <v>52</v>
      </c>
      <c r="L12" s="13"/>
      <c r="M12" s="13"/>
      <c r="N12" s="97"/>
      <c r="O12" s="13"/>
      <c r="P12" s="13">
        <v>0</v>
      </c>
      <c r="Q12" s="35"/>
      <c r="R12" s="74"/>
      <c r="S12" s="75"/>
      <c r="T12" s="13"/>
    </row>
    <row r="13" spans="1:33" s="20" customFormat="1" ht="12.75" outlineLevel="1" collapsed="1">
      <c r="A13" s="62"/>
      <c r="B13" s="59">
        <v>3016</v>
      </c>
      <c r="C13" s="84" t="s">
        <v>36</v>
      </c>
      <c r="D13" s="84" t="s">
        <v>158</v>
      </c>
      <c r="E13" s="60">
        <f>T!H17</f>
        <v>76.38</v>
      </c>
      <c r="F13" s="58"/>
      <c r="G13" s="60">
        <f>T!L17</f>
        <v>56.41</v>
      </c>
      <c r="H13" s="58"/>
      <c r="I13" s="61">
        <f>T!P17</f>
        <v>26</v>
      </c>
      <c r="J13" s="58"/>
      <c r="K13" s="61">
        <f>T!T17</f>
        <v>39</v>
      </c>
      <c r="L13" s="58"/>
      <c r="M13" s="58"/>
      <c r="N13" s="96"/>
      <c r="O13" s="58"/>
      <c r="P13" s="58">
        <v>5</v>
      </c>
      <c r="Q13" s="60"/>
      <c r="R13" s="60"/>
      <c r="S13" s="58"/>
      <c r="T13" s="58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20" customFormat="1" ht="12.75" outlineLevel="1">
      <c r="A14" s="62"/>
      <c r="B14" s="22">
        <v>3005</v>
      </c>
      <c r="C14" s="23" t="s">
        <v>90</v>
      </c>
      <c r="D14" s="23" t="s">
        <v>91</v>
      </c>
      <c r="E14" s="34">
        <f>T!H7</f>
        <v>83.81</v>
      </c>
      <c r="F14" s="23"/>
      <c r="G14" s="34">
        <f>T!L7</f>
        <v>60.78</v>
      </c>
      <c r="H14" s="23"/>
      <c r="I14" s="53">
        <f>T!P7</f>
        <v>28</v>
      </c>
      <c r="J14" s="23"/>
      <c r="K14" s="53">
        <f>T!T7</f>
        <v>53</v>
      </c>
      <c r="L14" s="23"/>
      <c r="M14" s="23"/>
      <c r="N14" s="98"/>
      <c r="O14" s="23"/>
      <c r="P14" s="23">
        <v>0</v>
      </c>
      <c r="Q14" s="34"/>
      <c r="R14" s="60"/>
      <c r="S14" s="58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20" s="24" customFormat="1" ht="12.75">
      <c r="A15" s="11" t="s">
        <v>171</v>
      </c>
      <c r="B15" s="4"/>
      <c r="C15"/>
      <c r="D15"/>
      <c r="E15"/>
      <c r="F15">
        <f>SUM(E16:E18)</f>
        <v>224.65</v>
      </c>
      <c r="G15"/>
      <c r="H15">
        <f>SUM(G16:G18)</f>
        <v>170.78</v>
      </c>
      <c r="I15"/>
      <c r="J15">
        <f>SUM(I16:I18)</f>
        <v>63</v>
      </c>
      <c r="K15"/>
      <c r="L15">
        <f>SUM(K16:K18)</f>
        <v>158</v>
      </c>
      <c r="M15">
        <f>SUM(F15,H15,J15,L15)</f>
        <v>616.4300000000001</v>
      </c>
      <c r="N15" s="91">
        <v>5</v>
      </c>
      <c r="O15" s="24">
        <v>63.69</v>
      </c>
      <c r="Q15" s="5">
        <f>SUM(O15,P16,P17,P18)</f>
        <v>63.69</v>
      </c>
      <c r="R15" s="5">
        <f>360-Q15</f>
        <v>296.31</v>
      </c>
      <c r="S15" s="31">
        <f>SUM(M15,R15)</f>
        <v>912.74</v>
      </c>
      <c r="T15" s="24">
        <v>4</v>
      </c>
    </row>
    <row r="16" spans="1:33" s="15" customFormat="1" ht="12.75" outlineLevel="1">
      <c r="A16" s="12"/>
      <c r="B16" s="17">
        <v>6516</v>
      </c>
      <c r="C16" s="13" t="s">
        <v>60</v>
      </c>
      <c r="D16" s="13" t="s">
        <v>61</v>
      </c>
      <c r="E16" s="35">
        <f>L!H17</f>
        <v>70</v>
      </c>
      <c r="F16" s="35"/>
      <c r="G16" s="35">
        <f>L!L17</f>
        <v>49.31</v>
      </c>
      <c r="H16" s="13"/>
      <c r="I16" s="50">
        <f>L!P17</f>
        <v>12</v>
      </c>
      <c r="J16" s="13"/>
      <c r="K16" s="50">
        <f>L!T17</f>
        <v>50</v>
      </c>
      <c r="L16" s="13"/>
      <c r="M16" s="13"/>
      <c r="N16" s="97"/>
      <c r="O16" s="13"/>
      <c r="P16" s="13">
        <v>0</v>
      </c>
      <c r="Q16" s="35"/>
      <c r="R16" s="74"/>
      <c r="S16" s="75"/>
      <c r="T16" s="1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s="20" customFormat="1" ht="12.75" outlineLevel="1">
      <c r="A17" s="72"/>
      <c r="B17" s="69">
        <v>4004</v>
      </c>
      <c r="C17" s="20" t="s">
        <v>111</v>
      </c>
      <c r="D17" s="20" t="s">
        <v>112</v>
      </c>
      <c r="E17" s="70">
        <f>S!H5</f>
        <v>71.59</v>
      </c>
      <c r="F17" s="68"/>
      <c r="G17" s="70">
        <f>S!L5</f>
        <v>58.78</v>
      </c>
      <c r="H17" s="68"/>
      <c r="I17" s="71">
        <f>S!P5</f>
        <v>27</v>
      </c>
      <c r="J17" s="68"/>
      <c r="K17" s="71">
        <f>S!T5</f>
        <v>54</v>
      </c>
      <c r="L17" s="68"/>
      <c r="M17" s="68"/>
      <c r="N17" s="93"/>
      <c r="O17" s="68"/>
      <c r="P17" s="68">
        <v>0</v>
      </c>
      <c r="Q17" s="70"/>
      <c r="R17" s="70"/>
      <c r="S17" s="68"/>
      <c r="T17" s="68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20" customFormat="1" ht="12.75" outlineLevel="1" collapsed="1">
      <c r="A18" s="18"/>
      <c r="B18" s="19">
        <v>4018</v>
      </c>
      <c r="C18" s="68" t="s">
        <v>174</v>
      </c>
      <c r="D18" s="68" t="s">
        <v>175</v>
      </c>
      <c r="E18" s="33">
        <f>S!H18</f>
        <v>83.06</v>
      </c>
      <c r="G18" s="33">
        <f>S!L18</f>
        <v>62.69</v>
      </c>
      <c r="I18" s="52">
        <f>S!P18</f>
        <v>24</v>
      </c>
      <c r="K18" s="52">
        <f>S!T18</f>
        <v>54</v>
      </c>
      <c r="N18" s="94"/>
      <c r="P18" s="20">
        <v>0</v>
      </c>
      <c r="Q18" s="33"/>
      <c r="R18" s="3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12.75">
      <c r="A19" s="44" t="s">
        <v>134</v>
      </c>
      <c r="F19">
        <f>SUM(E20:E22)</f>
        <v>163.72</v>
      </c>
      <c r="H19">
        <f>SUM(G20:G22)</f>
        <v>176.81</v>
      </c>
      <c r="J19">
        <f>SUM(I20:I22)</f>
        <v>88</v>
      </c>
      <c r="L19">
        <f>SUM(K20:K22)</f>
        <v>145</v>
      </c>
      <c r="M19">
        <f>SUM(F19,H19,J19,L19)</f>
        <v>573.53</v>
      </c>
      <c r="N19" s="95">
        <v>8</v>
      </c>
      <c r="O19">
        <v>62.94</v>
      </c>
      <c r="Q19" s="5">
        <f>SUM(O19,P20,P21,P22)</f>
        <v>62.94</v>
      </c>
      <c r="R19" s="5">
        <f>360-Q19</f>
        <v>297.06</v>
      </c>
      <c r="S19" s="31">
        <f>SUM(M19,R19)</f>
        <v>870.5899999999999</v>
      </c>
      <c r="T19">
        <v>5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s="15" customFormat="1" ht="12.75" outlineLevel="1">
      <c r="A20" s="75"/>
      <c r="B20" s="17">
        <v>6512</v>
      </c>
      <c r="C20" s="13" t="s">
        <v>135</v>
      </c>
      <c r="D20" s="13" t="s">
        <v>136</v>
      </c>
      <c r="E20" s="35">
        <f>L!H13</f>
        <v>0</v>
      </c>
      <c r="F20" s="13"/>
      <c r="G20" s="35">
        <f>L!L13</f>
        <v>60.31</v>
      </c>
      <c r="H20" s="13"/>
      <c r="I20" s="50">
        <f>L!P13</f>
        <v>29</v>
      </c>
      <c r="J20" s="13"/>
      <c r="K20" s="50">
        <f>L!T13</f>
        <v>52</v>
      </c>
      <c r="L20" s="13"/>
      <c r="M20" s="13"/>
      <c r="N20" s="97"/>
      <c r="O20" s="13"/>
      <c r="P20" s="13">
        <v>0</v>
      </c>
      <c r="Q20" s="35"/>
      <c r="R20" s="74"/>
      <c r="S20" s="75"/>
      <c r="T20" s="1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20" customFormat="1" ht="12.75" outlineLevel="1">
      <c r="A21" s="75"/>
      <c r="B21" s="76">
        <v>6521</v>
      </c>
      <c r="C21" s="75" t="s">
        <v>81</v>
      </c>
      <c r="D21" s="75" t="s">
        <v>3</v>
      </c>
      <c r="E21" s="74">
        <f>L!H21</f>
        <v>85.81</v>
      </c>
      <c r="F21" s="75"/>
      <c r="G21" s="74">
        <f>L!L21</f>
        <v>66.75</v>
      </c>
      <c r="H21" s="75"/>
      <c r="I21" s="77">
        <f>L!P21</f>
        <v>31</v>
      </c>
      <c r="J21" s="75"/>
      <c r="K21" s="77">
        <f>L!T21</f>
        <v>55</v>
      </c>
      <c r="L21" s="75"/>
      <c r="M21" s="75"/>
      <c r="N21" s="99"/>
      <c r="O21" s="75"/>
      <c r="P21" s="75">
        <v>0</v>
      </c>
      <c r="Q21" s="74"/>
      <c r="R21" s="74"/>
      <c r="S21" s="75"/>
      <c r="T21" s="75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20" customFormat="1" ht="12.75" outlineLevel="1">
      <c r="A22" s="23"/>
      <c r="B22" s="59">
        <v>3010</v>
      </c>
      <c r="C22" s="23" t="s">
        <v>75</v>
      </c>
      <c r="D22" s="23" t="s">
        <v>76</v>
      </c>
      <c r="E22" s="34">
        <f>T!H11</f>
        <v>77.91</v>
      </c>
      <c r="F22" s="23"/>
      <c r="G22" s="34">
        <f>T!L11</f>
        <v>49.75</v>
      </c>
      <c r="H22" s="23"/>
      <c r="I22" s="53">
        <f>T!P11</f>
        <v>28</v>
      </c>
      <c r="J22" s="23"/>
      <c r="K22" s="53">
        <f>T!T11</f>
        <v>38</v>
      </c>
      <c r="L22" s="23"/>
      <c r="M22" s="23"/>
      <c r="N22" s="98"/>
      <c r="O22" s="23"/>
      <c r="P22" s="23">
        <v>0</v>
      </c>
      <c r="Q22" s="34"/>
      <c r="R22" s="60"/>
      <c r="S22" s="58"/>
      <c r="T22" s="58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20" s="24" customFormat="1" ht="12.75">
      <c r="A23" s="11" t="s">
        <v>40</v>
      </c>
      <c r="B23" s="4"/>
      <c r="C23"/>
      <c r="D23"/>
      <c r="E23"/>
      <c r="F23">
        <f>SUM(E24:E26)</f>
        <v>232.68</v>
      </c>
      <c r="G23"/>
      <c r="H23">
        <f>SUM(G24:G26)</f>
        <v>187.62</v>
      </c>
      <c r="I23"/>
      <c r="J23">
        <f>SUM(I24:I26)</f>
        <v>66</v>
      </c>
      <c r="K23"/>
      <c r="L23">
        <f>SUM(K24:K26)</f>
        <v>103</v>
      </c>
      <c r="M23">
        <f>SUM(F23,H23,J23,L23)</f>
        <v>589.3</v>
      </c>
      <c r="N23" s="91">
        <v>6</v>
      </c>
      <c r="O23" s="31">
        <v>64</v>
      </c>
      <c r="P23" s="31"/>
      <c r="Q23" s="31">
        <f>SUM(O23,P24,P25,P26)</f>
        <v>189</v>
      </c>
      <c r="R23" s="5">
        <f>360-Q23</f>
        <v>171</v>
      </c>
      <c r="S23" s="31">
        <f>SUM(M23,R23)</f>
        <v>760.3</v>
      </c>
      <c r="T23" s="24">
        <v>6</v>
      </c>
    </row>
    <row r="24" spans="1:33" s="13" customFormat="1" ht="12.75" outlineLevel="1">
      <c r="A24" s="12"/>
      <c r="B24" s="17">
        <v>6513</v>
      </c>
      <c r="C24" s="13" t="s">
        <v>82</v>
      </c>
      <c r="D24" s="13" t="s">
        <v>83</v>
      </c>
      <c r="E24" s="35">
        <f>L!H14</f>
        <v>86.72</v>
      </c>
      <c r="G24" s="35">
        <f>L!L14</f>
        <v>66.75</v>
      </c>
      <c r="I24" s="50">
        <f>L!P14</f>
        <v>31</v>
      </c>
      <c r="K24" s="50">
        <f>L!T14</f>
        <v>27</v>
      </c>
      <c r="N24" s="97"/>
      <c r="O24" s="35"/>
      <c r="P24" s="50">
        <v>0</v>
      </c>
      <c r="Q24" s="74"/>
      <c r="R24" s="74"/>
      <c r="S24" s="7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13" customFormat="1" ht="12.75" outlineLevel="1">
      <c r="A25" s="18"/>
      <c r="B25" s="19">
        <v>4015</v>
      </c>
      <c r="C25" s="20" t="s">
        <v>155</v>
      </c>
      <c r="D25" s="20" t="s">
        <v>156</v>
      </c>
      <c r="E25" s="33">
        <f>S!H15</f>
        <v>62.5</v>
      </c>
      <c r="F25" s="20"/>
      <c r="G25" s="33">
        <f>S!L15</f>
        <v>59.75</v>
      </c>
      <c r="H25" s="20"/>
      <c r="I25" s="52">
        <f>S!P15</f>
        <v>0</v>
      </c>
      <c r="J25" s="20"/>
      <c r="K25" s="52">
        <f>S!T15</f>
        <v>52</v>
      </c>
      <c r="L25" s="20"/>
      <c r="M25" s="20"/>
      <c r="N25" s="94"/>
      <c r="O25" s="33"/>
      <c r="P25" s="52">
        <v>120</v>
      </c>
      <c r="Q25" s="33"/>
      <c r="R25" s="70"/>
      <c r="S25" s="68"/>
      <c r="T25" s="20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23" customFormat="1" ht="12.75" outlineLevel="1" collapsed="1">
      <c r="A26" s="18"/>
      <c r="B26" s="19">
        <v>4021</v>
      </c>
      <c r="C26" s="28" t="s">
        <v>86</v>
      </c>
      <c r="D26" s="28" t="s">
        <v>31</v>
      </c>
      <c r="E26" s="33">
        <f>S!H21</f>
        <v>83.46000000000001</v>
      </c>
      <c r="F26" s="20"/>
      <c r="G26" s="33">
        <f>S!L21</f>
        <v>61.12</v>
      </c>
      <c r="H26" s="20"/>
      <c r="I26" s="52">
        <f>S!P21</f>
        <v>35</v>
      </c>
      <c r="J26" s="20"/>
      <c r="K26" s="52">
        <f>S!T21</f>
        <v>24</v>
      </c>
      <c r="L26" s="20"/>
      <c r="M26" s="20"/>
      <c r="N26" s="94"/>
      <c r="O26" s="33"/>
      <c r="P26" s="52">
        <v>5</v>
      </c>
      <c r="Q26" s="33"/>
      <c r="R26" s="33"/>
      <c r="S26" s="20"/>
      <c r="T26" s="20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2.75">
      <c r="A27" s="44" t="s">
        <v>164</v>
      </c>
      <c r="B27" s="4"/>
      <c r="F27">
        <f>SUM(E28:E30)</f>
        <v>156.12</v>
      </c>
      <c r="H27">
        <f>SUM(G28:G30)</f>
        <v>190.91</v>
      </c>
      <c r="J27">
        <f>SUM(I28:I30)</f>
        <v>50</v>
      </c>
      <c r="L27">
        <f>SUM(K28:K30)</f>
        <v>159</v>
      </c>
      <c r="M27">
        <f>SUM(F27,H27,J27,L27)</f>
        <v>556.03</v>
      </c>
      <c r="N27" s="95">
        <v>9</v>
      </c>
      <c r="O27" s="24">
        <v>72.97</v>
      </c>
      <c r="P27" s="24"/>
      <c r="Q27" s="5">
        <f>SUM(O27,P28,P29,P30)</f>
        <v>192.97</v>
      </c>
      <c r="R27" s="5">
        <f>360-Q27</f>
        <v>167.03</v>
      </c>
      <c r="S27" s="31">
        <f>SUM(M27,R27)</f>
        <v>723.06</v>
      </c>
      <c r="T27" s="24">
        <v>7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15" customFormat="1" ht="12.75" outlineLevel="1">
      <c r="A28" s="64"/>
      <c r="B28" s="65">
        <v>5517</v>
      </c>
      <c r="C28" s="64" t="s">
        <v>155</v>
      </c>
      <c r="D28" s="64" t="s">
        <v>165</v>
      </c>
      <c r="E28" s="66">
        <f>M!H17</f>
        <v>85.94</v>
      </c>
      <c r="F28" s="64"/>
      <c r="G28" s="66">
        <f>M!L17</f>
        <v>67.5</v>
      </c>
      <c r="H28" s="64"/>
      <c r="I28" s="67">
        <f>M!P17</f>
        <v>24</v>
      </c>
      <c r="J28" s="64"/>
      <c r="K28" s="67">
        <f>M!T17</f>
        <v>52</v>
      </c>
      <c r="L28" s="64"/>
      <c r="M28" s="64"/>
      <c r="N28" s="100"/>
      <c r="O28" s="64"/>
      <c r="P28" s="64">
        <v>120</v>
      </c>
      <c r="Q28" s="66"/>
      <c r="R28" s="32"/>
      <c r="T28" s="6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15" customFormat="1" ht="12.75" outlineLevel="1">
      <c r="A29" s="20"/>
      <c r="B29" s="19">
        <v>4017</v>
      </c>
      <c r="C29" s="20" t="s">
        <v>36</v>
      </c>
      <c r="D29" s="20" t="s">
        <v>70</v>
      </c>
      <c r="E29" s="33">
        <f>S!H17</f>
        <v>70.18</v>
      </c>
      <c r="F29" s="20"/>
      <c r="G29" s="33">
        <f>S!L17</f>
        <v>61.78</v>
      </c>
      <c r="H29" s="20"/>
      <c r="I29" s="52">
        <f>S!P17</f>
        <v>0</v>
      </c>
      <c r="J29" s="20"/>
      <c r="K29" s="52">
        <f>S!T17</f>
        <v>51</v>
      </c>
      <c r="L29" s="20"/>
      <c r="M29" s="20"/>
      <c r="N29" s="94"/>
      <c r="O29" s="20"/>
      <c r="P29" s="20">
        <v>0</v>
      </c>
      <c r="Q29" s="33"/>
      <c r="R29" s="70"/>
      <c r="S29" s="68"/>
      <c r="T29" s="20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2:33" s="20" customFormat="1" ht="12.75" outlineLevel="1">
      <c r="B30" s="19">
        <v>4022</v>
      </c>
      <c r="C30" s="68" t="s">
        <v>34</v>
      </c>
      <c r="D30" s="68" t="s">
        <v>35</v>
      </c>
      <c r="E30" s="33">
        <f>S!H22</f>
        <v>0</v>
      </c>
      <c r="G30" s="33">
        <f>S!L22</f>
        <v>61.63</v>
      </c>
      <c r="I30" s="52">
        <f>S!P22</f>
        <v>26</v>
      </c>
      <c r="K30" s="52">
        <f>S!T22</f>
        <v>56</v>
      </c>
      <c r="N30" s="94"/>
      <c r="P30" s="20">
        <v>0</v>
      </c>
      <c r="Q30" s="33"/>
      <c r="R30" s="33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2.75">
      <c r="A31" s="11" t="s">
        <v>191</v>
      </c>
      <c r="B31" s="4"/>
      <c r="F31">
        <f>SUM(E32:E34)</f>
        <v>242.32</v>
      </c>
      <c r="H31">
        <f>SUM(G32:G34)</f>
        <v>173.57</v>
      </c>
      <c r="J31">
        <f>SUM(I32:I34)</f>
        <v>92</v>
      </c>
      <c r="L31">
        <f>SUM(K32:K34)</f>
        <v>146</v>
      </c>
      <c r="M31">
        <f>SUM(F31,H31,J31,L31)</f>
        <v>653.89</v>
      </c>
      <c r="N31" s="91">
        <v>3</v>
      </c>
      <c r="O31" s="24">
        <v>0</v>
      </c>
      <c r="P31" s="31"/>
      <c r="Q31" s="5">
        <f>SUM(O31,P32,P33,P34)</f>
        <v>360</v>
      </c>
      <c r="R31" s="5">
        <f>360-Q31</f>
        <v>0</v>
      </c>
      <c r="S31" s="31">
        <f>SUM(M31,R31)</f>
        <v>653.89</v>
      </c>
      <c r="T31" s="24">
        <v>8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15" customFormat="1" ht="12.75" outlineLevel="1">
      <c r="A32" s="14"/>
      <c r="B32" s="16">
        <v>5502</v>
      </c>
      <c r="C32" s="15" t="s">
        <v>62</v>
      </c>
      <c r="D32" s="15" t="s">
        <v>64</v>
      </c>
      <c r="E32" s="32">
        <f>M!H4</f>
        <v>86.1</v>
      </c>
      <c r="G32" s="32">
        <f>M!L4</f>
        <v>58.69</v>
      </c>
      <c r="I32" s="51">
        <f>M!P4</f>
        <v>38</v>
      </c>
      <c r="K32" s="51">
        <f>M!T4</f>
        <v>49</v>
      </c>
      <c r="N32" s="92"/>
      <c r="P32" s="51">
        <v>120</v>
      </c>
      <c r="Q32" s="32"/>
      <c r="R32" s="32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13" customFormat="1" ht="12.75" outlineLevel="1">
      <c r="A33" s="14"/>
      <c r="B33" s="16">
        <v>5514</v>
      </c>
      <c r="C33" s="15" t="s">
        <v>111</v>
      </c>
      <c r="D33" s="15" t="s">
        <v>120</v>
      </c>
      <c r="E33" s="32">
        <f>M!H14</f>
        <v>75.75</v>
      </c>
      <c r="F33" s="15"/>
      <c r="G33" s="32">
        <f>M!L14</f>
        <v>50.5</v>
      </c>
      <c r="H33" s="15"/>
      <c r="I33" s="51">
        <f>M!P14</f>
        <v>26</v>
      </c>
      <c r="J33" s="15"/>
      <c r="K33" s="51">
        <f>M!T14</f>
        <v>48</v>
      </c>
      <c r="L33" s="15"/>
      <c r="M33" s="15"/>
      <c r="N33" s="92"/>
      <c r="O33" s="15"/>
      <c r="P33" s="51">
        <v>120</v>
      </c>
      <c r="Q33" s="32"/>
      <c r="R33" s="66"/>
      <c r="S33" s="64"/>
      <c r="T33" s="15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3" customFormat="1" ht="12.75" outlineLevel="1">
      <c r="A34" s="62"/>
      <c r="B34" s="59">
        <v>3017</v>
      </c>
      <c r="C34" s="58" t="s">
        <v>60</v>
      </c>
      <c r="D34" s="58" t="s">
        <v>173</v>
      </c>
      <c r="E34" s="60">
        <f>T!H18</f>
        <v>80.47</v>
      </c>
      <c r="F34" s="58"/>
      <c r="G34" s="60">
        <f>T!L18</f>
        <v>64.38</v>
      </c>
      <c r="H34" s="58"/>
      <c r="I34" s="61">
        <f>T!P18</f>
        <v>28</v>
      </c>
      <c r="J34" s="58"/>
      <c r="K34" s="61">
        <f>T!T18</f>
        <v>49</v>
      </c>
      <c r="L34" s="58"/>
      <c r="M34" s="58"/>
      <c r="N34" s="96"/>
      <c r="O34" s="58"/>
      <c r="P34" s="61">
        <v>120</v>
      </c>
      <c r="Q34" s="60"/>
      <c r="R34" s="60"/>
      <c r="S34" s="58"/>
      <c r="T34" s="58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2.75">
      <c r="A35" s="8" t="s">
        <v>172</v>
      </c>
      <c r="B35" s="4"/>
      <c r="F35">
        <f>SUM(E36:E38)</f>
        <v>229.76</v>
      </c>
      <c r="H35">
        <f>SUM(G36:G38)</f>
        <v>166.41</v>
      </c>
      <c r="J35">
        <f>SUM(I36:I38)</f>
        <v>49</v>
      </c>
      <c r="L35">
        <f>SUM(K36:K38)</f>
        <v>140</v>
      </c>
      <c r="M35">
        <f>SUM(F35,H35,J35,L35)</f>
        <v>585.17</v>
      </c>
      <c r="N35" s="95">
        <v>7</v>
      </c>
      <c r="O35">
        <v>63.15</v>
      </c>
      <c r="Q35" s="5">
        <f>SUM(O35,P36,P37,P38)</f>
        <v>308.15</v>
      </c>
      <c r="R35" s="5">
        <f>360-Q35</f>
        <v>51.85000000000002</v>
      </c>
      <c r="S35" s="31">
        <f>SUM(M35,R35)</f>
        <v>637.02</v>
      </c>
      <c r="T35">
        <v>9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13" customFormat="1" ht="12.75" outlineLevel="1">
      <c r="A36" s="75"/>
      <c r="B36" s="76">
        <v>6509</v>
      </c>
      <c r="C36" s="13" t="s">
        <v>62</v>
      </c>
      <c r="D36" s="13" t="s">
        <v>63</v>
      </c>
      <c r="E36" s="74">
        <f>L!H10</f>
        <v>80.07</v>
      </c>
      <c r="F36" s="75"/>
      <c r="G36" s="74">
        <f>L!L10</f>
        <v>48.16</v>
      </c>
      <c r="H36" s="75"/>
      <c r="I36" s="77">
        <f>L!P10</f>
        <v>21</v>
      </c>
      <c r="J36" s="75"/>
      <c r="K36" s="77">
        <f>L!T10</f>
        <v>54</v>
      </c>
      <c r="L36" s="75"/>
      <c r="M36" s="75"/>
      <c r="N36" s="99"/>
      <c r="O36" s="75"/>
      <c r="P36" s="75">
        <v>120</v>
      </c>
      <c r="Q36" s="74"/>
      <c r="R36" s="74"/>
      <c r="S36" s="75"/>
      <c r="T36" s="75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0" customFormat="1" ht="12.75" outlineLevel="1">
      <c r="A37" s="23"/>
      <c r="B37" s="22">
        <v>3006</v>
      </c>
      <c r="C37" s="23" t="s">
        <v>60</v>
      </c>
      <c r="D37" s="23" t="s">
        <v>72</v>
      </c>
      <c r="E37" s="34">
        <f>T!H8</f>
        <v>65.47</v>
      </c>
      <c r="F37" s="23"/>
      <c r="G37" s="34">
        <f>T!L8</f>
        <v>63.25</v>
      </c>
      <c r="H37" s="23"/>
      <c r="I37" s="53">
        <f>T!P8</f>
        <v>28</v>
      </c>
      <c r="J37" s="23"/>
      <c r="K37" s="53">
        <f>T!T8</f>
        <v>47</v>
      </c>
      <c r="L37" s="23"/>
      <c r="M37" s="23"/>
      <c r="N37" s="98"/>
      <c r="O37" s="23"/>
      <c r="P37" s="23">
        <v>120</v>
      </c>
      <c r="Q37" s="34"/>
      <c r="R37" s="60"/>
      <c r="S37" s="58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0" customFormat="1" ht="12.75" outlineLevel="1">
      <c r="A38" s="23"/>
      <c r="B38" s="22">
        <v>3014</v>
      </c>
      <c r="C38" s="23" t="s">
        <v>174</v>
      </c>
      <c r="D38" s="23" t="s">
        <v>122</v>
      </c>
      <c r="E38" s="34">
        <f>T!H15</f>
        <v>84.22</v>
      </c>
      <c r="F38" s="23"/>
      <c r="G38" s="34">
        <f>T!L15</f>
        <v>55</v>
      </c>
      <c r="H38" s="23"/>
      <c r="I38" s="53">
        <f>T!P15</f>
        <v>0</v>
      </c>
      <c r="J38" s="23"/>
      <c r="K38" s="53">
        <f>T!T15</f>
        <v>39</v>
      </c>
      <c r="L38" s="23"/>
      <c r="M38" s="23"/>
      <c r="N38" s="98"/>
      <c r="O38" s="23"/>
      <c r="P38" s="23">
        <v>5</v>
      </c>
      <c r="Q38" s="34"/>
      <c r="R38" s="60"/>
      <c r="S38" s="58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2.75" collapsed="1">
      <c r="A39" s="11" t="s">
        <v>151</v>
      </c>
      <c r="F39">
        <f>SUM(E40:E42)</f>
        <v>203.79</v>
      </c>
      <c r="H39">
        <f>SUM(G40:G42)</f>
        <v>144.84</v>
      </c>
      <c r="J39">
        <f>SUM(I40:I42)</f>
        <v>68</v>
      </c>
      <c r="L39">
        <f>SUM(K40:K42)</f>
        <v>124</v>
      </c>
      <c r="M39">
        <f>SUM(F39,H39,J39,L39)</f>
        <v>540.63</v>
      </c>
      <c r="N39" s="91">
        <v>10</v>
      </c>
      <c r="O39" s="31"/>
      <c r="P39" s="31"/>
      <c r="Q39" s="5">
        <f>SUM(O39,P40,P41,P42)</f>
        <v>0</v>
      </c>
      <c r="R39" s="5"/>
      <c r="S39" s="31">
        <f>SUM(M39,Q39)</f>
        <v>540.63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45" customFormat="1" ht="12.75" hidden="1" outlineLevel="1">
      <c r="A40" s="12"/>
      <c r="B40" s="17">
        <v>6510</v>
      </c>
      <c r="C40" s="13" t="s">
        <v>145</v>
      </c>
      <c r="D40" s="13" t="s">
        <v>152</v>
      </c>
      <c r="E40" s="35">
        <f>L!H11</f>
        <v>63.72</v>
      </c>
      <c r="F40" s="13"/>
      <c r="G40" s="35">
        <f>L!L11</f>
        <v>60.59</v>
      </c>
      <c r="H40" s="13"/>
      <c r="I40" s="50">
        <f>L!P11</f>
        <v>32</v>
      </c>
      <c r="J40" s="13"/>
      <c r="K40" s="50">
        <f>L!T11</f>
        <v>27</v>
      </c>
      <c r="L40" s="13"/>
      <c r="M40" s="13"/>
      <c r="N40" s="97"/>
      <c r="O40" s="35"/>
      <c r="P40" s="35"/>
      <c r="Q40" s="35"/>
      <c r="R40" s="35"/>
      <c r="S40" s="13"/>
      <c r="T40" s="13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s="13" customFormat="1" ht="12.75" hidden="1" outlineLevel="1">
      <c r="A41" s="72"/>
      <c r="B41" s="69">
        <v>4001</v>
      </c>
      <c r="C41" s="73" t="s">
        <v>153</v>
      </c>
      <c r="D41" s="73" t="s">
        <v>154</v>
      </c>
      <c r="E41" s="70">
        <f>S!H3</f>
        <v>67.28</v>
      </c>
      <c r="F41" s="68"/>
      <c r="G41" s="70">
        <f>S!L3</f>
        <v>41.03</v>
      </c>
      <c r="H41" s="68"/>
      <c r="I41" s="71">
        <f>S!P3</f>
        <v>14</v>
      </c>
      <c r="J41" s="68"/>
      <c r="K41" s="71">
        <f>S!T3</f>
        <v>45</v>
      </c>
      <c r="L41" s="68"/>
      <c r="M41" s="68"/>
      <c r="N41" s="93"/>
      <c r="O41" s="70"/>
      <c r="P41" s="70"/>
      <c r="Q41" s="70"/>
      <c r="R41" s="70"/>
      <c r="S41" s="68"/>
      <c r="T41" s="68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15" customFormat="1" ht="12.75" hidden="1" outlineLevel="1">
      <c r="A42" s="20"/>
      <c r="B42" s="19">
        <v>4006</v>
      </c>
      <c r="C42" s="68" t="s">
        <v>38</v>
      </c>
      <c r="D42" s="68" t="s">
        <v>212</v>
      </c>
      <c r="E42" s="33">
        <f>S!H7</f>
        <v>72.78999999999999</v>
      </c>
      <c r="F42" s="20"/>
      <c r="G42" s="33">
        <f>S!L7</f>
        <v>43.22</v>
      </c>
      <c r="H42" s="20"/>
      <c r="I42" s="52">
        <f>S!P7</f>
        <v>22</v>
      </c>
      <c r="J42" s="20"/>
      <c r="K42" s="52">
        <f>S!T7</f>
        <v>52</v>
      </c>
      <c r="L42" s="20"/>
      <c r="M42" s="20"/>
      <c r="N42" s="94"/>
      <c r="O42" s="33"/>
      <c r="P42" s="33"/>
      <c r="Q42" s="33"/>
      <c r="R42" s="33"/>
      <c r="S42" s="20"/>
      <c r="T42" s="20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2.75" collapsed="1">
      <c r="A43" s="44" t="s">
        <v>137</v>
      </c>
      <c r="B43" s="25"/>
      <c r="C43" s="24"/>
      <c r="D43" s="24"/>
      <c r="E43" s="24"/>
      <c r="F43" s="24">
        <f>SUM(E44:E46)</f>
        <v>166.84</v>
      </c>
      <c r="G43" s="24"/>
      <c r="H43" s="24">
        <f>SUM(G44:G46)</f>
        <v>186.97</v>
      </c>
      <c r="I43" s="24"/>
      <c r="J43" s="24">
        <f>SUM(I44:I46)</f>
        <v>51</v>
      </c>
      <c r="K43" s="24"/>
      <c r="L43" s="24">
        <f>SUM(K44:K46)</f>
        <v>131</v>
      </c>
      <c r="M43" s="24">
        <f>SUM(F43,H43,J43,L43)</f>
        <v>535.81</v>
      </c>
      <c r="N43" s="91">
        <v>11</v>
      </c>
      <c r="O43" s="24"/>
      <c r="P43" s="24"/>
      <c r="Q43" s="5">
        <f>SUM(O43,P44,P45,P46)</f>
        <v>0</v>
      </c>
      <c r="R43" s="5"/>
      <c r="S43" s="31">
        <f>SUM(M43,Q43)</f>
        <v>535.81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15" customFormat="1" ht="12.75" hidden="1" outlineLevel="1">
      <c r="A44" s="12"/>
      <c r="B44" s="17">
        <v>6520</v>
      </c>
      <c r="C44" s="13" t="s">
        <v>54</v>
      </c>
      <c r="D44" s="13" t="s">
        <v>55</v>
      </c>
      <c r="E44" s="35">
        <f>L!H20</f>
        <v>0</v>
      </c>
      <c r="F44" s="13"/>
      <c r="G44" s="35">
        <f>L!L20</f>
        <v>64.25</v>
      </c>
      <c r="H44" s="13"/>
      <c r="I44" s="50">
        <f>L!P20</f>
        <v>16</v>
      </c>
      <c r="J44" s="13"/>
      <c r="K44" s="50">
        <f>L!T20</f>
        <v>23</v>
      </c>
      <c r="L44" s="13"/>
      <c r="M44" s="13"/>
      <c r="N44" s="97"/>
      <c r="O44" s="13"/>
      <c r="P44" s="13"/>
      <c r="Q44" s="35"/>
      <c r="R44" s="35"/>
      <c r="S44" s="13"/>
      <c r="T44" s="1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23" customFormat="1" ht="12.75" hidden="1" outlineLevel="1">
      <c r="A45" s="62"/>
      <c r="B45" s="59">
        <v>3009</v>
      </c>
      <c r="C45" s="29" t="s">
        <v>32</v>
      </c>
      <c r="D45" s="29" t="s">
        <v>33</v>
      </c>
      <c r="E45" s="60">
        <f>T!H10</f>
        <v>81.5</v>
      </c>
      <c r="F45" s="58"/>
      <c r="G45" s="60">
        <f>T!L10</f>
        <v>58.78</v>
      </c>
      <c r="H45" s="58"/>
      <c r="I45" s="61">
        <f>T!P10</f>
        <v>11</v>
      </c>
      <c r="J45" s="58"/>
      <c r="K45" s="61">
        <f>T!T10</f>
        <v>54</v>
      </c>
      <c r="L45" s="58"/>
      <c r="M45" s="58"/>
      <c r="N45" s="96"/>
      <c r="O45" s="58"/>
      <c r="P45" s="58"/>
      <c r="Q45" s="60"/>
      <c r="R45" s="60"/>
      <c r="S45" s="58"/>
      <c r="T45" s="58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23" customFormat="1" ht="12.75" hidden="1" outlineLevel="1">
      <c r="A46" s="62"/>
      <c r="B46" s="59">
        <v>3011</v>
      </c>
      <c r="C46" s="23" t="s">
        <v>45</v>
      </c>
      <c r="D46" s="23" t="s">
        <v>92</v>
      </c>
      <c r="E46" s="60">
        <f>T!H12</f>
        <v>85.34</v>
      </c>
      <c r="F46" s="58"/>
      <c r="G46" s="60">
        <f>T!L12</f>
        <v>63.94</v>
      </c>
      <c r="H46" s="58"/>
      <c r="I46" s="61">
        <f>T!P12</f>
        <v>24</v>
      </c>
      <c r="J46" s="58"/>
      <c r="K46" s="61">
        <f>T!T12</f>
        <v>54</v>
      </c>
      <c r="L46" s="58"/>
      <c r="M46" s="58"/>
      <c r="N46" s="96"/>
      <c r="O46" s="58"/>
      <c r="P46" s="58"/>
      <c r="Q46" s="60"/>
      <c r="R46" s="60"/>
      <c r="S46" s="58"/>
      <c r="T46" s="58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2.75" collapsed="1">
      <c r="A47" s="11" t="s">
        <v>141</v>
      </c>
      <c r="B47" s="4"/>
      <c r="F47">
        <f>SUM(E48:E50)</f>
        <v>198.41</v>
      </c>
      <c r="H47">
        <f>SUM(G48:G50)</f>
        <v>110.28999999999999</v>
      </c>
      <c r="J47">
        <f>SUM(I48:I50)</f>
        <v>75</v>
      </c>
      <c r="L47">
        <f>SUM(K48:K50)</f>
        <v>126</v>
      </c>
      <c r="M47">
        <f>SUM(F47,H47,J47,L47)</f>
        <v>509.7</v>
      </c>
      <c r="N47" s="95">
        <v>12</v>
      </c>
      <c r="Q47" s="5">
        <f>SUM(O47,P48,P49,P50)</f>
        <v>0</v>
      </c>
      <c r="R47" s="5"/>
      <c r="S47" s="31">
        <f>SUM(M47,Q47)</f>
        <v>509.7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13" customFormat="1" ht="12.75" hidden="1" outlineLevel="1">
      <c r="A48" s="15"/>
      <c r="B48" s="16">
        <v>5507</v>
      </c>
      <c r="C48" s="15" t="s">
        <v>53</v>
      </c>
      <c r="D48" s="15" t="s">
        <v>118</v>
      </c>
      <c r="E48" s="32">
        <f>M!H9</f>
        <v>80</v>
      </c>
      <c r="F48" s="15"/>
      <c r="G48" s="32">
        <f>M!L9</f>
        <v>0</v>
      </c>
      <c r="H48" s="15"/>
      <c r="I48" s="51">
        <f>M!P9</f>
        <v>25</v>
      </c>
      <c r="J48" s="15"/>
      <c r="K48" s="51">
        <f>M!T9</f>
        <v>52</v>
      </c>
      <c r="L48" s="15"/>
      <c r="M48" s="15"/>
      <c r="N48" s="92"/>
      <c r="O48" s="15"/>
      <c r="P48" s="15"/>
      <c r="Q48" s="32"/>
      <c r="R48" s="32"/>
      <c r="S48" s="15"/>
      <c r="T48" s="15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13" customFormat="1" ht="12.75" hidden="1" outlineLevel="1">
      <c r="A49" s="23"/>
      <c r="B49" s="22">
        <v>3004</v>
      </c>
      <c r="C49" s="58" t="s">
        <v>142</v>
      </c>
      <c r="D49" s="58" t="s">
        <v>143</v>
      </c>
      <c r="E49" s="34">
        <f>T!H6</f>
        <v>66.22</v>
      </c>
      <c r="F49" s="23"/>
      <c r="G49" s="34">
        <f>T!L6</f>
        <v>60.16</v>
      </c>
      <c r="H49" s="23"/>
      <c r="I49" s="53">
        <f>T!P6</f>
        <v>24</v>
      </c>
      <c r="J49" s="23"/>
      <c r="K49" s="53">
        <f>T!T6</f>
        <v>34</v>
      </c>
      <c r="L49" s="23"/>
      <c r="M49" s="23"/>
      <c r="N49" s="98"/>
      <c r="O49" s="23"/>
      <c r="P49" s="23"/>
      <c r="Q49" s="34"/>
      <c r="R49" s="3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2:33" s="23" customFormat="1" ht="12.75" hidden="1" outlineLevel="1">
      <c r="B50" s="22">
        <v>3019</v>
      </c>
      <c r="C50" s="23" t="s">
        <v>75</v>
      </c>
      <c r="D50" s="23" t="s">
        <v>113</v>
      </c>
      <c r="E50" s="34">
        <f>T!H19</f>
        <v>52.19</v>
      </c>
      <c r="G50" s="34">
        <f>T!L19</f>
        <v>50.13</v>
      </c>
      <c r="I50" s="53">
        <f>T!P19</f>
        <v>26</v>
      </c>
      <c r="K50" s="53">
        <f>T!T19</f>
        <v>40</v>
      </c>
      <c r="N50" s="98"/>
      <c r="Q50" s="34"/>
      <c r="R50" s="3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2.75" collapsed="1">
      <c r="A51" s="30" t="s">
        <v>138</v>
      </c>
      <c r="B51" s="25"/>
      <c r="C51" s="24"/>
      <c r="D51" s="24"/>
      <c r="E51" s="24"/>
      <c r="F51">
        <f>SUM(E52:E54)</f>
        <v>151.56</v>
      </c>
      <c r="G51" s="24"/>
      <c r="H51">
        <f>SUM(G52:G54)</f>
        <v>126.09</v>
      </c>
      <c r="I51" s="24"/>
      <c r="J51">
        <f>SUM(I52:I54)</f>
        <v>78</v>
      </c>
      <c r="K51" s="24"/>
      <c r="L51">
        <f>SUM(K52:K54)</f>
        <v>153</v>
      </c>
      <c r="M51">
        <f>SUM(F51,H51,J51,L51)</f>
        <v>508.65</v>
      </c>
      <c r="N51" s="91">
        <v>13</v>
      </c>
      <c r="O51" s="31"/>
      <c r="P51" s="31"/>
      <c r="Q51" s="5">
        <f>SUM(O51,P52,P53,P54)</f>
        <v>0</v>
      </c>
      <c r="R51" s="5"/>
      <c r="S51" s="31">
        <f>SUM(M51,Q51)</f>
        <v>508.65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13" customFormat="1" ht="12.75" hidden="1" outlineLevel="1">
      <c r="A52" s="14"/>
      <c r="B52" s="16">
        <v>5506</v>
      </c>
      <c r="C52" s="63" t="s">
        <v>8</v>
      </c>
      <c r="D52" s="27" t="s">
        <v>139</v>
      </c>
      <c r="E52" s="32">
        <f>M!H8</f>
        <v>77.5</v>
      </c>
      <c r="F52" s="15"/>
      <c r="G52" s="32">
        <f>M!L8</f>
        <v>65.9</v>
      </c>
      <c r="H52" s="15"/>
      <c r="I52" s="51">
        <f>M!P8</f>
        <v>31</v>
      </c>
      <c r="J52" s="15"/>
      <c r="K52" s="51">
        <f>M!T8</f>
        <v>54</v>
      </c>
      <c r="L52" s="15"/>
      <c r="M52" s="15"/>
      <c r="N52" s="92"/>
      <c r="O52" s="32"/>
      <c r="P52" s="32"/>
      <c r="Q52" s="32"/>
      <c r="R52" s="32"/>
      <c r="S52" s="15"/>
      <c r="T52" s="15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s="20" customFormat="1" ht="12.75" hidden="1" outlineLevel="1">
      <c r="A53" s="14"/>
      <c r="B53" s="16">
        <v>5516</v>
      </c>
      <c r="C53" s="64" t="s">
        <v>132</v>
      </c>
      <c r="D53" s="64" t="s">
        <v>140</v>
      </c>
      <c r="E53" s="32">
        <f>M!H16</f>
        <v>0</v>
      </c>
      <c r="F53" s="15"/>
      <c r="G53" s="32">
        <f>M!L16</f>
        <v>0</v>
      </c>
      <c r="H53" s="15"/>
      <c r="I53" s="51">
        <f>M!P16</f>
        <v>24</v>
      </c>
      <c r="J53" s="15"/>
      <c r="K53" s="51">
        <f>M!T16</f>
        <v>46</v>
      </c>
      <c r="L53" s="15"/>
      <c r="M53" s="15"/>
      <c r="N53" s="92"/>
      <c r="O53" s="32"/>
      <c r="P53" s="32"/>
      <c r="Q53" s="32"/>
      <c r="R53" s="32"/>
      <c r="S53" s="15"/>
      <c r="T53" s="15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20" customFormat="1" ht="12.75" hidden="1" outlineLevel="1">
      <c r="A54" s="21"/>
      <c r="B54" s="22">
        <v>3002</v>
      </c>
      <c r="C54" s="23" t="s">
        <v>75</v>
      </c>
      <c r="D54" s="23" t="s">
        <v>77</v>
      </c>
      <c r="E54" s="34">
        <f>T!H4</f>
        <v>74.06</v>
      </c>
      <c r="F54" s="23"/>
      <c r="G54" s="34">
        <f>T!L4</f>
        <v>60.19</v>
      </c>
      <c r="H54" s="23"/>
      <c r="I54" s="53">
        <f>T!P4</f>
        <v>23</v>
      </c>
      <c r="J54" s="23"/>
      <c r="K54" s="53">
        <f>T!T4</f>
        <v>53</v>
      </c>
      <c r="L54" s="23"/>
      <c r="M54" s="23"/>
      <c r="N54" s="98"/>
      <c r="O54" s="34"/>
      <c r="P54" s="34"/>
      <c r="Q54" s="34"/>
      <c r="R54" s="34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12.75" collapsed="1">
      <c r="A55" s="44" t="s">
        <v>144</v>
      </c>
      <c r="F55">
        <f>SUM(E56:E58)</f>
        <v>210.9</v>
      </c>
      <c r="H55">
        <f>SUM(G56:G58)</f>
        <v>174.7</v>
      </c>
      <c r="J55">
        <f>SUM(I56:I58)</f>
        <v>64</v>
      </c>
      <c r="L55">
        <f>SUM(K56:K58)</f>
        <v>57</v>
      </c>
      <c r="M55">
        <f>SUM(F55,H55,J55,L55)</f>
        <v>506.6</v>
      </c>
      <c r="N55" s="95">
        <v>14</v>
      </c>
      <c r="Q55" s="5">
        <f>SUM(O55,P56,P57,P58)</f>
        <v>0</v>
      </c>
      <c r="R55" s="5"/>
      <c r="S55" s="31">
        <f>SUM(M55,Q55)</f>
        <v>506.6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13" customFormat="1" ht="12.75" hidden="1" outlineLevel="1">
      <c r="A56" s="64"/>
      <c r="B56" s="65">
        <v>5515</v>
      </c>
      <c r="C56" s="64" t="s">
        <v>145</v>
      </c>
      <c r="D56" s="64" t="s">
        <v>146</v>
      </c>
      <c r="E56" s="66">
        <f>M!H15</f>
        <v>62.62</v>
      </c>
      <c r="F56" s="64"/>
      <c r="G56" s="66">
        <f>M!L15</f>
        <v>63.07</v>
      </c>
      <c r="H56" s="64"/>
      <c r="I56" s="67">
        <f>M!P15</f>
        <v>24</v>
      </c>
      <c r="J56" s="64"/>
      <c r="K56" s="67">
        <f>M!T15</f>
        <v>27</v>
      </c>
      <c r="L56" s="64"/>
      <c r="M56" s="64"/>
      <c r="N56" s="100"/>
      <c r="O56" s="64"/>
      <c r="P56" s="64"/>
      <c r="Q56" s="66"/>
      <c r="R56" s="66"/>
      <c r="S56" s="64"/>
      <c r="T56" s="6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s="20" customFormat="1" ht="12.75" hidden="1" outlineLevel="1">
      <c r="A57" s="68"/>
      <c r="B57" s="69">
        <v>4009</v>
      </c>
      <c r="C57" s="20" t="s">
        <v>32</v>
      </c>
      <c r="D57" s="20" t="s">
        <v>106</v>
      </c>
      <c r="E57" s="70">
        <f>S!H10</f>
        <v>77.25</v>
      </c>
      <c r="F57" s="68"/>
      <c r="G57" s="70">
        <f>S!L10</f>
        <v>59.13</v>
      </c>
      <c r="H57" s="68"/>
      <c r="I57" s="71">
        <f>S!P10</f>
        <v>14</v>
      </c>
      <c r="J57" s="68"/>
      <c r="K57" s="71">
        <f>S!T10</f>
        <v>9</v>
      </c>
      <c r="L57" s="68"/>
      <c r="M57" s="68"/>
      <c r="N57" s="93"/>
      <c r="O57" s="68"/>
      <c r="P57" s="68"/>
      <c r="Q57" s="70"/>
      <c r="R57" s="70"/>
      <c r="S57" s="68"/>
      <c r="T57" s="68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s="23" customFormat="1" ht="12.75" hidden="1" outlineLevel="1">
      <c r="A58" s="68"/>
      <c r="B58" s="19">
        <v>4010</v>
      </c>
      <c r="C58" s="68" t="s">
        <v>123</v>
      </c>
      <c r="D58" s="68" t="s">
        <v>124</v>
      </c>
      <c r="E58" s="33">
        <f>S!H11</f>
        <v>71.03</v>
      </c>
      <c r="F58" s="20"/>
      <c r="G58" s="33">
        <f>S!L11</f>
        <v>52.5</v>
      </c>
      <c r="H58" s="20"/>
      <c r="I58" s="52">
        <f>S!P11</f>
        <v>26</v>
      </c>
      <c r="J58" s="20"/>
      <c r="K58" s="52">
        <f>S!T11</f>
        <v>21</v>
      </c>
      <c r="L58" s="20"/>
      <c r="M58" s="20"/>
      <c r="N58" s="94"/>
      <c r="O58" s="20"/>
      <c r="P58" s="20"/>
      <c r="Q58" s="33"/>
      <c r="R58" s="33"/>
      <c r="S58" s="20"/>
      <c r="T58" s="20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19" ht="12.75" collapsed="1">
      <c r="A59" s="8" t="s">
        <v>162</v>
      </c>
      <c r="B59" s="4"/>
      <c r="F59">
        <f>SUM(E60:E62)</f>
        <v>231.6</v>
      </c>
      <c r="H59">
        <f>SUM(G60:G62)</f>
        <v>61.69</v>
      </c>
      <c r="J59">
        <f>SUM(I60:I62)</f>
        <v>74</v>
      </c>
      <c r="L59">
        <f>SUM(K60:K62)</f>
        <v>114</v>
      </c>
      <c r="M59">
        <f>SUM(F59,H59,J59,L59)</f>
        <v>481.28999999999996</v>
      </c>
      <c r="N59" s="95">
        <v>15</v>
      </c>
      <c r="Q59" s="5">
        <f>SUM(O59,P60,P61,P62)</f>
        <v>0</v>
      </c>
      <c r="R59" s="5"/>
      <c r="S59" s="31">
        <f>SUM(M59,Q59)</f>
        <v>481.28999999999996</v>
      </c>
    </row>
    <row r="60" spans="1:20" ht="12.75" hidden="1" outlineLevel="1">
      <c r="A60" s="13"/>
      <c r="B60" s="17">
        <v>6517</v>
      </c>
      <c r="C60" s="13" t="s">
        <v>58</v>
      </c>
      <c r="D60" s="13" t="s">
        <v>79</v>
      </c>
      <c r="E60" s="35">
        <f>L!H18</f>
        <v>80.5</v>
      </c>
      <c r="F60" s="13"/>
      <c r="G60" s="35">
        <f>L!L18</f>
        <v>61.69</v>
      </c>
      <c r="H60" s="13"/>
      <c r="I60" s="50">
        <f>L!P18</f>
        <v>25</v>
      </c>
      <c r="J60" s="13"/>
      <c r="K60" s="50">
        <f>L!T18</f>
        <v>34</v>
      </c>
      <c r="L60" s="13"/>
      <c r="M60" s="13"/>
      <c r="N60" s="97"/>
      <c r="O60" s="13"/>
      <c r="P60" s="13"/>
      <c r="Q60" s="35"/>
      <c r="R60" s="35"/>
      <c r="S60" s="13"/>
      <c r="T60" s="13"/>
    </row>
    <row r="61" spans="1:20" ht="12.75" hidden="1" outlineLevel="1">
      <c r="A61" s="23"/>
      <c r="B61" s="22">
        <v>3012</v>
      </c>
      <c r="C61" s="29" t="s">
        <v>89</v>
      </c>
      <c r="D61" s="29" t="s">
        <v>115</v>
      </c>
      <c r="E61" s="34">
        <f>T!H13</f>
        <v>78.47</v>
      </c>
      <c r="F61" s="23"/>
      <c r="G61" s="34">
        <f>T!L13</f>
        <v>0</v>
      </c>
      <c r="H61" s="23"/>
      <c r="I61" s="53">
        <f>T!P13</f>
        <v>24</v>
      </c>
      <c r="J61" s="23"/>
      <c r="K61" s="53">
        <f>T!T13</f>
        <v>46</v>
      </c>
      <c r="L61" s="23"/>
      <c r="M61" s="23"/>
      <c r="N61" s="98"/>
      <c r="O61" s="23"/>
      <c r="P61" s="23"/>
      <c r="Q61" s="34"/>
      <c r="R61" s="34"/>
      <c r="S61" s="23"/>
      <c r="T61" s="23"/>
    </row>
    <row r="62" spans="1:20" ht="12.75" hidden="1" outlineLevel="1">
      <c r="A62" s="23"/>
      <c r="B62" s="22">
        <v>3015</v>
      </c>
      <c r="C62" s="23" t="s">
        <v>90</v>
      </c>
      <c r="D62" s="23" t="s">
        <v>163</v>
      </c>
      <c r="E62" s="34">
        <f>T!H16</f>
        <v>72.63</v>
      </c>
      <c r="F62" s="23"/>
      <c r="G62" s="34">
        <f>T!L16</f>
        <v>0</v>
      </c>
      <c r="H62" s="23"/>
      <c r="I62" s="53">
        <f>T!P16</f>
        <v>25</v>
      </c>
      <c r="J62" s="23"/>
      <c r="K62" s="53">
        <f>T!T16</f>
        <v>34</v>
      </c>
      <c r="L62" s="23"/>
      <c r="M62" s="23"/>
      <c r="N62" s="98"/>
      <c r="O62" s="23"/>
      <c r="P62" s="23"/>
      <c r="Q62" s="34"/>
      <c r="R62" s="34"/>
      <c r="S62" s="23"/>
      <c r="T62" s="23"/>
    </row>
    <row r="63" spans="1:20" ht="12.75" collapsed="1">
      <c r="A63" s="8" t="s">
        <v>96</v>
      </c>
      <c r="B63" s="4"/>
      <c r="F63">
        <f>SUM(E64:E66)</f>
        <v>147.44</v>
      </c>
      <c r="H63">
        <f>SUM(G64:G66)</f>
        <v>147.34</v>
      </c>
      <c r="J63">
        <f>SUM(I64:I66)</f>
        <v>52</v>
      </c>
      <c r="L63">
        <f>SUM(K64:K66)</f>
        <v>132</v>
      </c>
      <c r="M63">
        <f>SUM(F63,H63,J63,L63)</f>
        <v>478.78</v>
      </c>
      <c r="N63" s="95">
        <v>16</v>
      </c>
      <c r="O63" s="24"/>
      <c r="P63" s="24"/>
      <c r="Q63" s="5">
        <f>SUM(O63,P64,P65,P66)</f>
        <v>0</v>
      </c>
      <c r="R63" s="5"/>
      <c r="S63" s="31">
        <f>SUM(M63,Q63)</f>
        <v>478.78</v>
      </c>
      <c r="T63" s="24"/>
    </row>
    <row r="64" spans="1:20" ht="12.75" hidden="1" outlineLevel="1">
      <c r="A64" s="13"/>
      <c r="B64" s="17">
        <v>6519</v>
      </c>
      <c r="C64" s="13" t="s">
        <v>46</v>
      </c>
      <c r="D64" s="13" t="s">
        <v>121</v>
      </c>
      <c r="E64" s="35">
        <f>L!H19</f>
        <v>67.38</v>
      </c>
      <c r="F64" s="13"/>
      <c r="G64" s="35">
        <f>L!L19</f>
        <v>42.84</v>
      </c>
      <c r="H64" s="13"/>
      <c r="I64" s="50">
        <f>L!P19</f>
        <v>7</v>
      </c>
      <c r="J64" s="13"/>
      <c r="K64" s="50">
        <f>L!T19</f>
        <v>27</v>
      </c>
      <c r="L64" s="13"/>
      <c r="M64" s="13"/>
      <c r="N64" s="97"/>
      <c r="O64" s="13"/>
      <c r="P64" s="13"/>
      <c r="Q64" s="35"/>
      <c r="R64" s="35"/>
      <c r="S64" s="13"/>
      <c r="T64" s="13"/>
    </row>
    <row r="65" spans="1:20" ht="12.75" hidden="1" outlineLevel="1">
      <c r="A65" s="23"/>
      <c r="B65" s="22">
        <v>3001</v>
      </c>
      <c r="C65" s="23" t="s">
        <v>73</v>
      </c>
      <c r="D65" s="23" t="s">
        <v>78</v>
      </c>
      <c r="E65" s="34">
        <f>T!H3</f>
        <v>80.06</v>
      </c>
      <c r="F65" s="23"/>
      <c r="G65" s="34">
        <f>T!L3</f>
        <v>58.25</v>
      </c>
      <c r="H65" s="23"/>
      <c r="I65" s="53">
        <f>T!P3</f>
        <v>20</v>
      </c>
      <c r="J65" s="23"/>
      <c r="K65" s="53">
        <f>T!T3</f>
        <v>53</v>
      </c>
      <c r="L65" s="23"/>
      <c r="M65" s="23"/>
      <c r="N65" s="98"/>
      <c r="O65" s="23"/>
      <c r="P65" s="23"/>
      <c r="Q65" s="34"/>
      <c r="R65" s="34"/>
      <c r="S65" s="23"/>
      <c r="T65" s="23"/>
    </row>
    <row r="66" spans="1:20" ht="12.75" hidden="1" outlineLevel="1">
      <c r="A66" s="23"/>
      <c r="B66" s="22">
        <v>3008</v>
      </c>
      <c r="C66" s="23" t="s">
        <v>116</v>
      </c>
      <c r="D66" s="23" t="s">
        <v>166</v>
      </c>
      <c r="E66" s="34">
        <f>T!H9</f>
        <v>0</v>
      </c>
      <c r="F66" s="23"/>
      <c r="G66" s="34">
        <f>T!L9</f>
        <v>46.25</v>
      </c>
      <c r="H66" s="23"/>
      <c r="I66" s="53">
        <f>T!P9</f>
        <v>25</v>
      </c>
      <c r="J66" s="23"/>
      <c r="K66" s="53">
        <f>T!T9</f>
        <v>52</v>
      </c>
      <c r="L66" s="23"/>
      <c r="M66" s="23"/>
      <c r="N66" s="98"/>
      <c r="O66" s="23"/>
      <c r="P66" s="23"/>
      <c r="Q66" s="34"/>
      <c r="R66" s="34"/>
      <c r="S66" s="23"/>
      <c r="T66" s="23"/>
    </row>
    <row r="67" spans="1:19" ht="12.75" collapsed="1">
      <c r="A67" s="8" t="s">
        <v>176</v>
      </c>
      <c r="B67" s="4"/>
      <c r="F67">
        <f>SUM(E68:E70)</f>
        <v>143.22</v>
      </c>
      <c r="H67">
        <f>SUM(G68:G70)</f>
        <v>102.69</v>
      </c>
      <c r="J67">
        <f>SUM(I68:I70)</f>
        <v>59</v>
      </c>
      <c r="L67">
        <f>SUM(K68:K70)</f>
        <v>112</v>
      </c>
      <c r="M67">
        <f>SUM(F67,H67,J67,L67)</f>
        <v>416.90999999999997</v>
      </c>
      <c r="N67" s="95">
        <v>17</v>
      </c>
      <c r="Q67" s="5">
        <f>SUM(O67,P68,P69,P70)</f>
        <v>0</v>
      </c>
      <c r="R67" s="5"/>
      <c r="S67" s="31">
        <f>SUM(M67,Q67)</f>
        <v>416.90999999999997</v>
      </c>
    </row>
    <row r="68" spans="1:20" ht="12.75" hidden="1" outlineLevel="1">
      <c r="A68" s="13"/>
      <c r="B68" s="17">
        <v>6515</v>
      </c>
      <c r="C68" s="13" t="s">
        <v>52</v>
      </c>
      <c r="D68" s="13" t="s">
        <v>59</v>
      </c>
      <c r="E68" s="35">
        <f>L!H16</f>
        <v>67.34</v>
      </c>
      <c r="F68" s="13"/>
      <c r="G68" s="35">
        <f>L!L16</f>
        <v>55.06</v>
      </c>
      <c r="H68" s="13"/>
      <c r="I68" s="77">
        <f>L!P16</f>
        <v>26</v>
      </c>
      <c r="J68" s="13"/>
      <c r="K68" s="50">
        <f>L!T16</f>
        <v>28</v>
      </c>
      <c r="L68" s="13"/>
      <c r="M68" s="13"/>
      <c r="N68" s="97"/>
      <c r="O68" s="13"/>
      <c r="P68" s="13"/>
      <c r="Q68" s="35"/>
      <c r="R68" s="35"/>
      <c r="S68" s="13"/>
      <c r="T68" s="13"/>
    </row>
    <row r="69" spans="1:20" ht="12.75" hidden="1" outlineLevel="1">
      <c r="A69" s="75"/>
      <c r="B69" s="76">
        <v>6502</v>
      </c>
      <c r="C69" s="75" t="s">
        <v>177</v>
      </c>
      <c r="D69" s="75" t="s">
        <v>193</v>
      </c>
      <c r="E69" s="74">
        <f>L!H3</f>
        <v>0</v>
      </c>
      <c r="F69" s="75"/>
      <c r="G69" s="74">
        <f>L!L3</f>
        <v>47.63</v>
      </c>
      <c r="H69" s="75"/>
      <c r="I69" s="77">
        <f>L!P3</f>
        <v>12</v>
      </c>
      <c r="J69" s="75"/>
      <c r="K69" s="77">
        <f>L!T3</f>
        <v>52</v>
      </c>
      <c r="L69" s="75"/>
      <c r="M69" s="75"/>
      <c r="N69" s="99"/>
      <c r="O69" s="75"/>
      <c r="P69" s="75"/>
      <c r="Q69" s="74"/>
      <c r="R69" s="74"/>
      <c r="S69" s="75"/>
      <c r="T69" s="75"/>
    </row>
    <row r="70" spans="1:20" ht="12.75" hidden="1" outlineLevel="1">
      <c r="A70" s="68"/>
      <c r="B70" s="69">
        <v>4013</v>
      </c>
      <c r="C70" s="68" t="s">
        <v>178</v>
      </c>
      <c r="D70" s="68" t="s">
        <v>179</v>
      </c>
      <c r="E70" s="70">
        <f>S!H13</f>
        <v>75.88</v>
      </c>
      <c r="F70" s="68"/>
      <c r="G70" s="70">
        <f>S!L13</f>
        <v>0</v>
      </c>
      <c r="H70" s="68"/>
      <c r="I70" s="71">
        <f>S!P13</f>
        <v>21</v>
      </c>
      <c r="J70" s="68"/>
      <c r="K70" s="71">
        <f>S!T13</f>
        <v>32</v>
      </c>
      <c r="L70" s="68"/>
      <c r="M70" s="68"/>
      <c r="N70" s="93"/>
      <c r="O70" s="68"/>
      <c r="P70" s="68"/>
      <c r="Q70" s="70"/>
      <c r="R70" s="70"/>
      <c r="S70" s="68"/>
      <c r="T70" s="68"/>
    </row>
    <row r="71" spans="1:20" ht="12.75" collapsed="1">
      <c r="A71" s="44" t="s">
        <v>94</v>
      </c>
      <c r="B71" s="25"/>
      <c r="C71" s="24"/>
      <c r="D71" s="24"/>
      <c r="E71" s="24"/>
      <c r="F71" s="24">
        <f>SUM(E72:E74)</f>
        <v>77.5</v>
      </c>
      <c r="G71" s="24"/>
      <c r="H71" s="24">
        <f>SUM(G72:G74)</f>
        <v>114.38</v>
      </c>
      <c r="I71" s="24"/>
      <c r="J71" s="24">
        <f>SUM(I72:I74)</f>
        <v>97</v>
      </c>
      <c r="K71" s="24"/>
      <c r="L71" s="24">
        <f>SUM(K72:K74)</f>
        <v>117</v>
      </c>
      <c r="M71" s="24">
        <f>SUM(F71,H71,J71,L71)</f>
        <v>405.88</v>
      </c>
      <c r="N71" s="91">
        <v>18</v>
      </c>
      <c r="O71" s="31"/>
      <c r="P71" s="31"/>
      <c r="Q71" s="31">
        <f>SUM(O71,P72,P73,P74)</f>
        <v>0</v>
      </c>
      <c r="R71" s="31"/>
      <c r="S71" s="31">
        <f>SUM(M71,Q71)</f>
        <v>405.88</v>
      </c>
      <c r="T71" s="24"/>
    </row>
    <row r="72" spans="1:20" ht="12.75" hidden="1" outlineLevel="1">
      <c r="A72" s="14"/>
      <c r="B72" s="16">
        <v>5505</v>
      </c>
      <c r="C72" s="15" t="s">
        <v>126</v>
      </c>
      <c r="D72" s="15" t="s">
        <v>127</v>
      </c>
      <c r="E72" s="32">
        <f>M!H8</f>
        <v>77.5</v>
      </c>
      <c r="F72" s="15"/>
      <c r="G72" s="32">
        <f>M!L7</f>
        <v>49.72</v>
      </c>
      <c r="H72" s="15"/>
      <c r="I72" s="51">
        <f>M!P7</f>
        <v>28</v>
      </c>
      <c r="J72" s="15"/>
      <c r="K72" s="51">
        <f>M!T7</f>
        <v>53</v>
      </c>
      <c r="L72" s="15"/>
      <c r="M72" s="15"/>
      <c r="N72" s="92"/>
      <c r="O72" s="32"/>
      <c r="P72" s="32"/>
      <c r="Q72" s="32"/>
      <c r="R72" s="32"/>
      <c r="S72" s="15"/>
      <c r="T72" s="15"/>
    </row>
    <row r="73" spans="1:20" ht="12.75" hidden="1" outlineLevel="1">
      <c r="A73" s="14"/>
      <c r="B73" s="16">
        <v>5508</v>
      </c>
      <c r="C73" s="15" t="s">
        <v>49</v>
      </c>
      <c r="D73" s="15" t="s">
        <v>65</v>
      </c>
      <c r="E73" s="32">
        <f>M!H10</f>
        <v>0</v>
      </c>
      <c r="F73" s="15"/>
      <c r="G73" s="32">
        <f>M!L10</f>
        <v>0</v>
      </c>
      <c r="H73" s="15"/>
      <c r="I73" s="51">
        <f>M!P10</f>
        <v>38</v>
      </c>
      <c r="J73" s="15"/>
      <c r="K73" s="51">
        <f>M!T10</f>
        <v>8</v>
      </c>
      <c r="L73" s="15"/>
      <c r="M73" s="15"/>
      <c r="N73" s="92"/>
      <c r="O73" s="32"/>
      <c r="P73" s="32"/>
      <c r="Q73" s="32"/>
      <c r="R73" s="32"/>
      <c r="S73" s="15"/>
      <c r="T73" s="15"/>
    </row>
    <row r="74" spans="1:20" ht="12.75" hidden="1" outlineLevel="1">
      <c r="A74" s="18"/>
      <c r="B74" s="19">
        <v>4024</v>
      </c>
      <c r="C74" s="20" t="s">
        <v>125</v>
      </c>
      <c r="D74" s="20" t="s">
        <v>128</v>
      </c>
      <c r="E74" s="33">
        <f>S!H24</f>
        <v>0</v>
      </c>
      <c r="F74" s="20"/>
      <c r="G74" s="33">
        <f>S!L24</f>
        <v>64.66</v>
      </c>
      <c r="H74" s="20"/>
      <c r="I74" s="52">
        <f>S!P24</f>
        <v>31</v>
      </c>
      <c r="J74" s="20"/>
      <c r="K74" s="52">
        <f>S!T24</f>
        <v>56</v>
      </c>
      <c r="L74" s="20"/>
      <c r="M74" s="20"/>
      <c r="N74" s="94"/>
      <c r="O74" s="33"/>
      <c r="P74" s="33"/>
      <c r="Q74" s="33"/>
      <c r="R74" s="33"/>
      <c r="S74" s="20"/>
      <c r="T74" s="20"/>
    </row>
    <row r="75" spans="1:20" ht="12.75" collapsed="1">
      <c r="A75" s="11" t="s">
        <v>39</v>
      </c>
      <c r="B75" s="4"/>
      <c r="F75">
        <f>SUM(E76:E78)</f>
        <v>80.4</v>
      </c>
      <c r="H75">
        <f>SUM(G76:G78)</f>
        <v>100.44</v>
      </c>
      <c r="J75">
        <f>SUM(I76:I78)</f>
        <v>73</v>
      </c>
      <c r="L75">
        <f>SUM(K76:K78)</f>
        <v>92</v>
      </c>
      <c r="M75">
        <f>SUM(F75,H75,J75,L75)</f>
        <v>345.84000000000003</v>
      </c>
      <c r="N75" s="95">
        <v>19</v>
      </c>
      <c r="O75" s="24"/>
      <c r="P75" s="24"/>
      <c r="Q75" s="5">
        <f>SUM(O75,P76,P77,P78)</f>
        <v>0</v>
      </c>
      <c r="R75" s="5"/>
      <c r="S75" s="31">
        <f>SUM(M75,Q75)</f>
        <v>345.84000000000003</v>
      </c>
      <c r="T75" s="24"/>
    </row>
    <row r="76" spans="1:20" ht="12.75" hidden="1" outlineLevel="1">
      <c r="A76" s="13"/>
      <c r="B76" s="17">
        <v>6506</v>
      </c>
      <c r="C76" s="26" t="s">
        <v>6</v>
      </c>
      <c r="D76" s="26" t="s">
        <v>12</v>
      </c>
      <c r="E76" s="35">
        <f>L!H7</f>
        <v>80.4</v>
      </c>
      <c r="F76" s="13"/>
      <c r="G76" s="35">
        <f>L!L7</f>
        <v>38.1</v>
      </c>
      <c r="H76" s="13"/>
      <c r="I76" s="50">
        <f>L!P7</f>
        <v>26</v>
      </c>
      <c r="J76" s="13"/>
      <c r="K76" s="50">
        <f>L!T7</f>
        <v>0</v>
      </c>
      <c r="L76" s="13"/>
      <c r="M76" s="13"/>
      <c r="N76" s="97"/>
      <c r="O76" s="13"/>
      <c r="P76" s="13"/>
      <c r="Q76" s="35"/>
      <c r="R76" s="35"/>
      <c r="S76" s="13"/>
      <c r="T76" s="13"/>
    </row>
    <row r="77" spans="1:20" ht="12.75" hidden="1" outlineLevel="1">
      <c r="A77" s="13"/>
      <c r="B77" s="17">
        <v>6507</v>
      </c>
      <c r="C77" s="26" t="s">
        <v>126</v>
      </c>
      <c r="D77" s="26" t="s">
        <v>129</v>
      </c>
      <c r="E77" s="35">
        <f>L!H8</f>
        <v>0</v>
      </c>
      <c r="F77" s="13"/>
      <c r="G77" s="35">
        <f>L!L8</f>
        <v>0</v>
      </c>
      <c r="H77" s="13"/>
      <c r="I77" s="50">
        <f>L!P8</f>
        <v>16</v>
      </c>
      <c r="J77" s="13"/>
      <c r="K77" s="50">
        <f>L!T8</f>
        <v>40</v>
      </c>
      <c r="L77" s="13"/>
      <c r="M77" s="13"/>
      <c r="N77" s="97"/>
      <c r="O77" s="13"/>
      <c r="P77" s="13"/>
      <c r="Q77" s="35"/>
      <c r="R77" s="35"/>
      <c r="S77" s="13"/>
      <c r="T77" s="13"/>
    </row>
    <row r="78" spans="1:20" ht="12.75" hidden="1" outlineLevel="1">
      <c r="A78" s="20"/>
      <c r="B78" s="19">
        <v>4005</v>
      </c>
      <c r="C78" s="20" t="s">
        <v>130</v>
      </c>
      <c r="D78" s="20" t="s">
        <v>131</v>
      </c>
      <c r="E78" s="33">
        <f>S!H6</f>
        <v>0</v>
      </c>
      <c r="F78" s="20"/>
      <c r="G78" s="33">
        <f>S!L6</f>
        <v>62.34</v>
      </c>
      <c r="H78" s="20"/>
      <c r="I78" s="52">
        <f>S!P6</f>
        <v>31</v>
      </c>
      <c r="J78" s="20"/>
      <c r="K78" s="52">
        <f>S!T6</f>
        <v>52</v>
      </c>
      <c r="L78" s="20"/>
      <c r="M78" s="20"/>
      <c r="N78" s="94"/>
      <c r="O78" s="20"/>
      <c r="P78" s="20"/>
      <c r="Q78" s="33"/>
      <c r="R78" s="33"/>
      <c r="S78" s="20"/>
      <c r="T78" s="20"/>
    </row>
    <row r="79" spans="1:20" ht="12.75" collapsed="1">
      <c r="A79" s="8" t="s">
        <v>185</v>
      </c>
      <c r="B79" s="4"/>
      <c r="F79">
        <f>SUM(E80:E82)</f>
        <v>65.84</v>
      </c>
      <c r="H79">
        <f>SUM(G80:G82)</f>
        <v>96.09</v>
      </c>
      <c r="J79">
        <f>SUM(I80:I82)</f>
        <v>48</v>
      </c>
      <c r="L79">
        <f>SUM(K80:K82)</f>
        <v>90</v>
      </c>
      <c r="M79">
        <f>SUM(F79,H79,J79,L79)</f>
        <v>299.93</v>
      </c>
      <c r="N79" s="95">
        <v>20</v>
      </c>
      <c r="O79" s="24"/>
      <c r="P79" s="24"/>
      <c r="Q79" s="5">
        <f>SUM(O79,P80,P81,P82)</f>
        <v>0</v>
      </c>
      <c r="R79" s="5"/>
      <c r="S79" s="31">
        <f>SUM(M79,Q79)</f>
        <v>299.93</v>
      </c>
      <c r="T79" s="24"/>
    </row>
    <row r="80" spans="1:20" ht="12.75" hidden="1" outlineLevel="1">
      <c r="A80" s="78"/>
      <c r="B80" s="79">
        <v>5513</v>
      </c>
      <c r="C80" s="78" t="s">
        <v>180</v>
      </c>
      <c r="D80" s="78" t="s">
        <v>181</v>
      </c>
      <c r="E80" s="82">
        <f>M!H13</f>
        <v>65.84</v>
      </c>
      <c r="F80" s="64"/>
      <c r="G80" s="82">
        <f>M!L13</f>
        <v>62.06</v>
      </c>
      <c r="H80" s="64"/>
      <c r="I80" s="83">
        <f>M!P13</f>
        <v>21</v>
      </c>
      <c r="J80" s="64"/>
      <c r="K80" s="83">
        <f>M!T13</f>
        <v>52</v>
      </c>
      <c r="L80" s="64"/>
      <c r="M80" s="64"/>
      <c r="N80" s="100"/>
      <c r="O80" s="64"/>
      <c r="P80" s="64"/>
      <c r="Q80" s="66"/>
      <c r="R80" s="66"/>
      <c r="S80" s="64"/>
      <c r="T80" s="64"/>
    </row>
    <row r="81" spans="1:20" ht="12.75" hidden="1" outlineLevel="1">
      <c r="A81" s="68"/>
      <c r="B81" s="69">
        <v>4020</v>
      </c>
      <c r="C81" s="73" t="s">
        <v>182</v>
      </c>
      <c r="D81" s="73" t="s">
        <v>183</v>
      </c>
      <c r="E81" s="70">
        <f>S!H20</f>
        <v>0</v>
      </c>
      <c r="F81" s="68"/>
      <c r="G81" s="70">
        <f>S!L20</f>
        <v>0</v>
      </c>
      <c r="H81" s="68"/>
      <c r="I81" s="71">
        <f>S!P20</f>
        <v>17</v>
      </c>
      <c r="J81" s="68"/>
      <c r="K81" s="71">
        <f>S!T20</f>
        <v>38</v>
      </c>
      <c r="L81" s="68"/>
      <c r="M81" s="68"/>
      <c r="N81" s="93"/>
      <c r="O81" s="68"/>
      <c r="P81" s="68"/>
      <c r="Q81" s="70"/>
      <c r="R81" s="70"/>
      <c r="S81" s="68"/>
      <c r="T81" s="68"/>
    </row>
    <row r="82" spans="1:20" ht="12.75" hidden="1" outlineLevel="1">
      <c r="A82" s="20"/>
      <c r="B82" s="19">
        <v>4025</v>
      </c>
      <c r="C82" s="20" t="s">
        <v>177</v>
      </c>
      <c r="D82" s="20" t="s">
        <v>184</v>
      </c>
      <c r="E82" s="33">
        <f>S!H25</f>
        <v>0</v>
      </c>
      <c r="F82" s="20"/>
      <c r="G82" s="33">
        <f>S!L25</f>
        <v>34.03</v>
      </c>
      <c r="H82" s="20"/>
      <c r="I82" s="52">
        <f>S!P25</f>
        <v>10</v>
      </c>
      <c r="J82" s="20"/>
      <c r="K82" s="52">
        <f>S!T25</f>
        <v>0</v>
      </c>
      <c r="L82" s="20"/>
      <c r="M82" s="20"/>
      <c r="N82" s="94"/>
      <c r="O82" s="20"/>
      <c r="P82" s="20"/>
      <c r="Q82" s="33"/>
      <c r="R82" s="33"/>
      <c r="S82" s="20"/>
      <c r="T82" s="20"/>
    </row>
    <row r="83" spans="1:20" ht="12.75" collapsed="1">
      <c r="A83" s="44" t="s">
        <v>167</v>
      </c>
      <c r="B83" s="25"/>
      <c r="C83" s="24"/>
      <c r="D83" s="24"/>
      <c r="E83" s="24"/>
      <c r="F83" s="24">
        <f>SUM(E84:E86)</f>
        <v>83.75</v>
      </c>
      <c r="G83" s="24"/>
      <c r="H83" s="24">
        <f>SUM(G84:G86)</f>
        <v>55.9</v>
      </c>
      <c r="I83" s="24"/>
      <c r="J83" s="24">
        <f>SUM(I84:I86)</f>
        <v>57</v>
      </c>
      <c r="K83" s="24"/>
      <c r="L83" s="24">
        <f>SUM(K84:K86)</f>
        <v>102</v>
      </c>
      <c r="M83" s="24">
        <f>SUM(F83,H83,J83,L83)</f>
        <v>298.65</v>
      </c>
      <c r="N83" s="91">
        <v>21</v>
      </c>
      <c r="O83" s="24"/>
      <c r="P83" s="24"/>
      <c r="Q83" s="5">
        <f>SUM(O83,P84,P85,P86)</f>
        <v>0</v>
      </c>
      <c r="R83" s="5"/>
      <c r="S83" s="31">
        <f>SUM(M83,Q83)</f>
        <v>298.65</v>
      </c>
      <c r="T83" s="24"/>
    </row>
    <row r="84" spans="1:20" ht="12.75" hidden="1" outlineLevel="1">
      <c r="A84" s="12"/>
      <c r="B84" s="17">
        <v>6508</v>
      </c>
      <c r="C84" s="13" t="s">
        <v>45</v>
      </c>
      <c r="D84" s="13" t="s">
        <v>57</v>
      </c>
      <c r="E84" s="35">
        <f>L!H9</f>
        <v>83.75</v>
      </c>
      <c r="F84" s="13"/>
      <c r="G84" s="35">
        <f>L!L9</f>
        <v>55.9</v>
      </c>
      <c r="H84" s="13"/>
      <c r="I84" s="50">
        <f>L!P9</f>
        <v>32</v>
      </c>
      <c r="J84" s="13"/>
      <c r="K84" s="50">
        <f>L!T9</f>
        <v>54</v>
      </c>
      <c r="L84" s="13"/>
      <c r="M84" s="13"/>
      <c r="N84" s="97"/>
      <c r="O84" s="13"/>
      <c r="P84" s="13"/>
      <c r="Q84" s="35"/>
      <c r="R84" s="35"/>
      <c r="S84" s="13"/>
      <c r="T84" s="13"/>
    </row>
    <row r="85" spans="1:20" ht="12.75" hidden="1" outlineLevel="1">
      <c r="A85" s="12"/>
      <c r="B85" s="17">
        <v>6511</v>
      </c>
      <c r="C85" s="75" t="s">
        <v>56</v>
      </c>
      <c r="D85" s="75" t="s">
        <v>168</v>
      </c>
      <c r="E85" s="74">
        <f>L!H12</f>
        <v>0</v>
      </c>
      <c r="F85" s="13"/>
      <c r="G85" s="35">
        <f>L!L12</f>
        <v>0</v>
      </c>
      <c r="H85" s="13"/>
      <c r="I85" s="50">
        <f>L!P12</f>
        <v>25</v>
      </c>
      <c r="J85" s="13"/>
      <c r="K85" s="50">
        <f>L!T12</f>
        <v>48</v>
      </c>
      <c r="L85" s="13"/>
      <c r="M85" s="13"/>
      <c r="N85" s="97"/>
      <c r="O85" s="13"/>
      <c r="P85" s="13"/>
      <c r="Q85" s="35"/>
      <c r="R85" s="35"/>
      <c r="S85" s="13"/>
      <c r="T85" s="13"/>
    </row>
    <row r="86" spans="1:20" ht="12.75" hidden="1" outlineLevel="1">
      <c r="A86" s="21"/>
      <c r="B86" s="22">
        <v>3003</v>
      </c>
      <c r="C86" s="58" t="s">
        <v>169</v>
      </c>
      <c r="D86" s="58" t="s">
        <v>170</v>
      </c>
      <c r="E86" s="34">
        <f>T!H5</f>
        <v>0</v>
      </c>
      <c r="F86" s="23"/>
      <c r="G86" s="34">
        <f>T!L5</f>
        <v>0</v>
      </c>
      <c r="H86" s="23"/>
      <c r="I86" s="53">
        <f>T!P5</f>
        <v>0</v>
      </c>
      <c r="J86" s="23"/>
      <c r="K86" s="53">
        <f>T!T5</f>
        <v>0</v>
      </c>
      <c r="L86" s="23"/>
      <c r="M86" s="23"/>
      <c r="N86" s="98"/>
      <c r="O86" s="23"/>
      <c r="P86" s="23"/>
      <c r="Q86" s="34"/>
      <c r="R86" s="34"/>
      <c r="S86" s="23"/>
      <c r="T86" s="23"/>
    </row>
    <row r="87" spans="1:20" ht="12.75" collapsed="1">
      <c r="A87" s="11" t="s">
        <v>186</v>
      </c>
      <c r="B87" s="4"/>
      <c r="F87">
        <f>SUM(E88:E90)</f>
        <v>0</v>
      </c>
      <c r="H87">
        <f>SUM(G88:G90)</f>
        <v>51.88</v>
      </c>
      <c r="J87">
        <f>SUM(I88:I90)</f>
        <v>41</v>
      </c>
      <c r="L87">
        <f>SUM(K88:K90)</f>
        <v>82</v>
      </c>
      <c r="M87">
        <f>SUM(F87,H87,J87,L87)</f>
        <v>174.88</v>
      </c>
      <c r="N87" s="95">
        <v>22</v>
      </c>
      <c r="O87" s="24"/>
      <c r="P87" s="24"/>
      <c r="Q87" s="5">
        <f>SUM(O87,P88,P89,P90)</f>
        <v>0</v>
      </c>
      <c r="R87" s="5"/>
      <c r="S87" s="31">
        <f>SUM(M87,Q87)</f>
        <v>174.88</v>
      </c>
      <c r="T87" s="24"/>
    </row>
    <row r="88" spans="1:20" ht="12.75" hidden="1" outlineLevel="1">
      <c r="A88" s="80"/>
      <c r="B88" s="76">
        <v>6504</v>
      </c>
      <c r="C88" s="81" t="s">
        <v>187</v>
      </c>
      <c r="D88" s="81" t="s">
        <v>188</v>
      </c>
      <c r="E88" s="74">
        <f>L!H5</f>
        <v>0</v>
      </c>
      <c r="F88" s="75"/>
      <c r="G88" s="74">
        <f>L!L5</f>
        <v>0</v>
      </c>
      <c r="H88" s="75"/>
      <c r="I88" s="77">
        <f>L!P5</f>
        <v>25</v>
      </c>
      <c r="J88" s="75"/>
      <c r="K88" s="77">
        <f>L!T5</f>
        <v>16</v>
      </c>
      <c r="L88" s="75"/>
      <c r="M88" s="75"/>
      <c r="N88" s="75"/>
      <c r="O88" s="75"/>
      <c r="P88" s="75"/>
      <c r="Q88" s="74"/>
      <c r="R88" s="74"/>
      <c r="S88" s="75"/>
      <c r="T88" s="75"/>
    </row>
    <row r="89" spans="1:20" ht="12.75" hidden="1" outlineLevel="1">
      <c r="A89" s="72"/>
      <c r="B89" s="69">
        <v>4007</v>
      </c>
      <c r="C89" s="68" t="s">
        <v>189</v>
      </c>
      <c r="D89" s="68" t="s">
        <v>190</v>
      </c>
      <c r="E89" s="70">
        <f>S!H8</f>
        <v>0</v>
      </c>
      <c r="F89" s="68"/>
      <c r="G89" s="70">
        <f>S!L8</f>
        <v>51.88</v>
      </c>
      <c r="H89" s="68"/>
      <c r="I89" s="71">
        <f>S!P8</f>
        <v>16</v>
      </c>
      <c r="J89" s="68"/>
      <c r="K89" s="71">
        <f>S!T8</f>
        <v>33</v>
      </c>
      <c r="L89" s="68"/>
      <c r="M89" s="68"/>
      <c r="N89" s="68"/>
      <c r="O89" s="68"/>
      <c r="P89" s="68"/>
      <c r="Q89" s="70"/>
      <c r="R89" s="70"/>
      <c r="S89" s="68"/>
      <c r="T89" s="68"/>
    </row>
    <row r="90" spans="1:20" ht="12.75" hidden="1" outlineLevel="1">
      <c r="A90" s="18"/>
      <c r="B90" s="19">
        <v>4014</v>
      </c>
      <c r="C90" s="20" t="s">
        <v>107</v>
      </c>
      <c r="D90" s="20" t="s">
        <v>108</v>
      </c>
      <c r="E90" s="33">
        <f>S!H14</f>
        <v>0</v>
      </c>
      <c r="F90" s="20"/>
      <c r="G90" s="33">
        <f>S!L14</f>
        <v>0</v>
      </c>
      <c r="H90" s="20"/>
      <c r="I90" s="52">
        <f>S!P14</f>
        <v>0</v>
      </c>
      <c r="J90" s="20"/>
      <c r="K90" s="52">
        <f>S!T14</f>
        <v>33</v>
      </c>
      <c r="L90" s="20"/>
      <c r="M90" s="20"/>
      <c r="N90" s="20"/>
      <c r="O90" s="20"/>
      <c r="P90" s="20"/>
      <c r="Q90" s="33"/>
      <c r="R90" s="33"/>
      <c r="S90" s="20"/>
      <c r="T90" s="20"/>
    </row>
  </sheetData>
  <sheetProtection/>
  <mergeCells count="5">
    <mergeCell ref="O1:T1"/>
    <mergeCell ref="E1:F1"/>
    <mergeCell ref="G1:H1"/>
    <mergeCell ref="I1:J1"/>
    <mergeCell ref="K1:L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2" sqref="K22"/>
    </sheetView>
  </sheetViews>
  <sheetFormatPr defaultColWidth="9.00390625" defaultRowHeight="12.75"/>
  <cols>
    <col min="1" max="1" width="11.125" style="0" customWidth="1"/>
    <col min="2" max="2" width="21.375" style="0" bestFit="1" customWidth="1"/>
    <col min="3" max="3" width="26.625" style="0" bestFit="1" customWidth="1"/>
    <col min="4" max="4" width="16.75390625" style="0" bestFit="1" customWidth="1"/>
    <col min="9" max="12" width="9.125" style="0" customWidth="1"/>
    <col min="21" max="21" width="13.00390625" style="0" customWidth="1"/>
  </cols>
  <sheetData>
    <row r="1" spans="4:20" ht="12.75">
      <c r="D1" s="1"/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1" ht="25.5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</row>
    <row r="3" spans="1:21" ht="12.75">
      <c r="A3" s="4">
        <v>6502</v>
      </c>
      <c r="B3" s="1" t="s">
        <v>177</v>
      </c>
      <c r="C3" s="1" t="s">
        <v>193</v>
      </c>
      <c r="D3" s="1" t="s">
        <v>200</v>
      </c>
      <c r="E3" s="5"/>
      <c r="F3" s="37">
        <v>120</v>
      </c>
      <c r="G3" s="5">
        <f aca="true" t="shared" si="0" ref="G3:G23">SUM(E3:F3)</f>
        <v>120</v>
      </c>
      <c r="H3" s="5">
        <f aca="true" t="shared" si="1" ref="H3:H23">120-G3</f>
        <v>0</v>
      </c>
      <c r="I3" s="5">
        <v>42.37</v>
      </c>
      <c r="J3" s="37">
        <v>10</v>
      </c>
      <c r="K3" s="5">
        <f aca="true" t="shared" si="2" ref="K3:K23">SUM(I3:J3)</f>
        <v>52.37</v>
      </c>
      <c r="L3" s="5">
        <f aca="true" t="shared" si="3" ref="L3:L23">100-K3</f>
        <v>47.63</v>
      </c>
      <c r="M3" s="5">
        <v>42.16</v>
      </c>
      <c r="N3" s="37">
        <v>12</v>
      </c>
      <c r="O3" s="37">
        <v>0</v>
      </c>
      <c r="P3" s="37">
        <f aca="true" t="shared" si="4" ref="P3:P23">SUM(N3,O3)</f>
        <v>12</v>
      </c>
      <c r="Q3" s="5">
        <v>40.5</v>
      </c>
      <c r="R3" s="37">
        <v>25</v>
      </c>
      <c r="S3" s="37">
        <v>27</v>
      </c>
      <c r="T3" s="37">
        <f aca="true" t="shared" si="5" ref="T3:T23">SUM(R3:S3)</f>
        <v>52</v>
      </c>
      <c r="U3" s="5">
        <f aca="true" t="shared" si="6" ref="U3:U23">SUM(H3,L3,P3,T3)</f>
        <v>111.63</v>
      </c>
    </row>
    <row r="4" spans="1:21" ht="12.75">
      <c r="A4" s="48">
        <v>6503</v>
      </c>
      <c r="B4" s="1" t="s">
        <v>125</v>
      </c>
      <c r="C4" s="1" t="s">
        <v>157</v>
      </c>
      <c r="D4" s="1" t="s">
        <v>50</v>
      </c>
      <c r="E4" s="5">
        <v>36.94</v>
      </c>
      <c r="F4" s="37">
        <v>10</v>
      </c>
      <c r="G4" s="5">
        <f t="shared" si="0"/>
        <v>46.94</v>
      </c>
      <c r="H4" s="5">
        <f t="shared" si="1"/>
        <v>73.06</v>
      </c>
      <c r="I4" s="5"/>
      <c r="J4" s="37">
        <v>100</v>
      </c>
      <c r="K4" s="5">
        <f t="shared" si="2"/>
        <v>100</v>
      </c>
      <c r="L4" s="5">
        <f t="shared" si="3"/>
        <v>0</v>
      </c>
      <c r="M4" s="5">
        <v>40.54</v>
      </c>
      <c r="N4" s="37">
        <v>20</v>
      </c>
      <c r="O4" s="37">
        <v>0</v>
      </c>
      <c r="P4" s="37">
        <f t="shared" si="4"/>
        <v>20</v>
      </c>
      <c r="Q4" s="5">
        <v>40.09</v>
      </c>
      <c r="R4" s="37">
        <v>25</v>
      </c>
      <c r="S4" s="37">
        <v>9</v>
      </c>
      <c r="T4" s="37">
        <f t="shared" si="5"/>
        <v>34</v>
      </c>
      <c r="U4" s="5">
        <f t="shared" si="6"/>
        <v>127.06</v>
      </c>
    </row>
    <row r="5" spans="1:21" ht="12.75">
      <c r="A5" s="4">
        <v>6504</v>
      </c>
      <c r="B5" s="1" t="s">
        <v>187</v>
      </c>
      <c r="C5" s="1" t="s">
        <v>188</v>
      </c>
      <c r="D5" s="1" t="s">
        <v>194</v>
      </c>
      <c r="E5" s="5"/>
      <c r="F5" s="37">
        <v>120</v>
      </c>
      <c r="G5" s="5">
        <f t="shared" si="0"/>
        <v>120</v>
      </c>
      <c r="H5" s="5">
        <f t="shared" si="1"/>
        <v>0</v>
      </c>
      <c r="I5" s="5"/>
      <c r="J5" s="37">
        <v>100</v>
      </c>
      <c r="K5" s="5">
        <f t="shared" si="2"/>
        <v>100</v>
      </c>
      <c r="L5" s="5">
        <f t="shared" si="3"/>
        <v>0</v>
      </c>
      <c r="M5" s="5">
        <v>32.9</v>
      </c>
      <c r="N5" s="37">
        <v>20</v>
      </c>
      <c r="O5" s="37">
        <v>5</v>
      </c>
      <c r="P5" s="37">
        <f t="shared" si="4"/>
        <v>25</v>
      </c>
      <c r="Q5" s="5">
        <v>36.65</v>
      </c>
      <c r="R5" s="37">
        <v>7</v>
      </c>
      <c r="S5" s="37">
        <v>9</v>
      </c>
      <c r="T5" s="37">
        <f t="shared" si="5"/>
        <v>16</v>
      </c>
      <c r="U5" s="5">
        <f t="shared" si="6"/>
        <v>41</v>
      </c>
    </row>
    <row r="6" spans="1:21" ht="12.75">
      <c r="A6" s="4">
        <v>6505</v>
      </c>
      <c r="B6" s="1" t="s">
        <v>195</v>
      </c>
      <c r="C6" s="1" t="s">
        <v>196</v>
      </c>
      <c r="D6" s="1" t="s">
        <v>50</v>
      </c>
      <c r="E6" s="5">
        <v>33.56</v>
      </c>
      <c r="F6" s="37">
        <v>15</v>
      </c>
      <c r="G6" s="5">
        <f t="shared" si="0"/>
        <v>48.56</v>
      </c>
      <c r="H6" s="5">
        <f t="shared" si="1"/>
        <v>71.44</v>
      </c>
      <c r="I6" s="5"/>
      <c r="J6" s="37">
        <v>100</v>
      </c>
      <c r="K6" s="5">
        <f t="shared" si="2"/>
        <v>100</v>
      </c>
      <c r="L6" s="5">
        <f t="shared" si="3"/>
        <v>0</v>
      </c>
      <c r="M6" s="5">
        <v>35.55</v>
      </c>
      <c r="N6" s="37">
        <v>25</v>
      </c>
      <c r="O6" s="37">
        <v>10</v>
      </c>
      <c r="P6" s="37">
        <f t="shared" si="4"/>
        <v>35</v>
      </c>
      <c r="Q6" s="5">
        <v>33.73</v>
      </c>
      <c r="R6" s="37">
        <v>23</v>
      </c>
      <c r="S6" s="37">
        <v>2</v>
      </c>
      <c r="T6" s="37">
        <f t="shared" si="5"/>
        <v>25</v>
      </c>
      <c r="U6" s="5">
        <f t="shared" si="6"/>
        <v>131.44</v>
      </c>
    </row>
    <row r="7" spans="1:21" ht="12.75">
      <c r="A7" s="4">
        <v>6506</v>
      </c>
      <c r="B7" s="1" t="s">
        <v>6</v>
      </c>
      <c r="C7" s="1" t="s">
        <v>12</v>
      </c>
      <c r="D7" s="1" t="s">
        <v>10</v>
      </c>
      <c r="E7" s="5">
        <v>39.6</v>
      </c>
      <c r="F7" s="37">
        <v>0</v>
      </c>
      <c r="G7" s="5">
        <f t="shared" si="0"/>
        <v>39.6</v>
      </c>
      <c r="H7" s="5">
        <f t="shared" si="1"/>
        <v>80.4</v>
      </c>
      <c r="I7" s="5">
        <v>41.9</v>
      </c>
      <c r="J7" s="37">
        <v>20</v>
      </c>
      <c r="K7" s="5">
        <f t="shared" si="2"/>
        <v>61.9</v>
      </c>
      <c r="L7" s="5">
        <f t="shared" si="3"/>
        <v>38.1</v>
      </c>
      <c r="M7" s="5">
        <v>33.93</v>
      </c>
      <c r="N7" s="37">
        <v>21</v>
      </c>
      <c r="O7" s="37">
        <v>5</v>
      </c>
      <c r="P7" s="37">
        <f t="shared" si="4"/>
        <v>26</v>
      </c>
      <c r="Q7" s="5">
        <v>40.75</v>
      </c>
      <c r="R7" s="37">
        <v>0</v>
      </c>
      <c r="S7" s="37">
        <v>0</v>
      </c>
      <c r="T7" s="37">
        <f t="shared" si="5"/>
        <v>0</v>
      </c>
      <c r="U7" s="5">
        <f t="shared" si="6"/>
        <v>144.5</v>
      </c>
    </row>
    <row r="8" spans="1:21" ht="12.75">
      <c r="A8" s="48">
        <v>6507</v>
      </c>
      <c r="B8" t="s">
        <v>126</v>
      </c>
      <c r="C8" t="s">
        <v>129</v>
      </c>
      <c r="D8" s="1" t="s">
        <v>10</v>
      </c>
      <c r="E8" s="5"/>
      <c r="F8" s="37">
        <v>120</v>
      </c>
      <c r="G8" s="5">
        <f t="shared" si="0"/>
        <v>120</v>
      </c>
      <c r="H8" s="5">
        <f t="shared" si="1"/>
        <v>0</v>
      </c>
      <c r="I8" s="5"/>
      <c r="J8" s="37">
        <v>100</v>
      </c>
      <c r="K8" s="5">
        <f t="shared" si="2"/>
        <v>100</v>
      </c>
      <c r="L8" s="5">
        <f t="shared" si="3"/>
        <v>0</v>
      </c>
      <c r="M8" s="5">
        <v>38.48</v>
      </c>
      <c r="N8" s="37">
        <v>16</v>
      </c>
      <c r="O8" s="37">
        <v>0</v>
      </c>
      <c r="P8" s="37">
        <f t="shared" si="4"/>
        <v>16</v>
      </c>
      <c r="Q8" s="5">
        <v>42.99</v>
      </c>
      <c r="R8" s="37">
        <v>26</v>
      </c>
      <c r="S8" s="37">
        <v>14</v>
      </c>
      <c r="T8" s="37">
        <f t="shared" si="5"/>
        <v>40</v>
      </c>
      <c r="U8" s="5">
        <f t="shared" si="6"/>
        <v>56</v>
      </c>
    </row>
    <row r="9" spans="1:21" ht="12.75">
      <c r="A9" s="4">
        <v>6508</v>
      </c>
      <c r="B9" s="1" t="s">
        <v>45</v>
      </c>
      <c r="C9" s="1" t="s">
        <v>57</v>
      </c>
      <c r="D9" s="1" t="s">
        <v>197</v>
      </c>
      <c r="E9" s="5">
        <v>36.25</v>
      </c>
      <c r="F9" s="37">
        <v>0</v>
      </c>
      <c r="G9" s="5">
        <f t="shared" si="0"/>
        <v>36.25</v>
      </c>
      <c r="H9" s="5">
        <f t="shared" si="1"/>
        <v>83.75</v>
      </c>
      <c r="I9" s="5">
        <v>39.1</v>
      </c>
      <c r="J9" s="37">
        <v>5</v>
      </c>
      <c r="K9" s="5">
        <f t="shared" si="2"/>
        <v>44.1</v>
      </c>
      <c r="L9" s="5">
        <f t="shared" si="3"/>
        <v>55.9</v>
      </c>
      <c r="M9" s="5">
        <v>32.54</v>
      </c>
      <c r="N9" s="37">
        <v>22</v>
      </c>
      <c r="O9" s="37">
        <v>10</v>
      </c>
      <c r="P9" s="37">
        <f t="shared" si="4"/>
        <v>32</v>
      </c>
      <c r="Q9" s="5">
        <v>46.85</v>
      </c>
      <c r="R9" s="37">
        <v>27</v>
      </c>
      <c r="S9" s="37">
        <v>27</v>
      </c>
      <c r="T9" s="37">
        <f t="shared" si="5"/>
        <v>54</v>
      </c>
      <c r="U9" s="5">
        <f t="shared" si="6"/>
        <v>225.65</v>
      </c>
    </row>
    <row r="10" spans="1:21" ht="12.75">
      <c r="A10" s="48">
        <v>6509</v>
      </c>
      <c r="B10" t="s">
        <v>62</v>
      </c>
      <c r="C10" t="s">
        <v>63</v>
      </c>
      <c r="D10" s="1" t="s">
        <v>97</v>
      </c>
      <c r="E10" s="5">
        <v>34.93</v>
      </c>
      <c r="F10" s="37">
        <v>5</v>
      </c>
      <c r="G10" s="5">
        <f t="shared" si="0"/>
        <v>39.93</v>
      </c>
      <c r="H10" s="5">
        <f t="shared" si="1"/>
        <v>80.07</v>
      </c>
      <c r="I10" s="5">
        <v>41.84</v>
      </c>
      <c r="J10" s="37">
        <v>10</v>
      </c>
      <c r="K10" s="5">
        <f t="shared" si="2"/>
        <v>51.84</v>
      </c>
      <c r="L10" s="5">
        <f t="shared" si="3"/>
        <v>48.16</v>
      </c>
      <c r="M10" s="5">
        <v>41</v>
      </c>
      <c r="N10" s="37">
        <v>21</v>
      </c>
      <c r="O10" s="37">
        <v>0</v>
      </c>
      <c r="P10" s="37">
        <f t="shared" si="4"/>
        <v>21</v>
      </c>
      <c r="Q10" s="5">
        <v>41.57</v>
      </c>
      <c r="R10" s="37">
        <v>27</v>
      </c>
      <c r="S10" s="37">
        <v>27</v>
      </c>
      <c r="T10" s="37">
        <f t="shared" si="5"/>
        <v>54</v>
      </c>
      <c r="U10" s="5">
        <f t="shared" si="6"/>
        <v>203.23</v>
      </c>
    </row>
    <row r="11" spans="1:21" ht="12.75">
      <c r="A11" s="4">
        <v>6510</v>
      </c>
      <c r="B11" s="1" t="s">
        <v>145</v>
      </c>
      <c r="C11" s="1" t="s">
        <v>152</v>
      </c>
      <c r="D11" s="1" t="s">
        <v>198</v>
      </c>
      <c r="E11" s="5">
        <v>41.28</v>
      </c>
      <c r="F11" s="37">
        <v>15</v>
      </c>
      <c r="G11" s="5">
        <f t="shared" si="0"/>
        <v>56.28</v>
      </c>
      <c r="H11" s="5">
        <f t="shared" si="1"/>
        <v>63.72</v>
      </c>
      <c r="I11" s="5">
        <v>34.41</v>
      </c>
      <c r="J11" s="37">
        <v>5</v>
      </c>
      <c r="K11" s="5">
        <f t="shared" si="2"/>
        <v>39.41</v>
      </c>
      <c r="L11" s="5">
        <f t="shared" si="3"/>
        <v>60.59</v>
      </c>
      <c r="M11" s="5">
        <v>36.03</v>
      </c>
      <c r="N11" s="37">
        <v>27</v>
      </c>
      <c r="O11" s="37">
        <v>5</v>
      </c>
      <c r="P11" s="37">
        <f t="shared" si="4"/>
        <v>32</v>
      </c>
      <c r="Q11" s="5">
        <v>37.19</v>
      </c>
      <c r="R11" s="37">
        <v>0</v>
      </c>
      <c r="S11" s="37">
        <v>27</v>
      </c>
      <c r="T11" s="37">
        <f t="shared" si="5"/>
        <v>27</v>
      </c>
      <c r="U11" s="5">
        <f t="shared" si="6"/>
        <v>183.31</v>
      </c>
    </row>
    <row r="12" spans="1:21" ht="12.75">
      <c r="A12" s="4">
        <v>6511</v>
      </c>
      <c r="B12" s="1" t="s">
        <v>56</v>
      </c>
      <c r="C12" s="1" t="s">
        <v>119</v>
      </c>
      <c r="D12" s="1" t="s">
        <v>197</v>
      </c>
      <c r="E12" s="5"/>
      <c r="F12" s="37">
        <v>120</v>
      </c>
      <c r="G12" s="5">
        <f t="shared" si="0"/>
        <v>120</v>
      </c>
      <c r="H12" s="5">
        <f t="shared" si="1"/>
        <v>0</v>
      </c>
      <c r="I12" s="5"/>
      <c r="J12" s="37">
        <v>100</v>
      </c>
      <c r="K12" s="5">
        <f t="shared" si="2"/>
        <v>100</v>
      </c>
      <c r="L12" s="5">
        <f t="shared" si="3"/>
        <v>0</v>
      </c>
      <c r="M12" s="5">
        <v>36.64</v>
      </c>
      <c r="N12" s="37">
        <v>25</v>
      </c>
      <c r="O12" s="37">
        <v>0</v>
      </c>
      <c r="P12" s="37">
        <f t="shared" si="4"/>
        <v>25</v>
      </c>
      <c r="Q12" s="5">
        <v>43.62</v>
      </c>
      <c r="R12" s="37">
        <v>21</v>
      </c>
      <c r="S12" s="37">
        <v>27</v>
      </c>
      <c r="T12" s="37">
        <f t="shared" si="5"/>
        <v>48</v>
      </c>
      <c r="U12" s="5">
        <f t="shared" si="6"/>
        <v>73</v>
      </c>
    </row>
    <row r="13" spans="1:21" ht="12.75">
      <c r="A13" s="48">
        <v>6512</v>
      </c>
      <c r="B13" s="39" t="s">
        <v>135</v>
      </c>
      <c r="C13" s="39" t="s">
        <v>136</v>
      </c>
      <c r="D13" s="40" t="s">
        <v>199</v>
      </c>
      <c r="E13" s="5"/>
      <c r="F13" s="37">
        <v>120</v>
      </c>
      <c r="G13" s="5">
        <f t="shared" si="0"/>
        <v>120</v>
      </c>
      <c r="H13" s="5">
        <f t="shared" si="1"/>
        <v>0</v>
      </c>
      <c r="I13" s="5">
        <v>34.69</v>
      </c>
      <c r="J13" s="37">
        <v>5</v>
      </c>
      <c r="K13" s="5">
        <f t="shared" si="2"/>
        <v>39.69</v>
      </c>
      <c r="L13" s="5">
        <f t="shared" si="3"/>
        <v>60.31</v>
      </c>
      <c r="M13" s="5">
        <v>35.27</v>
      </c>
      <c r="N13" s="37">
        <v>19</v>
      </c>
      <c r="O13" s="37">
        <v>10</v>
      </c>
      <c r="P13" s="37">
        <f t="shared" si="4"/>
        <v>29</v>
      </c>
      <c r="Q13" s="5">
        <v>37.39</v>
      </c>
      <c r="R13" s="37">
        <v>25</v>
      </c>
      <c r="S13" s="37">
        <v>27</v>
      </c>
      <c r="T13" s="37">
        <f t="shared" si="5"/>
        <v>52</v>
      </c>
      <c r="U13" s="5">
        <f t="shared" si="6"/>
        <v>141.31</v>
      </c>
    </row>
    <row r="14" spans="1:21" ht="12.75">
      <c r="A14" s="48">
        <v>6513</v>
      </c>
      <c r="B14" t="s">
        <v>82</v>
      </c>
      <c r="C14" t="s">
        <v>83</v>
      </c>
      <c r="D14" s="1" t="s">
        <v>5</v>
      </c>
      <c r="E14" s="5">
        <v>33.28</v>
      </c>
      <c r="F14" s="37">
        <v>0</v>
      </c>
      <c r="G14" s="5">
        <f t="shared" si="0"/>
        <v>33.28</v>
      </c>
      <c r="H14" s="5">
        <f t="shared" si="1"/>
        <v>86.72</v>
      </c>
      <c r="I14" s="5">
        <v>33.25</v>
      </c>
      <c r="J14" s="37"/>
      <c r="K14" s="5">
        <f t="shared" si="2"/>
        <v>33.25</v>
      </c>
      <c r="L14" s="5">
        <f t="shared" si="3"/>
        <v>66.75</v>
      </c>
      <c r="M14" s="5">
        <v>36.92</v>
      </c>
      <c r="N14" s="37">
        <v>26</v>
      </c>
      <c r="O14" s="37">
        <v>5</v>
      </c>
      <c r="P14" s="37">
        <f t="shared" si="4"/>
        <v>31</v>
      </c>
      <c r="Q14" s="5">
        <v>28.81</v>
      </c>
      <c r="R14" s="37">
        <v>22</v>
      </c>
      <c r="S14" s="37">
        <v>5</v>
      </c>
      <c r="T14" s="37">
        <f t="shared" si="5"/>
        <v>27</v>
      </c>
      <c r="U14" s="5">
        <f t="shared" si="6"/>
        <v>211.47</v>
      </c>
    </row>
    <row r="15" spans="1:21" ht="12.75">
      <c r="A15" s="4">
        <v>6514</v>
      </c>
      <c r="B15" s="1" t="s">
        <v>160</v>
      </c>
      <c r="C15" s="1" t="s">
        <v>161</v>
      </c>
      <c r="D15" s="1" t="s">
        <v>11</v>
      </c>
      <c r="E15" s="5">
        <v>37.84</v>
      </c>
      <c r="F15" s="37">
        <v>5</v>
      </c>
      <c r="G15" s="5">
        <f t="shared" si="0"/>
        <v>42.84</v>
      </c>
      <c r="H15" s="5">
        <f t="shared" si="1"/>
        <v>77.16</v>
      </c>
      <c r="I15" s="5">
        <v>40.12</v>
      </c>
      <c r="J15" s="37">
        <v>10</v>
      </c>
      <c r="K15" s="5">
        <f t="shared" si="2"/>
        <v>50.12</v>
      </c>
      <c r="L15" s="5">
        <f t="shared" si="3"/>
        <v>49.88</v>
      </c>
      <c r="M15" s="5">
        <v>33.83</v>
      </c>
      <c r="N15" s="37">
        <v>27</v>
      </c>
      <c r="O15" s="37">
        <v>10</v>
      </c>
      <c r="P15" s="37">
        <f t="shared" si="4"/>
        <v>37</v>
      </c>
      <c r="Q15" s="5">
        <v>34.5</v>
      </c>
      <c r="R15" s="37">
        <v>25</v>
      </c>
      <c r="S15" s="37">
        <v>27</v>
      </c>
      <c r="T15" s="37">
        <f t="shared" si="5"/>
        <v>52</v>
      </c>
      <c r="U15" s="5">
        <f t="shared" si="6"/>
        <v>216.04</v>
      </c>
    </row>
    <row r="16" spans="1:21" ht="12.75">
      <c r="A16" s="4">
        <v>6515</v>
      </c>
      <c r="B16" s="1" t="s">
        <v>52</v>
      </c>
      <c r="C16" s="1" t="s">
        <v>59</v>
      </c>
      <c r="D16" s="1" t="s">
        <v>200</v>
      </c>
      <c r="E16" s="5">
        <v>42.66</v>
      </c>
      <c r="F16" s="37">
        <v>10</v>
      </c>
      <c r="G16" s="5">
        <f t="shared" si="0"/>
        <v>52.66</v>
      </c>
      <c r="H16" s="5">
        <f t="shared" si="1"/>
        <v>67.34</v>
      </c>
      <c r="I16" s="5">
        <v>39.94</v>
      </c>
      <c r="J16" s="37">
        <v>5</v>
      </c>
      <c r="K16" s="5">
        <f t="shared" si="2"/>
        <v>44.94</v>
      </c>
      <c r="L16" s="5">
        <f t="shared" si="3"/>
        <v>55.06</v>
      </c>
      <c r="M16" s="5">
        <v>36.61</v>
      </c>
      <c r="N16" s="37">
        <v>21</v>
      </c>
      <c r="O16" s="37">
        <v>5</v>
      </c>
      <c r="P16" s="37">
        <f t="shared" si="4"/>
        <v>26</v>
      </c>
      <c r="Q16" s="5">
        <v>30.78</v>
      </c>
      <c r="R16" s="37">
        <v>26</v>
      </c>
      <c r="S16" s="37">
        <v>2</v>
      </c>
      <c r="T16" s="37">
        <f t="shared" si="5"/>
        <v>28</v>
      </c>
      <c r="U16" s="5">
        <f t="shared" si="6"/>
        <v>176.4</v>
      </c>
    </row>
    <row r="17" spans="1:21" ht="12.75">
      <c r="A17" s="48">
        <v>6516</v>
      </c>
      <c r="B17" t="s">
        <v>60</v>
      </c>
      <c r="C17" t="s">
        <v>61</v>
      </c>
      <c r="D17" s="1" t="s">
        <v>117</v>
      </c>
      <c r="E17" s="5">
        <v>45</v>
      </c>
      <c r="F17" s="37">
        <v>5</v>
      </c>
      <c r="G17" s="5">
        <f t="shared" si="0"/>
        <v>50</v>
      </c>
      <c r="H17" s="5">
        <f t="shared" si="1"/>
        <v>70</v>
      </c>
      <c r="I17" s="5">
        <v>40.69</v>
      </c>
      <c r="J17" s="37">
        <v>10</v>
      </c>
      <c r="K17" s="5">
        <f t="shared" si="2"/>
        <v>50.69</v>
      </c>
      <c r="L17" s="5">
        <f t="shared" si="3"/>
        <v>49.31</v>
      </c>
      <c r="M17" s="5">
        <v>35.05</v>
      </c>
      <c r="N17" s="37">
        <v>7</v>
      </c>
      <c r="O17" s="37">
        <v>5</v>
      </c>
      <c r="P17" s="37">
        <f t="shared" si="4"/>
        <v>12</v>
      </c>
      <c r="Q17" s="5">
        <v>41.69</v>
      </c>
      <c r="R17" s="37">
        <v>23</v>
      </c>
      <c r="S17" s="37">
        <v>27</v>
      </c>
      <c r="T17" s="37">
        <f t="shared" si="5"/>
        <v>50</v>
      </c>
      <c r="U17" s="5">
        <f t="shared" si="6"/>
        <v>181.31</v>
      </c>
    </row>
    <row r="18" spans="1:21" ht="12.75">
      <c r="A18" s="4">
        <v>6517</v>
      </c>
      <c r="B18" s="1" t="s">
        <v>58</v>
      </c>
      <c r="C18" s="1" t="s">
        <v>79</v>
      </c>
      <c r="D18" s="1" t="s">
        <v>201</v>
      </c>
      <c r="E18" s="5">
        <v>39.5</v>
      </c>
      <c r="F18" s="37">
        <v>0</v>
      </c>
      <c r="G18" s="5">
        <f t="shared" si="0"/>
        <v>39.5</v>
      </c>
      <c r="H18" s="5">
        <f t="shared" si="1"/>
        <v>80.5</v>
      </c>
      <c r="I18" s="5">
        <v>38.31</v>
      </c>
      <c r="J18" s="37">
        <v>0</v>
      </c>
      <c r="K18" s="5">
        <f t="shared" si="2"/>
        <v>38.31</v>
      </c>
      <c r="L18" s="5">
        <f t="shared" si="3"/>
        <v>61.69</v>
      </c>
      <c r="M18" s="5">
        <v>35.61</v>
      </c>
      <c r="N18" s="37">
        <v>20</v>
      </c>
      <c r="O18" s="37">
        <v>5</v>
      </c>
      <c r="P18" s="37">
        <f t="shared" si="4"/>
        <v>25</v>
      </c>
      <c r="Q18" s="5">
        <v>46.02</v>
      </c>
      <c r="R18" s="37">
        <v>25</v>
      </c>
      <c r="S18" s="37">
        <v>9</v>
      </c>
      <c r="T18" s="37">
        <f t="shared" si="5"/>
        <v>34</v>
      </c>
      <c r="U18" s="5">
        <f t="shared" si="6"/>
        <v>201.19</v>
      </c>
    </row>
    <row r="19" spans="1:21" ht="12.75">
      <c r="A19" s="4">
        <v>6519</v>
      </c>
      <c r="B19" s="1" t="s">
        <v>46</v>
      </c>
      <c r="C19" s="1" t="s">
        <v>47</v>
      </c>
      <c r="D19" s="1" t="s">
        <v>84</v>
      </c>
      <c r="E19" s="5">
        <v>42.62</v>
      </c>
      <c r="F19" s="37">
        <v>10</v>
      </c>
      <c r="G19" s="5">
        <f t="shared" si="0"/>
        <v>52.62</v>
      </c>
      <c r="H19" s="5">
        <f t="shared" si="1"/>
        <v>67.38</v>
      </c>
      <c r="I19" s="5">
        <v>47.16</v>
      </c>
      <c r="J19" s="37">
        <v>10</v>
      </c>
      <c r="K19" s="5">
        <f t="shared" si="2"/>
        <v>57.16</v>
      </c>
      <c r="L19" s="5">
        <f t="shared" si="3"/>
        <v>42.84</v>
      </c>
      <c r="M19" s="5">
        <v>35.19</v>
      </c>
      <c r="N19" s="37">
        <v>7</v>
      </c>
      <c r="O19" s="37">
        <v>0</v>
      </c>
      <c r="P19" s="37">
        <f t="shared" si="4"/>
        <v>7</v>
      </c>
      <c r="Q19" s="5">
        <v>40.94</v>
      </c>
      <c r="R19" s="37">
        <v>25</v>
      </c>
      <c r="S19" s="37">
        <v>2</v>
      </c>
      <c r="T19" s="37">
        <f t="shared" si="5"/>
        <v>27</v>
      </c>
      <c r="U19" s="5">
        <f t="shared" si="6"/>
        <v>144.22</v>
      </c>
    </row>
    <row r="20" spans="1:21" ht="12.75">
      <c r="A20" s="4">
        <v>6520</v>
      </c>
      <c r="B20" s="1" t="s">
        <v>54</v>
      </c>
      <c r="C20" s="1" t="s">
        <v>55</v>
      </c>
      <c r="D20" s="1" t="s">
        <v>202</v>
      </c>
      <c r="E20" s="5"/>
      <c r="F20" s="37">
        <v>120</v>
      </c>
      <c r="G20" s="5">
        <f t="shared" si="0"/>
        <v>120</v>
      </c>
      <c r="H20" s="5">
        <f t="shared" si="1"/>
        <v>0</v>
      </c>
      <c r="I20" s="5">
        <v>35.75</v>
      </c>
      <c r="J20" s="37">
        <v>0</v>
      </c>
      <c r="K20" s="5">
        <f t="shared" si="2"/>
        <v>35.75</v>
      </c>
      <c r="L20" s="5">
        <f t="shared" si="3"/>
        <v>64.25</v>
      </c>
      <c r="M20" s="5">
        <v>37.57</v>
      </c>
      <c r="N20" s="37">
        <v>6</v>
      </c>
      <c r="O20" s="37">
        <v>10</v>
      </c>
      <c r="P20" s="37">
        <f t="shared" si="4"/>
        <v>16</v>
      </c>
      <c r="Q20" s="5">
        <v>52.28</v>
      </c>
      <c r="R20" s="37">
        <v>14</v>
      </c>
      <c r="S20" s="37">
        <v>9</v>
      </c>
      <c r="T20" s="37">
        <f t="shared" si="5"/>
        <v>23</v>
      </c>
      <c r="U20" s="5">
        <f t="shared" si="6"/>
        <v>103.25</v>
      </c>
    </row>
    <row r="21" spans="1:21" ht="12.75">
      <c r="A21" s="4">
        <v>6521</v>
      </c>
      <c r="B21" s="1" t="s">
        <v>81</v>
      </c>
      <c r="C21" s="1" t="s">
        <v>3</v>
      </c>
      <c r="D21" s="1" t="s">
        <v>199</v>
      </c>
      <c r="E21" s="5">
        <v>34.19</v>
      </c>
      <c r="F21" s="37">
        <v>0</v>
      </c>
      <c r="G21" s="5">
        <f t="shared" si="0"/>
        <v>34.19</v>
      </c>
      <c r="H21" s="5">
        <f t="shared" si="1"/>
        <v>85.81</v>
      </c>
      <c r="I21" s="5">
        <v>33.25</v>
      </c>
      <c r="J21" s="37">
        <v>0</v>
      </c>
      <c r="K21" s="5">
        <f t="shared" si="2"/>
        <v>33.25</v>
      </c>
      <c r="L21" s="5">
        <f t="shared" si="3"/>
        <v>66.75</v>
      </c>
      <c r="M21" s="5">
        <v>36.64</v>
      </c>
      <c r="N21" s="37">
        <v>26</v>
      </c>
      <c r="O21" s="37">
        <v>5</v>
      </c>
      <c r="P21" s="37">
        <f t="shared" si="4"/>
        <v>31</v>
      </c>
      <c r="Q21" s="5">
        <v>44.92</v>
      </c>
      <c r="R21" s="37">
        <v>28</v>
      </c>
      <c r="S21" s="37">
        <v>27</v>
      </c>
      <c r="T21" s="37">
        <f t="shared" si="5"/>
        <v>55</v>
      </c>
      <c r="U21" s="5">
        <f t="shared" si="6"/>
        <v>238.56</v>
      </c>
    </row>
    <row r="22" spans="1:21" ht="12.75">
      <c r="A22" s="4">
        <v>6522</v>
      </c>
      <c r="B22" s="1" t="s">
        <v>45</v>
      </c>
      <c r="C22" s="1" t="s">
        <v>7</v>
      </c>
      <c r="D22" s="1" t="s">
        <v>50</v>
      </c>
      <c r="E22" s="5"/>
      <c r="F22" s="37">
        <v>120</v>
      </c>
      <c r="G22" s="5">
        <f t="shared" si="0"/>
        <v>120</v>
      </c>
      <c r="H22" s="5">
        <f t="shared" si="1"/>
        <v>0</v>
      </c>
      <c r="I22" s="5">
        <v>37.19</v>
      </c>
      <c r="J22" s="37">
        <v>0</v>
      </c>
      <c r="K22" s="5">
        <f t="shared" si="2"/>
        <v>37.19</v>
      </c>
      <c r="L22" s="5">
        <f t="shared" si="3"/>
        <v>62.81</v>
      </c>
      <c r="M22" s="5">
        <v>37.23</v>
      </c>
      <c r="N22" s="37">
        <v>16</v>
      </c>
      <c r="O22" s="37">
        <v>10</v>
      </c>
      <c r="P22" s="37">
        <f t="shared" si="4"/>
        <v>26</v>
      </c>
      <c r="Q22" s="5">
        <v>40.06</v>
      </c>
      <c r="R22" s="37">
        <v>25</v>
      </c>
      <c r="S22" s="37">
        <v>27</v>
      </c>
      <c r="T22" s="37">
        <f t="shared" si="5"/>
        <v>52</v>
      </c>
      <c r="U22" s="5">
        <f t="shared" si="6"/>
        <v>140.81</v>
      </c>
    </row>
    <row r="23" spans="1:21" ht="12.75">
      <c r="A23" s="4"/>
      <c r="D23" s="1"/>
      <c r="E23" s="5"/>
      <c r="F23" s="37"/>
      <c r="G23" s="5">
        <f t="shared" si="0"/>
        <v>0</v>
      </c>
      <c r="H23" s="5">
        <f t="shared" si="1"/>
        <v>120</v>
      </c>
      <c r="I23" s="5"/>
      <c r="J23" s="37"/>
      <c r="K23" s="5">
        <f t="shared" si="2"/>
        <v>0</v>
      </c>
      <c r="L23" s="5">
        <f t="shared" si="3"/>
        <v>100</v>
      </c>
      <c r="M23" s="5"/>
      <c r="N23" s="37"/>
      <c r="O23" s="37"/>
      <c r="P23" s="37">
        <f t="shared" si="4"/>
        <v>0</v>
      </c>
      <c r="Q23" s="5"/>
      <c r="R23" s="37"/>
      <c r="S23" s="37"/>
      <c r="T23" s="37">
        <f t="shared" si="5"/>
        <v>0</v>
      </c>
      <c r="U23" s="5">
        <f t="shared" si="6"/>
        <v>220</v>
      </c>
    </row>
  </sheetData>
  <sheetProtection/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1" sqref="K2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16.00390625" style="0" bestFit="1" customWidth="1"/>
    <col min="9" max="12" width="9.125" style="0" customWidth="1"/>
    <col min="21" max="21" width="12.25390625" style="0" customWidth="1"/>
  </cols>
  <sheetData>
    <row r="1" spans="4:20" ht="12.75">
      <c r="D1" s="1"/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2" ht="25.5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</row>
    <row r="3" spans="1:22" ht="12.75">
      <c r="A3" s="4">
        <v>5501</v>
      </c>
      <c r="B3" t="s">
        <v>81</v>
      </c>
      <c r="C3" t="s">
        <v>149</v>
      </c>
      <c r="D3" t="s">
        <v>206</v>
      </c>
      <c r="E3" s="5"/>
      <c r="F3" s="37">
        <v>120</v>
      </c>
      <c r="G3" s="5">
        <f aca="true" t="shared" si="0" ref="G3:G17">SUM(E3:F3)</f>
        <v>120</v>
      </c>
      <c r="H3" s="5">
        <f aca="true" t="shared" si="1" ref="H3:H17">120-G3</f>
        <v>0</v>
      </c>
      <c r="I3" s="5"/>
      <c r="J3" s="37">
        <v>100</v>
      </c>
      <c r="K3" s="5">
        <f aca="true" t="shared" si="2" ref="K3:K17">SUM(I3:J3)</f>
        <v>100</v>
      </c>
      <c r="L3" s="5">
        <f aca="true" t="shared" si="3" ref="L3:L17">100-K3</f>
        <v>0</v>
      </c>
      <c r="M3" s="5">
        <v>33.9</v>
      </c>
      <c r="N3" s="37">
        <v>23</v>
      </c>
      <c r="O3" s="37">
        <v>0</v>
      </c>
      <c r="P3" s="37">
        <f aca="true" t="shared" si="4" ref="P3:P17">SUM(N3,O3)</f>
        <v>23</v>
      </c>
      <c r="Q3" s="5">
        <v>45.6</v>
      </c>
      <c r="R3" s="37">
        <v>29</v>
      </c>
      <c r="S3" s="37">
        <v>2</v>
      </c>
      <c r="T3" s="37">
        <f aca="true" t="shared" si="5" ref="T3:T17">SUM(R3:S3)</f>
        <v>31</v>
      </c>
      <c r="U3" s="5">
        <f aca="true" t="shared" si="6" ref="U3:U17">SUM(H3,L3,P3,T3)</f>
        <v>54</v>
      </c>
      <c r="V3" s="7"/>
    </row>
    <row r="4" spans="1:22" ht="12.75">
      <c r="A4" s="4">
        <v>5502</v>
      </c>
      <c r="B4" s="1" t="s">
        <v>62</v>
      </c>
      <c r="C4" s="1" t="s">
        <v>64</v>
      </c>
      <c r="D4" s="1" t="s">
        <v>203</v>
      </c>
      <c r="E4" s="5">
        <v>33.9</v>
      </c>
      <c r="F4" s="37">
        <v>0</v>
      </c>
      <c r="G4" s="5">
        <f t="shared" si="0"/>
        <v>33.9</v>
      </c>
      <c r="H4" s="5">
        <f t="shared" si="1"/>
        <v>86.1</v>
      </c>
      <c r="I4" s="5">
        <v>36.31</v>
      </c>
      <c r="J4" s="37">
        <v>5</v>
      </c>
      <c r="K4" s="5">
        <f t="shared" si="2"/>
        <v>41.31</v>
      </c>
      <c r="L4" s="5">
        <f t="shared" si="3"/>
        <v>58.69</v>
      </c>
      <c r="M4" s="5">
        <v>33.9</v>
      </c>
      <c r="N4" s="37">
        <v>28</v>
      </c>
      <c r="O4" s="37">
        <v>10</v>
      </c>
      <c r="P4" s="37">
        <f t="shared" si="4"/>
        <v>38</v>
      </c>
      <c r="Q4" s="5">
        <v>42.81</v>
      </c>
      <c r="R4" s="37">
        <v>22</v>
      </c>
      <c r="S4" s="37">
        <v>27</v>
      </c>
      <c r="T4" s="37">
        <f t="shared" si="5"/>
        <v>49</v>
      </c>
      <c r="U4" s="5">
        <f t="shared" si="6"/>
        <v>231.79</v>
      </c>
      <c r="V4" s="9"/>
    </row>
    <row r="5" spans="1:22" ht="12.75">
      <c r="A5" s="4">
        <v>5503</v>
      </c>
      <c r="B5" t="s">
        <v>45</v>
      </c>
      <c r="C5" t="s">
        <v>95</v>
      </c>
      <c r="D5" s="1" t="s">
        <v>204</v>
      </c>
      <c r="E5" s="5">
        <v>33.32</v>
      </c>
      <c r="F5" s="37">
        <v>0</v>
      </c>
      <c r="G5" s="5">
        <f t="shared" si="0"/>
        <v>33.32</v>
      </c>
      <c r="H5" s="5">
        <f t="shared" si="1"/>
        <v>86.68</v>
      </c>
      <c r="I5" s="5">
        <v>36.04</v>
      </c>
      <c r="J5" s="37">
        <v>5</v>
      </c>
      <c r="K5" s="5">
        <f t="shared" si="2"/>
        <v>41.04</v>
      </c>
      <c r="L5" s="5">
        <f t="shared" si="3"/>
        <v>58.96</v>
      </c>
      <c r="M5" s="5">
        <v>34.86</v>
      </c>
      <c r="N5" s="37">
        <v>22</v>
      </c>
      <c r="O5" s="37">
        <v>5</v>
      </c>
      <c r="P5" s="37">
        <f t="shared" si="4"/>
        <v>27</v>
      </c>
      <c r="Q5" s="5">
        <v>40.43</v>
      </c>
      <c r="R5" s="37">
        <v>25</v>
      </c>
      <c r="S5" s="37">
        <v>27</v>
      </c>
      <c r="T5" s="37">
        <f t="shared" si="5"/>
        <v>52</v>
      </c>
      <c r="U5" s="5">
        <f t="shared" si="6"/>
        <v>224.64000000000001</v>
      </c>
      <c r="V5" s="9"/>
    </row>
    <row r="6" spans="1:22" ht="12.75">
      <c r="A6" s="4">
        <v>5504</v>
      </c>
      <c r="B6" s="1" t="s">
        <v>180</v>
      </c>
      <c r="C6" s="1" t="s">
        <v>205</v>
      </c>
      <c r="D6" s="1" t="s">
        <v>206</v>
      </c>
      <c r="E6" s="5">
        <v>34.69</v>
      </c>
      <c r="F6" s="37">
        <v>0</v>
      </c>
      <c r="G6" s="5">
        <f t="shared" si="0"/>
        <v>34.69</v>
      </c>
      <c r="H6" s="5">
        <f t="shared" si="1"/>
        <v>85.31</v>
      </c>
      <c r="I6" s="5">
        <v>34.85</v>
      </c>
      <c r="J6" s="37">
        <v>10</v>
      </c>
      <c r="K6" s="5">
        <f t="shared" si="2"/>
        <v>44.85</v>
      </c>
      <c r="L6" s="5">
        <f t="shared" si="3"/>
        <v>55.15</v>
      </c>
      <c r="M6" s="5">
        <v>35.73</v>
      </c>
      <c r="N6" s="37">
        <v>20</v>
      </c>
      <c r="O6" s="37">
        <v>0</v>
      </c>
      <c r="P6" s="37">
        <f t="shared" si="4"/>
        <v>20</v>
      </c>
      <c r="Q6" s="5">
        <v>45.5</v>
      </c>
      <c r="R6" s="37">
        <v>24</v>
      </c>
      <c r="S6" s="37">
        <v>27</v>
      </c>
      <c r="T6" s="37">
        <f t="shared" si="5"/>
        <v>51</v>
      </c>
      <c r="U6" s="5">
        <f t="shared" si="6"/>
        <v>211.46</v>
      </c>
      <c r="V6" s="9"/>
    </row>
    <row r="7" spans="1:22" ht="12.75">
      <c r="A7" s="4">
        <v>5505</v>
      </c>
      <c r="B7" s="1" t="s">
        <v>126</v>
      </c>
      <c r="C7" s="1" t="s">
        <v>127</v>
      </c>
      <c r="D7" s="1" t="s">
        <v>9</v>
      </c>
      <c r="E7" s="5">
        <v>42.31</v>
      </c>
      <c r="F7" s="37">
        <v>10</v>
      </c>
      <c r="G7" s="5">
        <f t="shared" si="0"/>
        <v>52.31</v>
      </c>
      <c r="H7" s="5">
        <f t="shared" si="1"/>
        <v>67.69</v>
      </c>
      <c r="I7" s="5">
        <v>45.28</v>
      </c>
      <c r="J7" s="37">
        <v>5</v>
      </c>
      <c r="K7" s="5">
        <f t="shared" si="2"/>
        <v>50.28</v>
      </c>
      <c r="L7" s="5">
        <f t="shared" si="3"/>
        <v>49.72</v>
      </c>
      <c r="M7" s="5">
        <v>32.15</v>
      </c>
      <c r="N7" s="37">
        <v>23</v>
      </c>
      <c r="O7" s="37">
        <v>5</v>
      </c>
      <c r="P7" s="37">
        <f t="shared" si="4"/>
        <v>28</v>
      </c>
      <c r="Q7" s="5">
        <v>47.99</v>
      </c>
      <c r="R7" s="37">
        <v>26</v>
      </c>
      <c r="S7" s="37">
        <v>27</v>
      </c>
      <c r="T7" s="37">
        <f t="shared" si="5"/>
        <v>53</v>
      </c>
      <c r="U7" s="5">
        <f t="shared" si="6"/>
        <v>198.41</v>
      </c>
      <c r="V7" s="6"/>
    </row>
    <row r="8" spans="1:22" ht="12.75">
      <c r="A8" s="4">
        <v>5506</v>
      </c>
      <c r="B8" s="1" t="s">
        <v>8</v>
      </c>
      <c r="C8" s="1" t="s">
        <v>139</v>
      </c>
      <c r="D8" s="1" t="s">
        <v>207</v>
      </c>
      <c r="E8" s="5">
        <v>32.5</v>
      </c>
      <c r="F8" s="37">
        <v>10</v>
      </c>
      <c r="G8" s="5">
        <f t="shared" si="0"/>
        <v>42.5</v>
      </c>
      <c r="H8" s="5">
        <f t="shared" si="1"/>
        <v>77.5</v>
      </c>
      <c r="I8" s="5">
        <v>34.1</v>
      </c>
      <c r="J8" s="37">
        <v>0</v>
      </c>
      <c r="K8" s="5">
        <f t="shared" si="2"/>
        <v>34.1</v>
      </c>
      <c r="L8" s="5">
        <f t="shared" si="3"/>
        <v>65.9</v>
      </c>
      <c r="M8" s="5">
        <v>34.72</v>
      </c>
      <c r="N8" s="37">
        <v>21</v>
      </c>
      <c r="O8" s="37">
        <v>10</v>
      </c>
      <c r="P8" s="37">
        <f t="shared" si="4"/>
        <v>31</v>
      </c>
      <c r="Q8" s="5">
        <v>43.16</v>
      </c>
      <c r="R8" s="37">
        <v>27</v>
      </c>
      <c r="S8" s="37">
        <v>27</v>
      </c>
      <c r="T8" s="37">
        <f t="shared" si="5"/>
        <v>54</v>
      </c>
      <c r="U8" s="5">
        <f t="shared" si="6"/>
        <v>228.4</v>
      </c>
      <c r="V8" s="7"/>
    </row>
    <row r="9" spans="1:22" ht="12.75">
      <c r="A9" s="4">
        <v>5507</v>
      </c>
      <c r="B9" s="1" t="s">
        <v>53</v>
      </c>
      <c r="C9" s="1" t="s">
        <v>118</v>
      </c>
      <c r="D9" s="1" t="s">
        <v>80</v>
      </c>
      <c r="E9" s="5">
        <v>35</v>
      </c>
      <c r="F9" s="37">
        <v>5</v>
      </c>
      <c r="G9" s="5">
        <f t="shared" si="0"/>
        <v>40</v>
      </c>
      <c r="H9" s="5">
        <f t="shared" si="1"/>
        <v>80</v>
      </c>
      <c r="I9" s="5"/>
      <c r="J9" s="37">
        <v>100</v>
      </c>
      <c r="K9" s="5">
        <f t="shared" si="2"/>
        <v>100</v>
      </c>
      <c r="L9" s="5">
        <f t="shared" si="3"/>
        <v>0</v>
      </c>
      <c r="M9" s="5">
        <v>33.16</v>
      </c>
      <c r="N9" s="37">
        <v>15</v>
      </c>
      <c r="O9" s="37">
        <v>10</v>
      </c>
      <c r="P9" s="37">
        <f>SUM(N9,O9)</f>
        <v>25</v>
      </c>
      <c r="Q9" s="5">
        <v>38.66</v>
      </c>
      <c r="R9" s="37">
        <v>25</v>
      </c>
      <c r="S9" s="37">
        <v>27</v>
      </c>
      <c r="T9" s="37">
        <f t="shared" si="5"/>
        <v>52</v>
      </c>
      <c r="U9" s="5">
        <f t="shared" si="6"/>
        <v>157</v>
      </c>
      <c r="V9" s="7"/>
    </row>
    <row r="10" spans="1:22" ht="12.75">
      <c r="A10" s="4">
        <v>5508</v>
      </c>
      <c r="B10" s="1" t="s">
        <v>49</v>
      </c>
      <c r="C10" s="1" t="s">
        <v>65</v>
      </c>
      <c r="D10" s="1" t="s">
        <v>9</v>
      </c>
      <c r="E10" s="5"/>
      <c r="F10" s="37">
        <v>120</v>
      </c>
      <c r="G10" s="5">
        <f t="shared" si="0"/>
        <v>120</v>
      </c>
      <c r="H10" s="5">
        <f t="shared" si="1"/>
        <v>0</v>
      </c>
      <c r="I10" s="5"/>
      <c r="J10" s="37">
        <v>100</v>
      </c>
      <c r="K10" s="5">
        <f t="shared" si="2"/>
        <v>100</v>
      </c>
      <c r="L10" s="5">
        <f t="shared" si="3"/>
        <v>0</v>
      </c>
      <c r="M10" s="5">
        <v>33.32</v>
      </c>
      <c r="N10" s="37">
        <v>28</v>
      </c>
      <c r="O10" s="37">
        <v>10</v>
      </c>
      <c r="P10" s="37">
        <f t="shared" si="4"/>
        <v>38</v>
      </c>
      <c r="Q10" s="5">
        <v>51.08</v>
      </c>
      <c r="R10" s="37">
        <v>6</v>
      </c>
      <c r="S10" s="37">
        <v>2</v>
      </c>
      <c r="T10" s="37">
        <f t="shared" si="5"/>
        <v>8</v>
      </c>
      <c r="U10" s="5">
        <f t="shared" si="6"/>
        <v>46</v>
      </c>
      <c r="V10" s="7"/>
    </row>
    <row r="11" spans="1:22" ht="12.75">
      <c r="A11" s="4">
        <v>5509</v>
      </c>
      <c r="B11" t="s">
        <v>56</v>
      </c>
      <c r="C11" t="s">
        <v>85</v>
      </c>
      <c r="D11" t="s">
        <v>206</v>
      </c>
      <c r="E11" s="5">
        <v>41.87</v>
      </c>
      <c r="F11" s="37">
        <v>5</v>
      </c>
      <c r="G11" s="5">
        <f t="shared" si="0"/>
        <v>46.87</v>
      </c>
      <c r="H11" s="5">
        <f t="shared" si="1"/>
        <v>73.13</v>
      </c>
      <c r="I11" s="5">
        <v>37.35</v>
      </c>
      <c r="J11" s="37">
        <v>10</v>
      </c>
      <c r="K11" s="5">
        <f t="shared" si="2"/>
        <v>47.35</v>
      </c>
      <c r="L11" s="5">
        <f t="shared" si="3"/>
        <v>52.65</v>
      </c>
      <c r="M11" s="5">
        <v>32.95</v>
      </c>
      <c r="N11" s="37">
        <v>21</v>
      </c>
      <c r="O11" s="37">
        <v>10</v>
      </c>
      <c r="P11" s="37">
        <f t="shared" si="4"/>
        <v>31</v>
      </c>
      <c r="Q11" s="5">
        <v>31.78</v>
      </c>
      <c r="R11" s="37">
        <v>20</v>
      </c>
      <c r="S11" s="37">
        <v>2</v>
      </c>
      <c r="T11" s="37">
        <f t="shared" si="5"/>
        <v>22</v>
      </c>
      <c r="U11" s="5">
        <f t="shared" si="6"/>
        <v>178.78</v>
      </c>
      <c r="V11" s="6"/>
    </row>
    <row r="12" spans="1:21" ht="12.75">
      <c r="A12" s="4">
        <v>5510</v>
      </c>
      <c r="B12" t="s">
        <v>130</v>
      </c>
      <c r="C12" t="s">
        <v>208</v>
      </c>
      <c r="D12" t="s">
        <v>37</v>
      </c>
      <c r="E12" s="5">
        <v>31.5</v>
      </c>
      <c r="F12" s="37">
        <v>5</v>
      </c>
      <c r="G12" s="5">
        <f t="shared" si="0"/>
        <v>36.5</v>
      </c>
      <c r="H12" s="5">
        <f t="shared" si="1"/>
        <v>83.5</v>
      </c>
      <c r="I12" s="5">
        <v>37.06</v>
      </c>
      <c r="J12" s="37">
        <v>5</v>
      </c>
      <c r="K12" s="5">
        <f t="shared" si="2"/>
        <v>42.06</v>
      </c>
      <c r="L12" s="5">
        <f t="shared" si="3"/>
        <v>57.94</v>
      </c>
      <c r="M12" s="5">
        <v>31.39</v>
      </c>
      <c r="N12" s="37">
        <v>18</v>
      </c>
      <c r="O12" s="37">
        <v>10</v>
      </c>
      <c r="P12" s="37">
        <f t="shared" si="4"/>
        <v>28</v>
      </c>
      <c r="Q12" s="5">
        <v>39.46</v>
      </c>
      <c r="R12" s="37">
        <v>27</v>
      </c>
      <c r="S12" s="37">
        <v>27</v>
      </c>
      <c r="T12" s="37">
        <f t="shared" si="5"/>
        <v>54</v>
      </c>
      <c r="U12" s="5">
        <f t="shared" si="6"/>
        <v>223.44</v>
      </c>
    </row>
    <row r="13" spans="1:22" ht="12.75">
      <c r="A13" s="4">
        <v>5513</v>
      </c>
      <c r="B13" s="1" t="s">
        <v>180</v>
      </c>
      <c r="C13" s="1" t="s">
        <v>181</v>
      </c>
      <c r="D13" s="1" t="s">
        <v>209</v>
      </c>
      <c r="E13" s="5">
        <v>39.16</v>
      </c>
      <c r="F13" s="37">
        <v>15</v>
      </c>
      <c r="G13" s="5">
        <f t="shared" si="0"/>
        <v>54.16</v>
      </c>
      <c r="H13" s="5">
        <f t="shared" si="1"/>
        <v>65.84</v>
      </c>
      <c r="I13" s="5">
        <v>37.94</v>
      </c>
      <c r="J13" s="37">
        <v>0</v>
      </c>
      <c r="K13" s="5">
        <f t="shared" si="2"/>
        <v>37.94</v>
      </c>
      <c r="L13" s="5">
        <f t="shared" si="3"/>
        <v>62.06</v>
      </c>
      <c r="M13" s="5">
        <v>33.98</v>
      </c>
      <c r="N13" s="37">
        <v>21</v>
      </c>
      <c r="O13" s="37">
        <v>0</v>
      </c>
      <c r="P13" s="37">
        <f t="shared" si="4"/>
        <v>21</v>
      </c>
      <c r="Q13" s="5">
        <v>43.58</v>
      </c>
      <c r="R13" s="37">
        <v>25</v>
      </c>
      <c r="S13" s="37">
        <v>27</v>
      </c>
      <c r="T13" s="37">
        <f t="shared" si="5"/>
        <v>52</v>
      </c>
      <c r="U13" s="5">
        <f t="shared" si="6"/>
        <v>200.9</v>
      </c>
      <c r="V13" s="9"/>
    </row>
    <row r="14" spans="1:22" ht="12.75">
      <c r="A14" s="4">
        <v>5514</v>
      </c>
      <c r="B14" t="s">
        <v>111</v>
      </c>
      <c r="C14" t="s">
        <v>120</v>
      </c>
      <c r="D14" t="s">
        <v>203</v>
      </c>
      <c r="E14" s="5">
        <v>34.25</v>
      </c>
      <c r="F14" s="37">
        <v>10</v>
      </c>
      <c r="G14" s="5">
        <f t="shared" si="0"/>
        <v>44.25</v>
      </c>
      <c r="H14" s="5">
        <f t="shared" si="1"/>
        <v>75.75</v>
      </c>
      <c r="I14" s="5">
        <v>39.5</v>
      </c>
      <c r="J14" s="37">
        <v>10</v>
      </c>
      <c r="K14" s="5">
        <f t="shared" si="2"/>
        <v>49.5</v>
      </c>
      <c r="L14" s="5">
        <f t="shared" si="3"/>
        <v>50.5</v>
      </c>
      <c r="M14" s="5">
        <v>38.01</v>
      </c>
      <c r="N14" s="37">
        <v>26</v>
      </c>
      <c r="O14" s="37">
        <v>0</v>
      </c>
      <c r="P14" s="37">
        <f t="shared" si="4"/>
        <v>26</v>
      </c>
      <c r="Q14" s="5">
        <v>41.56</v>
      </c>
      <c r="R14" s="37">
        <v>21</v>
      </c>
      <c r="S14" s="37">
        <v>27</v>
      </c>
      <c r="T14" s="37">
        <f t="shared" si="5"/>
        <v>48</v>
      </c>
      <c r="U14" s="5">
        <f t="shared" si="6"/>
        <v>200.25</v>
      </c>
      <c r="V14" s="7"/>
    </row>
    <row r="15" spans="1:21" ht="12.75">
      <c r="A15" s="4">
        <v>5515</v>
      </c>
      <c r="B15" s="1" t="s">
        <v>145</v>
      </c>
      <c r="C15" s="1" t="s">
        <v>146</v>
      </c>
      <c r="D15" s="1" t="s">
        <v>210</v>
      </c>
      <c r="E15" s="5">
        <v>42.38</v>
      </c>
      <c r="F15" s="37">
        <v>15</v>
      </c>
      <c r="G15" s="5">
        <f t="shared" si="0"/>
        <v>57.38</v>
      </c>
      <c r="H15" s="5">
        <f t="shared" si="1"/>
        <v>62.62</v>
      </c>
      <c r="I15" s="5">
        <v>36.93</v>
      </c>
      <c r="J15" s="37">
        <v>0</v>
      </c>
      <c r="K15" s="5">
        <f t="shared" si="2"/>
        <v>36.93</v>
      </c>
      <c r="L15" s="5">
        <f t="shared" si="3"/>
        <v>63.07</v>
      </c>
      <c r="M15" s="5">
        <v>37.07</v>
      </c>
      <c r="N15" s="37">
        <v>24</v>
      </c>
      <c r="O15" s="37">
        <v>0</v>
      </c>
      <c r="P15" s="37">
        <f t="shared" si="4"/>
        <v>24</v>
      </c>
      <c r="Q15" s="5">
        <v>31.04</v>
      </c>
      <c r="R15" s="37">
        <v>0</v>
      </c>
      <c r="S15" s="37">
        <v>27</v>
      </c>
      <c r="T15" s="37">
        <f t="shared" si="5"/>
        <v>27</v>
      </c>
      <c r="U15" s="5">
        <f t="shared" si="6"/>
        <v>176.69</v>
      </c>
    </row>
    <row r="16" spans="1:21" ht="12.75">
      <c r="A16" s="4">
        <v>5516</v>
      </c>
      <c r="B16" s="1" t="s">
        <v>132</v>
      </c>
      <c r="C16" s="1" t="s">
        <v>140</v>
      </c>
      <c r="D16" s="1" t="s">
        <v>207</v>
      </c>
      <c r="E16" s="5"/>
      <c r="F16" s="37">
        <v>120</v>
      </c>
      <c r="G16" s="5">
        <f t="shared" si="0"/>
        <v>120</v>
      </c>
      <c r="H16" s="5">
        <f t="shared" si="1"/>
        <v>0</v>
      </c>
      <c r="I16" s="5"/>
      <c r="J16" s="37">
        <v>100</v>
      </c>
      <c r="K16" s="5">
        <f t="shared" si="2"/>
        <v>100</v>
      </c>
      <c r="L16" s="5">
        <f t="shared" si="3"/>
        <v>0</v>
      </c>
      <c r="M16" s="5">
        <v>32.11</v>
      </c>
      <c r="N16" s="37">
        <v>24</v>
      </c>
      <c r="O16" s="37">
        <v>0</v>
      </c>
      <c r="P16" s="37">
        <f t="shared" si="4"/>
        <v>24</v>
      </c>
      <c r="Q16" s="5">
        <v>38.15</v>
      </c>
      <c r="R16" s="37">
        <v>19</v>
      </c>
      <c r="S16" s="37">
        <v>27</v>
      </c>
      <c r="T16" s="37">
        <f t="shared" si="5"/>
        <v>46</v>
      </c>
      <c r="U16" s="5">
        <f t="shared" si="6"/>
        <v>70</v>
      </c>
    </row>
    <row r="17" spans="1:21" ht="12.75">
      <c r="A17" s="4">
        <v>5517</v>
      </c>
      <c r="B17" s="1" t="s">
        <v>155</v>
      </c>
      <c r="C17" s="1" t="s">
        <v>165</v>
      </c>
      <c r="D17" s="1" t="s">
        <v>211</v>
      </c>
      <c r="E17" s="5">
        <v>34.06</v>
      </c>
      <c r="F17" s="37">
        <v>0</v>
      </c>
      <c r="G17" s="5">
        <f t="shared" si="0"/>
        <v>34.06</v>
      </c>
      <c r="H17" s="5">
        <f t="shared" si="1"/>
        <v>85.94</v>
      </c>
      <c r="I17" s="5">
        <v>32.5</v>
      </c>
      <c r="J17" s="37">
        <v>0</v>
      </c>
      <c r="K17" s="5">
        <f t="shared" si="2"/>
        <v>32.5</v>
      </c>
      <c r="L17" s="5">
        <f t="shared" si="3"/>
        <v>67.5</v>
      </c>
      <c r="M17" s="5">
        <v>35.91</v>
      </c>
      <c r="N17" s="37">
        <v>24</v>
      </c>
      <c r="O17" s="37">
        <v>0</v>
      </c>
      <c r="P17" s="37">
        <f t="shared" si="4"/>
        <v>24</v>
      </c>
      <c r="Q17" s="5">
        <v>38.34</v>
      </c>
      <c r="R17" s="37">
        <v>25</v>
      </c>
      <c r="S17" s="37">
        <v>27</v>
      </c>
      <c r="T17" s="37">
        <f t="shared" si="5"/>
        <v>52</v>
      </c>
      <c r="U17" s="5">
        <f t="shared" si="6"/>
        <v>229.44</v>
      </c>
    </row>
  </sheetData>
  <sheetProtection/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2" sqref="J22"/>
    </sheetView>
  </sheetViews>
  <sheetFormatPr defaultColWidth="9.00390625" defaultRowHeight="12.75"/>
  <cols>
    <col min="1" max="1" width="11.125" style="0" customWidth="1"/>
    <col min="2" max="2" width="22.125" style="0" bestFit="1" customWidth="1"/>
    <col min="3" max="3" width="26.875" style="0" bestFit="1" customWidth="1"/>
    <col min="4" max="4" width="16.75390625" style="0" bestFit="1" customWidth="1"/>
    <col min="9" max="12" width="9.125" style="0" customWidth="1"/>
    <col min="21" max="21" width="12.00390625" style="0" customWidth="1"/>
  </cols>
  <sheetData>
    <row r="1" spans="4:20" ht="12.75">
      <c r="D1" s="1"/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2" ht="25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</row>
    <row r="3" spans="1:22" ht="12.75">
      <c r="A3" s="4">
        <v>4001</v>
      </c>
      <c r="B3" t="s">
        <v>153</v>
      </c>
      <c r="C3" t="s">
        <v>154</v>
      </c>
      <c r="D3" s="1" t="s">
        <v>198</v>
      </c>
      <c r="E3" s="5">
        <v>47.72</v>
      </c>
      <c r="F3" s="37">
        <v>5</v>
      </c>
      <c r="G3" s="5">
        <f aca="true" t="shared" si="0" ref="G3:G27">SUM(E3:F3)</f>
        <v>52.72</v>
      </c>
      <c r="H3" s="5">
        <f aca="true" t="shared" si="1" ref="H3:H27">120-G3</f>
        <v>67.28</v>
      </c>
      <c r="I3" s="5">
        <v>53.97</v>
      </c>
      <c r="J3" s="37">
        <v>5</v>
      </c>
      <c r="K3" s="5">
        <f aca="true" t="shared" si="2" ref="K3:K27">SUM(I3:J3)</f>
        <v>58.97</v>
      </c>
      <c r="L3" s="5">
        <f aca="true" t="shared" si="3" ref="L3:L27">100-K3</f>
        <v>41.03</v>
      </c>
      <c r="M3" s="5">
        <v>35.09</v>
      </c>
      <c r="N3" s="37">
        <v>9</v>
      </c>
      <c r="O3" s="37">
        <v>5</v>
      </c>
      <c r="P3" s="37">
        <f aca="true" t="shared" si="4" ref="P3:P27">SUM(N3,O3)</f>
        <v>14</v>
      </c>
      <c r="Q3" s="5">
        <v>52.83</v>
      </c>
      <c r="R3" s="37">
        <v>25</v>
      </c>
      <c r="S3" s="37">
        <v>20</v>
      </c>
      <c r="T3" s="37">
        <f aca="true" t="shared" si="5" ref="T3:T27">SUM(R3:S3)</f>
        <v>45</v>
      </c>
      <c r="U3" s="5">
        <f aca="true" t="shared" si="6" ref="U3:U27">SUM(H3,L3,P3,T3)</f>
        <v>167.31</v>
      </c>
      <c r="V3" s="5"/>
    </row>
    <row r="4" spans="1:22" ht="12.75">
      <c r="A4" s="4">
        <v>4003</v>
      </c>
      <c r="B4" t="s">
        <v>81</v>
      </c>
      <c r="C4" t="s">
        <v>148</v>
      </c>
      <c r="D4" s="1" t="s">
        <v>204</v>
      </c>
      <c r="E4" s="5">
        <v>34.72</v>
      </c>
      <c r="F4" s="37">
        <v>5</v>
      </c>
      <c r="G4" s="5">
        <f t="shared" si="0"/>
        <v>39.72</v>
      </c>
      <c r="H4" s="5">
        <f t="shared" si="1"/>
        <v>80.28</v>
      </c>
      <c r="I4" s="5">
        <v>34.91</v>
      </c>
      <c r="J4" s="37">
        <v>0</v>
      </c>
      <c r="K4" s="5">
        <f t="shared" si="2"/>
        <v>34.91</v>
      </c>
      <c r="L4" s="5">
        <f t="shared" si="3"/>
        <v>65.09</v>
      </c>
      <c r="M4" s="5">
        <v>36.6</v>
      </c>
      <c r="N4" s="37">
        <v>25</v>
      </c>
      <c r="O4" s="37">
        <v>0</v>
      </c>
      <c r="P4" s="37">
        <f>SUM(N4,O4)</f>
        <v>25</v>
      </c>
      <c r="Q4" s="5">
        <v>54.24</v>
      </c>
      <c r="R4" s="37">
        <v>30</v>
      </c>
      <c r="S4" s="37">
        <v>20</v>
      </c>
      <c r="T4" s="37">
        <f t="shared" si="5"/>
        <v>50</v>
      </c>
      <c r="U4" s="5">
        <f t="shared" si="6"/>
        <v>220.37</v>
      </c>
      <c r="V4" s="7"/>
    </row>
    <row r="5" spans="1:22" ht="12.75">
      <c r="A5" s="4">
        <v>4004</v>
      </c>
      <c r="B5" s="1" t="s">
        <v>111</v>
      </c>
      <c r="C5" s="1" t="s">
        <v>112</v>
      </c>
      <c r="D5" s="1" t="s">
        <v>117</v>
      </c>
      <c r="E5" s="5">
        <v>38.41</v>
      </c>
      <c r="F5" s="37">
        <v>10</v>
      </c>
      <c r="G5" s="5">
        <f t="shared" si="0"/>
        <v>48.41</v>
      </c>
      <c r="H5" s="5">
        <f t="shared" si="1"/>
        <v>71.59</v>
      </c>
      <c r="I5" s="5">
        <v>36.22</v>
      </c>
      <c r="J5" s="37">
        <v>5</v>
      </c>
      <c r="K5" s="5">
        <f t="shared" si="2"/>
        <v>41.22</v>
      </c>
      <c r="L5" s="5">
        <f t="shared" si="3"/>
        <v>58.78</v>
      </c>
      <c r="M5" s="5">
        <v>34.17</v>
      </c>
      <c r="N5" s="37">
        <v>22</v>
      </c>
      <c r="O5" s="37">
        <v>5</v>
      </c>
      <c r="P5" s="37">
        <f t="shared" si="4"/>
        <v>27</v>
      </c>
      <c r="Q5" s="5">
        <v>44.92</v>
      </c>
      <c r="R5" s="37">
        <v>27</v>
      </c>
      <c r="S5" s="37">
        <v>27</v>
      </c>
      <c r="T5" s="37">
        <f t="shared" si="5"/>
        <v>54</v>
      </c>
      <c r="U5" s="5">
        <f t="shared" si="6"/>
        <v>211.37</v>
      </c>
      <c r="V5" s="9"/>
    </row>
    <row r="6" spans="1:22" ht="12.75">
      <c r="A6" s="4">
        <v>4005</v>
      </c>
      <c r="B6" s="1" t="s">
        <v>130</v>
      </c>
      <c r="C6" s="1" t="s">
        <v>131</v>
      </c>
      <c r="D6" s="1" t="s">
        <v>10</v>
      </c>
      <c r="E6" s="5"/>
      <c r="F6" s="37">
        <v>120</v>
      </c>
      <c r="G6" s="5">
        <f t="shared" si="0"/>
        <v>120</v>
      </c>
      <c r="H6" s="5">
        <f t="shared" si="1"/>
        <v>0</v>
      </c>
      <c r="I6" s="5">
        <v>37.66</v>
      </c>
      <c r="J6" s="37">
        <v>0</v>
      </c>
      <c r="K6" s="5">
        <f t="shared" si="2"/>
        <v>37.66</v>
      </c>
      <c r="L6" s="5">
        <f t="shared" si="3"/>
        <v>62.34</v>
      </c>
      <c r="M6" s="5">
        <v>37</v>
      </c>
      <c r="N6" s="37">
        <v>21</v>
      </c>
      <c r="O6" s="37">
        <v>10</v>
      </c>
      <c r="P6" s="37">
        <f t="shared" si="4"/>
        <v>31</v>
      </c>
      <c r="Q6" s="5">
        <v>45.22</v>
      </c>
      <c r="R6" s="37">
        <v>25</v>
      </c>
      <c r="S6" s="37">
        <v>27</v>
      </c>
      <c r="T6" s="37">
        <f t="shared" si="5"/>
        <v>52</v>
      </c>
      <c r="U6" s="5">
        <f t="shared" si="6"/>
        <v>145.34</v>
      </c>
      <c r="V6" s="9"/>
    </row>
    <row r="7" spans="1:22" ht="12.75">
      <c r="A7" s="4">
        <v>4006</v>
      </c>
      <c r="B7" s="1" t="s">
        <v>38</v>
      </c>
      <c r="C7" s="1" t="s">
        <v>212</v>
      </c>
      <c r="D7" s="1" t="s">
        <v>198</v>
      </c>
      <c r="E7" s="5">
        <v>42.21</v>
      </c>
      <c r="F7" s="37">
        <v>5</v>
      </c>
      <c r="G7" s="5">
        <f t="shared" si="0"/>
        <v>47.21</v>
      </c>
      <c r="H7" s="5">
        <f t="shared" si="1"/>
        <v>72.78999999999999</v>
      </c>
      <c r="I7" s="5">
        <v>46.78</v>
      </c>
      <c r="J7" s="37">
        <v>10</v>
      </c>
      <c r="K7" s="5">
        <f t="shared" si="2"/>
        <v>56.78</v>
      </c>
      <c r="L7" s="5">
        <f t="shared" si="3"/>
        <v>43.22</v>
      </c>
      <c r="M7" s="5">
        <v>37</v>
      </c>
      <c r="N7" s="37">
        <v>17</v>
      </c>
      <c r="O7" s="37">
        <v>5</v>
      </c>
      <c r="P7" s="37">
        <f t="shared" si="4"/>
        <v>22</v>
      </c>
      <c r="Q7" s="5">
        <v>45.82</v>
      </c>
      <c r="R7" s="37">
        <v>25</v>
      </c>
      <c r="S7" s="37">
        <v>27</v>
      </c>
      <c r="T7" s="37">
        <f t="shared" si="5"/>
        <v>52</v>
      </c>
      <c r="U7" s="5">
        <f t="shared" si="6"/>
        <v>190.01</v>
      </c>
      <c r="V7" s="5"/>
    </row>
    <row r="8" spans="1:22" ht="12.75">
      <c r="A8" s="4">
        <v>4007</v>
      </c>
      <c r="B8" s="1" t="s">
        <v>189</v>
      </c>
      <c r="C8" s="1" t="s">
        <v>190</v>
      </c>
      <c r="D8" s="1" t="s">
        <v>194</v>
      </c>
      <c r="E8" s="5"/>
      <c r="F8" s="37">
        <v>120</v>
      </c>
      <c r="G8" s="5">
        <f t="shared" si="0"/>
        <v>120</v>
      </c>
      <c r="H8" s="5">
        <f t="shared" si="1"/>
        <v>0</v>
      </c>
      <c r="I8" s="5">
        <v>48.12</v>
      </c>
      <c r="J8" s="37">
        <v>0</v>
      </c>
      <c r="K8" s="5">
        <f t="shared" si="2"/>
        <v>48.12</v>
      </c>
      <c r="L8" s="5">
        <f t="shared" si="3"/>
        <v>51.88</v>
      </c>
      <c r="M8" s="5">
        <v>38.31</v>
      </c>
      <c r="N8" s="37">
        <v>16</v>
      </c>
      <c r="O8" s="37">
        <v>0</v>
      </c>
      <c r="P8" s="37">
        <f t="shared" si="4"/>
        <v>16</v>
      </c>
      <c r="Q8" s="5">
        <v>62.65</v>
      </c>
      <c r="R8" s="37">
        <v>19</v>
      </c>
      <c r="S8" s="37">
        <v>14</v>
      </c>
      <c r="T8" s="37">
        <f t="shared" si="5"/>
        <v>33</v>
      </c>
      <c r="U8" s="5">
        <f t="shared" si="6"/>
        <v>100.88</v>
      </c>
      <c r="V8" s="5"/>
    </row>
    <row r="9" spans="1:22" ht="12.75">
      <c r="A9" s="4">
        <v>4008</v>
      </c>
      <c r="B9" t="s">
        <v>132</v>
      </c>
      <c r="C9" t="s">
        <v>69</v>
      </c>
      <c r="D9" s="1" t="s">
        <v>37</v>
      </c>
      <c r="E9" s="5">
        <v>31.96</v>
      </c>
      <c r="F9" s="37">
        <v>0</v>
      </c>
      <c r="G9" s="5">
        <f t="shared" si="0"/>
        <v>31.96</v>
      </c>
      <c r="H9" s="5">
        <f t="shared" si="1"/>
        <v>88.03999999999999</v>
      </c>
      <c r="I9" s="5">
        <v>36.72</v>
      </c>
      <c r="J9" s="37">
        <v>5</v>
      </c>
      <c r="K9" s="5">
        <f t="shared" si="2"/>
        <v>41.72</v>
      </c>
      <c r="L9" s="5">
        <f t="shared" si="3"/>
        <v>58.28</v>
      </c>
      <c r="M9" s="5">
        <v>37.95</v>
      </c>
      <c r="N9" s="37">
        <v>16</v>
      </c>
      <c r="O9" s="37">
        <v>0</v>
      </c>
      <c r="P9" s="37">
        <f t="shared" si="4"/>
        <v>16</v>
      </c>
      <c r="Q9" s="5">
        <v>41.44</v>
      </c>
      <c r="R9" s="37">
        <v>19</v>
      </c>
      <c r="S9" s="37">
        <v>27</v>
      </c>
      <c r="T9" s="37">
        <f t="shared" si="5"/>
        <v>46</v>
      </c>
      <c r="U9" s="5">
        <f t="shared" si="6"/>
        <v>208.32</v>
      </c>
      <c r="V9" s="9"/>
    </row>
    <row r="10" spans="1:22" ht="12.75">
      <c r="A10" s="4">
        <v>4009</v>
      </c>
      <c r="B10" s="1" t="s">
        <v>32</v>
      </c>
      <c r="C10" s="1" t="s">
        <v>106</v>
      </c>
      <c r="D10" s="1" t="s">
        <v>210</v>
      </c>
      <c r="E10" s="5">
        <v>37.75</v>
      </c>
      <c r="F10" s="37">
        <v>5</v>
      </c>
      <c r="G10" s="5">
        <f t="shared" si="0"/>
        <v>42.75</v>
      </c>
      <c r="H10" s="5">
        <f t="shared" si="1"/>
        <v>77.25</v>
      </c>
      <c r="I10" s="5">
        <v>35.87</v>
      </c>
      <c r="J10" s="37">
        <v>5</v>
      </c>
      <c r="K10" s="5">
        <f t="shared" si="2"/>
        <v>40.87</v>
      </c>
      <c r="L10" s="5">
        <f t="shared" si="3"/>
        <v>59.13</v>
      </c>
      <c r="M10" s="5">
        <v>43.63</v>
      </c>
      <c r="N10" s="37">
        <v>14</v>
      </c>
      <c r="O10" s="37">
        <v>0</v>
      </c>
      <c r="P10" s="37">
        <f t="shared" si="4"/>
        <v>14</v>
      </c>
      <c r="Q10" s="5">
        <v>72.81</v>
      </c>
      <c r="R10" s="37">
        <v>7</v>
      </c>
      <c r="S10" s="37">
        <v>2</v>
      </c>
      <c r="T10" s="37">
        <f t="shared" si="5"/>
        <v>9</v>
      </c>
      <c r="U10" s="5">
        <f t="shared" si="6"/>
        <v>159.38</v>
      </c>
      <c r="V10" s="9"/>
    </row>
    <row r="11" spans="1:22" ht="12.75">
      <c r="A11" s="4">
        <v>4010</v>
      </c>
      <c r="B11" s="1" t="s">
        <v>123</v>
      </c>
      <c r="C11" s="1" t="s">
        <v>124</v>
      </c>
      <c r="D11" s="1" t="s">
        <v>210</v>
      </c>
      <c r="E11" s="5">
        <v>43.97</v>
      </c>
      <c r="F11" s="37">
        <v>5</v>
      </c>
      <c r="G11" s="5">
        <f t="shared" si="0"/>
        <v>48.97</v>
      </c>
      <c r="H11" s="5">
        <f t="shared" si="1"/>
        <v>71.03</v>
      </c>
      <c r="I11" s="5">
        <v>47.5</v>
      </c>
      <c r="J11" s="37">
        <v>0</v>
      </c>
      <c r="K11" s="5">
        <f t="shared" si="2"/>
        <v>47.5</v>
      </c>
      <c r="L11" s="5">
        <f t="shared" si="3"/>
        <v>52.5</v>
      </c>
      <c r="M11" s="5">
        <v>35.56</v>
      </c>
      <c r="N11" s="37">
        <v>21</v>
      </c>
      <c r="O11" s="37">
        <v>5</v>
      </c>
      <c r="P11" s="37">
        <f t="shared" si="4"/>
        <v>26</v>
      </c>
      <c r="Q11" s="5">
        <v>47.44</v>
      </c>
      <c r="R11" s="37">
        <v>12</v>
      </c>
      <c r="S11" s="37">
        <v>9</v>
      </c>
      <c r="T11" s="37">
        <f t="shared" si="5"/>
        <v>21</v>
      </c>
      <c r="U11" s="5">
        <f t="shared" si="6"/>
        <v>170.53</v>
      </c>
      <c r="V11" s="7"/>
    </row>
    <row r="12" spans="1:22" ht="12.75">
      <c r="A12" s="4">
        <v>4012</v>
      </c>
      <c r="B12" s="1" t="s">
        <v>68</v>
      </c>
      <c r="C12" s="1" t="s">
        <v>105</v>
      </c>
      <c r="D12" s="1" t="s">
        <v>37</v>
      </c>
      <c r="E12" s="5">
        <v>32.37</v>
      </c>
      <c r="F12" s="37">
        <v>10</v>
      </c>
      <c r="G12" s="5">
        <f t="shared" si="0"/>
        <v>42.37</v>
      </c>
      <c r="H12" s="5">
        <f t="shared" si="1"/>
        <v>77.63</v>
      </c>
      <c r="I12" s="5">
        <v>38.35</v>
      </c>
      <c r="J12" s="37">
        <v>5</v>
      </c>
      <c r="K12" s="5">
        <f t="shared" si="2"/>
        <v>43.35</v>
      </c>
      <c r="L12" s="5">
        <f t="shared" si="3"/>
        <v>56.65</v>
      </c>
      <c r="M12" s="5">
        <v>32.95</v>
      </c>
      <c r="N12" s="37">
        <v>28</v>
      </c>
      <c r="O12" s="37">
        <v>5</v>
      </c>
      <c r="P12" s="37">
        <f t="shared" si="4"/>
        <v>33</v>
      </c>
      <c r="Q12" s="5">
        <v>42.86</v>
      </c>
      <c r="R12" s="37">
        <v>29</v>
      </c>
      <c r="S12" s="37">
        <v>27</v>
      </c>
      <c r="T12" s="37">
        <f t="shared" si="5"/>
        <v>56</v>
      </c>
      <c r="U12" s="5">
        <f t="shared" si="6"/>
        <v>223.28</v>
      </c>
      <c r="V12" s="9"/>
    </row>
    <row r="13" spans="1:22" ht="12.75">
      <c r="A13" s="4">
        <v>4013</v>
      </c>
      <c r="B13" s="1" t="s">
        <v>178</v>
      </c>
      <c r="C13" s="1" t="s">
        <v>179</v>
      </c>
      <c r="D13" s="1" t="s">
        <v>200</v>
      </c>
      <c r="E13" s="5">
        <v>39.12</v>
      </c>
      <c r="F13" s="37">
        <v>5</v>
      </c>
      <c r="G13" s="5">
        <f t="shared" si="0"/>
        <v>44.12</v>
      </c>
      <c r="H13" s="5">
        <f t="shared" si="1"/>
        <v>75.88</v>
      </c>
      <c r="I13" s="5"/>
      <c r="J13" s="37">
        <v>100</v>
      </c>
      <c r="K13" s="5">
        <f t="shared" si="2"/>
        <v>100</v>
      </c>
      <c r="L13" s="5">
        <f t="shared" si="3"/>
        <v>0</v>
      </c>
      <c r="M13" s="5">
        <v>32.87</v>
      </c>
      <c r="N13" s="37">
        <v>16</v>
      </c>
      <c r="O13" s="37">
        <v>5</v>
      </c>
      <c r="P13" s="37">
        <f t="shared" si="4"/>
        <v>21</v>
      </c>
      <c r="Q13" s="5">
        <v>40.61</v>
      </c>
      <c r="R13" s="37">
        <v>5</v>
      </c>
      <c r="S13" s="37">
        <v>27</v>
      </c>
      <c r="T13" s="37">
        <f t="shared" si="5"/>
        <v>32</v>
      </c>
      <c r="U13" s="5">
        <f t="shared" si="6"/>
        <v>128.88</v>
      </c>
      <c r="V13" s="7"/>
    </row>
    <row r="14" spans="1:22" ht="12.75">
      <c r="A14" s="4">
        <v>4014</v>
      </c>
      <c r="B14" s="1" t="s">
        <v>107</v>
      </c>
      <c r="C14" s="1" t="s">
        <v>108</v>
      </c>
      <c r="D14" s="1" t="s">
        <v>194</v>
      </c>
      <c r="E14" s="5"/>
      <c r="F14" s="37">
        <v>120</v>
      </c>
      <c r="G14" s="5">
        <f t="shared" si="0"/>
        <v>120</v>
      </c>
      <c r="H14" s="5">
        <f t="shared" si="1"/>
        <v>0</v>
      </c>
      <c r="I14" s="5"/>
      <c r="J14" s="37">
        <v>100</v>
      </c>
      <c r="K14" s="5">
        <f t="shared" si="2"/>
        <v>100</v>
      </c>
      <c r="L14" s="5">
        <f t="shared" si="3"/>
        <v>0</v>
      </c>
      <c r="M14" s="5">
        <v>0</v>
      </c>
      <c r="N14" s="37"/>
      <c r="O14" s="37"/>
      <c r="P14" s="37">
        <f t="shared" si="4"/>
        <v>0</v>
      </c>
      <c r="Q14" s="5">
        <v>60.04</v>
      </c>
      <c r="R14" s="37">
        <v>24</v>
      </c>
      <c r="S14" s="37">
        <v>9</v>
      </c>
      <c r="T14" s="37">
        <f t="shared" si="5"/>
        <v>33</v>
      </c>
      <c r="U14" s="5">
        <f t="shared" si="6"/>
        <v>33</v>
      </c>
      <c r="V14" s="5"/>
    </row>
    <row r="15" spans="1:22" ht="12.75">
      <c r="A15" s="4">
        <v>4015</v>
      </c>
      <c r="B15" s="1" t="s">
        <v>155</v>
      </c>
      <c r="C15" s="1" t="s">
        <v>213</v>
      </c>
      <c r="D15" s="1" t="s">
        <v>5</v>
      </c>
      <c r="E15" s="5">
        <v>37.5</v>
      </c>
      <c r="F15" s="37">
        <v>20</v>
      </c>
      <c r="G15" s="5">
        <f t="shared" si="0"/>
        <v>57.5</v>
      </c>
      <c r="H15" s="5">
        <f t="shared" si="1"/>
        <v>62.5</v>
      </c>
      <c r="I15" s="5">
        <v>35.25</v>
      </c>
      <c r="J15" s="37">
        <v>5</v>
      </c>
      <c r="K15" s="5">
        <f t="shared" si="2"/>
        <v>40.25</v>
      </c>
      <c r="L15" s="5">
        <f t="shared" si="3"/>
        <v>59.75</v>
      </c>
      <c r="M15" s="5">
        <v>0</v>
      </c>
      <c r="N15" s="37"/>
      <c r="O15" s="37"/>
      <c r="P15" s="37">
        <f t="shared" si="4"/>
        <v>0</v>
      </c>
      <c r="Q15" s="5">
        <v>39.92</v>
      </c>
      <c r="R15" s="37">
        <v>25</v>
      </c>
      <c r="S15" s="37">
        <v>27</v>
      </c>
      <c r="T15" s="37">
        <f t="shared" si="5"/>
        <v>52</v>
      </c>
      <c r="U15" s="5">
        <f t="shared" si="6"/>
        <v>174.25</v>
      </c>
      <c r="V15" s="7"/>
    </row>
    <row r="16" spans="1:22" ht="12.75">
      <c r="A16" s="4">
        <v>4016</v>
      </c>
      <c r="B16" t="s">
        <v>109</v>
      </c>
      <c r="C16" t="s">
        <v>110</v>
      </c>
      <c r="D16" s="1" t="s">
        <v>50</v>
      </c>
      <c r="E16" s="5">
        <v>47.6</v>
      </c>
      <c r="F16" s="37">
        <v>5</v>
      </c>
      <c r="G16" s="5">
        <f t="shared" si="0"/>
        <v>52.6</v>
      </c>
      <c r="H16" s="5">
        <f t="shared" si="1"/>
        <v>67.4</v>
      </c>
      <c r="I16" s="5">
        <v>48.35</v>
      </c>
      <c r="J16" s="37">
        <v>5</v>
      </c>
      <c r="K16" s="5">
        <f t="shared" si="2"/>
        <v>53.35</v>
      </c>
      <c r="L16" s="5">
        <f t="shared" si="3"/>
        <v>46.65</v>
      </c>
      <c r="M16" s="5">
        <v>33.37</v>
      </c>
      <c r="N16" s="37">
        <v>20</v>
      </c>
      <c r="O16" s="37">
        <v>5</v>
      </c>
      <c r="P16" s="37">
        <f t="shared" si="4"/>
        <v>25</v>
      </c>
      <c r="Q16" s="5">
        <v>44.53</v>
      </c>
      <c r="R16" s="37">
        <v>24</v>
      </c>
      <c r="S16" s="37">
        <v>27</v>
      </c>
      <c r="T16" s="37">
        <f t="shared" si="5"/>
        <v>51</v>
      </c>
      <c r="U16" s="5">
        <f t="shared" si="6"/>
        <v>190.05</v>
      </c>
      <c r="V16" s="5"/>
    </row>
    <row r="17" spans="1:22" ht="12.75">
      <c r="A17" s="4">
        <v>4017</v>
      </c>
      <c r="B17" t="s">
        <v>36</v>
      </c>
      <c r="C17" t="s">
        <v>70</v>
      </c>
      <c r="D17" s="1" t="s">
        <v>211</v>
      </c>
      <c r="E17" s="5">
        <v>39.82</v>
      </c>
      <c r="F17" s="37">
        <v>10</v>
      </c>
      <c r="G17" s="5">
        <f t="shared" si="0"/>
        <v>49.82</v>
      </c>
      <c r="H17" s="5">
        <f t="shared" si="1"/>
        <v>70.18</v>
      </c>
      <c r="I17" s="5">
        <v>38.22</v>
      </c>
      <c r="J17" s="37">
        <v>0</v>
      </c>
      <c r="K17" s="5">
        <f t="shared" si="2"/>
        <v>38.22</v>
      </c>
      <c r="L17" s="5">
        <f t="shared" si="3"/>
        <v>61.78</v>
      </c>
      <c r="M17" s="5">
        <v>0</v>
      </c>
      <c r="N17" s="37"/>
      <c r="O17" s="37"/>
      <c r="P17" s="37">
        <f t="shared" si="4"/>
        <v>0</v>
      </c>
      <c r="Q17" s="5">
        <v>48.21</v>
      </c>
      <c r="R17" s="37">
        <v>24</v>
      </c>
      <c r="S17" s="37">
        <v>27</v>
      </c>
      <c r="T17" s="37">
        <f t="shared" si="5"/>
        <v>51</v>
      </c>
      <c r="U17" s="5">
        <f t="shared" si="6"/>
        <v>182.96</v>
      </c>
      <c r="V17" s="9"/>
    </row>
    <row r="18" spans="1:22" ht="12.75">
      <c r="A18" s="4">
        <v>4018</v>
      </c>
      <c r="B18" s="1" t="s">
        <v>174</v>
      </c>
      <c r="C18" s="1" t="s">
        <v>175</v>
      </c>
      <c r="D18" s="1" t="s">
        <v>117</v>
      </c>
      <c r="E18" s="5">
        <v>36.94</v>
      </c>
      <c r="F18" s="37">
        <v>0</v>
      </c>
      <c r="G18" s="5">
        <f t="shared" si="0"/>
        <v>36.94</v>
      </c>
      <c r="H18" s="5">
        <f t="shared" si="1"/>
        <v>83.06</v>
      </c>
      <c r="I18" s="5">
        <v>37.31</v>
      </c>
      <c r="J18" s="37">
        <v>0</v>
      </c>
      <c r="K18" s="5">
        <f t="shared" si="2"/>
        <v>37.31</v>
      </c>
      <c r="L18" s="5">
        <f t="shared" si="3"/>
        <v>62.69</v>
      </c>
      <c r="M18" s="5">
        <v>34.79</v>
      </c>
      <c r="N18" s="37">
        <v>19</v>
      </c>
      <c r="O18" s="37">
        <v>5</v>
      </c>
      <c r="P18" s="37">
        <f t="shared" si="4"/>
        <v>24</v>
      </c>
      <c r="Q18" s="5">
        <v>46.82</v>
      </c>
      <c r="R18" s="37">
        <v>27</v>
      </c>
      <c r="S18" s="37">
        <v>27</v>
      </c>
      <c r="T18" s="37">
        <f t="shared" si="5"/>
        <v>54</v>
      </c>
      <c r="U18" s="5">
        <f t="shared" si="6"/>
        <v>223.75</v>
      </c>
      <c r="V18" s="9"/>
    </row>
    <row r="19" spans="1:22" ht="12.75">
      <c r="A19" s="4">
        <v>4019</v>
      </c>
      <c r="B19" t="s">
        <v>150</v>
      </c>
      <c r="C19" t="s">
        <v>88</v>
      </c>
      <c r="D19" s="1" t="s">
        <v>50</v>
      </c>
      <c r="E19" s="5"/>
      <c r="F19" s="37">
        <v>120</v>
      </c>
      <c r="G19" s="5">
        <f t="shared" si="0"/>
        <v>120</v>
      </c>
      <c r="H19" s="5">
        <f t="shared" si="1"/>
        <v>0</v>
      </c>
      <c r="I19" s="5"/>
      <c r="J19" s="37">
        <v>100</v>
      </c>
      <c r="K19" s="5">
        <f t="shared" si="2"/>
        <v>100</v>
      </c>
      <c r="L19" s="5">
        <f t="shared" si="3"/>
        <v>0</v>
      </c>
      <c r="M19" s="5">
        <v>35.31</v>
      </c>
      <c r="N19" s="37">
        <v>24</v>
      </c>
      <c r="O19" s="37">
        <v>5</v>
      </c>
      <c r="P19" s="37">
        <f t="shared" si="4"/>
        <v>29</v>
      </c>
      <c r="Q19" s="5">
        <v>44.07</v>
      </c>
      <c r="R19" s="37">
        <v>27</v>
      </c>
      <c r="S19" s="37">
        <v>27</v>
      </c>
      <c r="T19" s="37">
        <f t="shared" si="5"/>
        <v>54</v>
      </c>
      <c r="U19" s="5">
        <f t="shared" si="6"/>
        <v>83</v>
      </c>
      <c r="V19" s="5"/>
    </row>
    <row r="20" spans="1:22" ht="12.75">
      <c r="A20" s="4">
        <v>4020</v>
      </c>
      <c r="B20" s="1" t="s">
        <v>182</v>
      </c>
      <c r="C20" s="1" t="s">
        <v>183</v>
      </c>
      <c r="D20" s="1" t="s">
        <v>209</v>
      </c>
      <c r="E20" s="5"/>
      <c r="F20" s="37">
        <v>120</v>
      </c>
      <c r="G20" s="5">
        <f t="shared" si="0"/>
        <v>120</v>
      </c>
      <c r="H20" s="5">
        <f t="shared" si="1"/>
        <v>0</v>
      </c>
      <c r="I20" s="5"/>
      <c r="J20" s="37">
        <v>100</v>
      </c>
      <c r="K20" s="5">
        <f t="shared" si="2"/>
        <v>100</v>
      </c>
      <c r="L20" s="5">
        <f t="shared" si="3"/>
        <v>0</v>
      </c>
      <c r="M20" s="5">
        <v>34.69</v>
      </c>
      <c r="N20" s="37">
        <v>12</v>
      </c>
      <c r="O20" s="37">
        <v>5</v>
      </c>
      <c r="P20" s="37">
        <f t="shared" si="4"/>
        <v>17</v>
      </c>
      <c r="Q20" s="5">
        <v>48.28</v>
      </c>
      <c r="R20" s="37">
        <v>24</v>
      </c>
      <c r="S20" s="37">
        <v>14</v>
      </c>
      <c r="T20" s="37">
        <f t="shared" si="5"/>
        <v>38</v>
      </c>
      <c r="U20" s="5">
        <f t="shared" si="6"/>
        <v>55</v>
      </c>
      <c r="V20" s="7"/>
    </row>
    <row r="21" spans="1:22" ht="12.75">
      <c r="A21" s="4">
        <v>4021</v>
      </c>
      <c r="B21" s="1" t="s">
        <v>86</v>
      </c>
      <c r="C21" s="1" t="s">
        <v>31</v>
      </c>
      <c r="D21" s="1" t="s">
        <v>5</v>
      </c>
      <c r="E21" s="5">
        <v>36.54</v>
      </c>
      <c r="F21" s="37">
        <v>0</v>
      </c>
      <c r="G21" s="5">
        <f t="shared" si="0"/>
        <v>36.54</v>
      </c>
      <c r="H21" s="5">
        <f t="shared" si="1"/>
        <v>83.46000000000001</v>
      </c>
      <c r="I21" s="5">
        <v>38.88</v>
      </c>
      <c r="J21" s="37">
        <v>0</v>
      </c>
      <c r="K21" s="5">
        <f t="shared" si="2"/>
        <v>38.88</v>
      </c>
      <c r="L21" s="5">
        <f t="shared" si="3"/>
        <v>61.12</v>
      </c>
      <c r="M21" s="5">
        <v>34.75</v>
      </c>
      <c r="N21" s="37">
        <v>25</v>
      </c>
      <c r="O21" s="37">
        <v>10</v>
      </c>
      <c r="P21" s="37">
        <f t="shared" si="4"/>
        <v>35</v>
      </c>
      <c r="Q21" s="5">
        <v>48.87</v>
      </c>
      <c r="R21" s="37">
        <v>22</v>
      </c>
      <c r="S21" s="37">
        <v>2</v>
      </c>
      <c r="T21" s="37">
        <f t="shared" si="5"/>
        <v>24</v>
      </c>
      <c r="U21" s="5">
        <f t="shared" si="6"/>
        <v>203.58</v>
      </c>
      <c r="V21" s="5" t="s">
        <v>48</v>
      </c>
    </row>
    <row r="22" spans="1:21" ht="12.75">
      <c r="A22" s="4">
        <v>4022</v>
      </c>
      <c r="B22" s="1" t="s">
        <v>34</v>
      </c>
      <c r="C22" s="1" t="s">
        <v>35</v>
      </c>
      <c r="D22" s="1" t="s">
        <v>211</v>
      </c>
      <c r="E22" s="5"/>
      <c r="F22" s="37">
        <v>120</v>
      </c>
      <c r="G22" s="5">
        <f t="shared" si="0"/>
        <v>120</v>
      </c>
      <c r="H22" s="5">
        <f t="shared" si="1"/>
        <v>0</v>
      </c>
      <c r="I22" s="5">
        <v>38.37</v>
      </c>
      <c r="J22" s="37">
        <v>0</v>
      </c>
      <c r="K22" s="5">
        <f t="shared" si="2"/>
        <v>38.37</v>
      </c>
      <c r="L22" s="5">
        <f t="shared" si="3"/>
        <v>61.63</v>
      </c>
      <c r="M22" s="5">
        <v>37</v>
      </c>
      <c r="N22" s="37">
        <v>21</v>
      </c>
      <c r="O22" s="37">
        <v>5</v>
      </c>
      <c r="P22" s="37">
        <f t="shared" si="4"/>
        <v>26</v>
      </c>
      <c r="Q22" s="5">
        <v>51.7</v>
      </c>
      <c r="R22" s="37">
        <v>29</v>
      </c>
      <c r="S22" s="37">
        <v>27</v>
      </c>
      <c r="T22" s="37">
        <f t="shared" si="5"/>
        <v>56</v>
      </c>
      <c r="U22" s="5">
        <f t="shared" si="6"/>
        <v>143.63</v>
      </c>
    </row>
    <row r="23" spans="1:21" ht="12.75">
      <c r="A23" s="4">
        <v>4023</v>
      </c>
      <c r="B23" s="1" t="s">
        <v>6</v>
      </c>
      <c r="C23" s="1" t="s">
        <v>66</v>
      </c>
      <c r="D23" s="1" t="s">
        <v>204</v>
      </c>
      <c r="E23" s="5">
        <v>36.19</v>
      </c>
      <c r="F23" s="37">
        <v>0</v>
      </c>
      <c r="G23" s="5">
        <f t="shared" si="0"/>
        <v>36.19</v>
      </c>
      <c r="H23" s="5">
        <f t="shared" si="1"/>
        <v>83.81</v>
      </c>
      <c r="I23" s="5">
        <v>42.79</v>
      </c>
      <c r="J23" s="37">
        <v>10</v>
      </c>
      <c r="K23" s="5">
        <f t="shared" si="2"/>
        <v>52.79</v>
      </c>
      <c r="L23" s="5">
        <f t="shared" si="3"/>
        <v>47.21</v>
      </c>
      <c r="M23" s="5">
        <v>33.34</v>
      </c>
      <c r="N23" s="37">
        <v>21</v>
      </c>
      <c r="O23" s="37">
        <v>5</v>
      </c>
      <c r="P23" s="37">
        <f t="shared" si="4"/>
        <v>26</v>
      </c>
      <c r="Q23" s="5">
        <v>44.84</v>
      </c>
      <c r="R23" s="37">
        <v>27</v>
      </c>
      <c r="S23" s="37">
        <v>27</v>
      </c>
      <c r="T23" s="37">
        <f t="shared" si="5"/>
        <v>54</v>
      </c>
      <c r="U23" s="5">
        <f t="shared" si="6"/>
        <v>211.02</v>
      </c>
    </row>
    <row r="24" spans="1:21" ht="12.75">
      <c r="A24" s="4">
        <v>4024</v>
      </c>
      <c r="B24" s="1" t="s">
        <v>125</v>
      </c>
      <c r="C24" s="1" t="s">
        <v>128</v>
      </c>
      <c r="D24" s="1" t="s">
        <v>9</v>
      </c>
      <c r="E24" s="5"/>
      <c r="F24" s="37">
        <v>120</v>
      </c>
      <c r="G24" s="5">
        <f t="shared" si="0"/>
        <v>120</v>
      </c>
      <c r="H24" s="5">
        <f t="shared" si="1"/>
        <v>0</v>
      </c>
      <c r="I24" s="5">
        <v>35.34</v>
      </c>
      <c r="J24" s="37">
        <v>0</v>
      </c>
      <c r="K24" s="5">
        <f t="shared" si="2"/>
        <v>35.34</v>
      </c>
      <c r="L24" s="5">
        <f t="shared" si="3"/>
        <v>64.66</v>
      </c>
      <c r="M24" s="5">
        <v>35.5</v>
      </c>
      <c r="N24" s="37">
        <v>21</v>
      </c>
      <c r="O24" s="37">
        <v>10</v>
      </c>
      <c r="P24" s="37">
        <f t="shared" si="4"/>
        <v>31</v>
      </c>
      <c r="Q24" s="5">
        <v>45.92</v>
      </c>
      <c r="R24" s="37">
        <v>29</v>
      </c>
      <c r="S24" s="37">
        <v>27</v>
      </c>
      <c r="T24" s="37">
        <f t="shared" si="5"/>
        <v>56</v>
      </c>
      <c r="U24" s="5">
        <f t="shared" si="6"/>
        <v>151.66</v>
      </c>
    </row>
    <row r="25" spans="1:21" ht="12.75">
      <c r="A25" s="4">
        <v>4025</v>
      </c>
      <c r="B25" s="1" t="s">
        <v>177</v>
      </c>
      <c r="C25" s="1" t="s">
        <v>184</v>
      </c>
      <c r="D25" s="1" t="s">
        <v>209</v>
      </c>
      <c r="E25" s="5"/>
      <c r="F25" s="37">
        <v>120</v>
      </c>
      <c r="G25" s="5">
        <f t="shared" si="0"/>
        <v>120</v>
      </c>
      <c r="H25" s="5">
        <f t="shared" si="1"/>
        <v>0</v>
      </c>
      <c r="I25" s="5">
        <v>45.97</v>
      </c>
      <c r="J25" s="37">
        <v>20</v>
      </c>
      <c r="K25" s="5">
        <f t="shared" si="2"/>
        <v>65.97</v>
      </c>
      <c r="L25" s="5">
        <f t="shared" si="3"/>
        <v>34.03</v>
      </c>
      <c r="M25" s="5">
        <v>35.88</v>
      </c>
      <c r="N25" s="37">
        <v>5</v>
      </c>
      <c r="O25" s="37">
        <v>5</v>
      </c>
      <c r="P25" s="37">
        <f t="shared" si="4"/>
        <v>10</v>
      </c>
      <c r="Q25" s="5">
        <v>0</v>
      </c>
      <c r="R25" s="37"/>
      <c r="S25" s="37"/>
      <c r="T25" s="37">
        <f t="shared" si="5"/>
        <v>0</v>
      </c>
      <c r="U25" s="5">
        <f t="shared" si="6"/>
        <v>44.03</v>
      </c>
    </row>
    <row r="26" spans="1:21" ht="12.75">
      <c r="A26" s="4">
        <v>4026</v>
      </c>
      <c r="B26" t="s">
        <v>195</v>
      </c>
      <c r="C26" t="s">
        <v>87</v>
      </c>
      <c r="D26" s="1" t="s">
        <v>50</v>
      </c>
      <c r="E26" s="5">
        <v>30.18</v>
      </c>
      <c r="F26" s="37">
        <v>5</v>
      </c>
      <c r="G26" s="5">
        <f t="shared" si="0"/>
        <v>35.18</v>
      </c>
      <c r="H26" s="5">
        <f t="shared" si="1"/>
        <v>84.82</v>
      </c>
      <c r="I26" s="5"/>
      <c r="J26" s="37">
        <v>100</v>
      </c>
      <c r="K26" s="5">
        <f t="shared" si="2"/>
        <v>100</v>
      </c>
      <c r="L26" s="5">
        <f t="shared" si="3"/>
        <v>0</v>
      </c>
      <c r="M26" s="5">
        <v>0</v>
      </c>
      <c r="N26" s="37"/>
      <c r="O26" s="37"/>
      <c r="P26" s="37">
        <f t="shared" si="4"/>
        <v>0</v>
      </c>
      <c r="Q26" s="5">
        <v>37.42</v>
      </c>
      <c r="R26" s="37">
        <v>25</v>
      </c>
      <c r="S26" s="37">
        <v>0</v>
      </c>
      <c r="T26" s="37">
        <f t="shared" si="5"/>
        <v>25</v>
      </c>
      <c r="U26" s="5">
        <f t="shared" si="6"/>
        <v>109.82</v>
      </c>
    </row>
    <row r="27" spans="1:21" ht="12.75">
      <c r="A27" s="4">
        <v>4027</v>
      </c>
      <c r="B27" s="1" t="s">
        <v>13</v>
      </c>
      <c r="C27" s="1" t="s">
        <v>67</v>
      </c>
      <c r="D27" s="1" t="s">
        <v>50</v>
      </c>
      <c r="E27" s="5">
        <v>42.54</v>
      </c>
      <c r="F27" s="37">
        <v>5</v>
      </c>
      <c r="G27" s="5">
        <f t="shared" si="0"/>
        <v>47.54</v>
      </c>
      <c r="H27" s="5">
        <f t="shared" si="1"/>
        <v>72.46000000000001</v>
      </c>
      <c r="I27" s="5">
        <v>38.15</v>
      </c>
      <c r="J27" s="37">
        <v>0</v>
      </c>
      <c r="K27" s="5">
        <f t="shared" si="2"/>
        <v>38.15</v>
      </c>
      <c r="L27" s="5">
        <f t="shared" si="3"/>
        <v>61.85</v>
      </c>
      <c r="M27" s="5">
        <v>35.62</v>
      </c>
      <c r="N27" s="37">
        <v>20</v>
      </c>
      <c r="O27" s="37">
        <v>5</v>
      </c>
      <c r="P27" s="37">
        <f t="shared" si="4"/>
        <v>25</v>
      </c>
      <c r="Q27" s="5">
        <v>40.76</v>
      </c>
      <c r="R27" s="37">
        <v>27</v>
      </c>
      <c r="S27" s="37">
        <v>2</v>
      </c>
      <c r="T27" s="37">
        <f t="shared" si="5"/>
        <v>29</v>
      </c>
      <c r="U27" s="5">
        <f t="shared" si="6"/>
        <v>188.31</v>
      </c>
    </row>
  </sheetData>
  <sheetProtection/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4" sqref="J24"/>
    </sheetView>
  </sheetViews>
  <sheetFormatPr defaultColWidth="9.00390625" defaultRowHeight="12.75"/>
  <cols>
    <col min="1" max="1" width="11.625" style="0" customWidth="1"/>
    <col min="2" max="2" width="20.375" style="0" bestFit="1" customWidth="1"/>
    <col min="3" max="3" width="26.25390625" style="0" bestFit="1" customWidth="1"/>
    <col min="4" max="4" width="16.75390625" style="0" bestFit="1" customWidth="1"/>
    <col min="9" max="12" width="9.125" style="0" customWidth="1"/>
    <col min="21" max="21" width="11.875" style="0" customWidth="1"/>
  </cols>
  <sheetData>
    <row r="1" spans="4:20" ht="12.75">
      <c r="D1" s="1"/>
      <c r="E1" s="85" t="s">
        <v>25</v>
      </c>
      <c r="F1" s="85"/>
      <c r="G1" s="85"/>
      <c r="H1" s="85"/>
      <c r="I1" s="85" t="s">
        <v>26</v>
      </c>
      <c r="J1" s="85"/>
      <c r="K1" s="85"/>
      <c r="L1" s="85"/>
      <c r="M1" s="85" t="s">
        <v>27</v>
      </c>
      <c r="N1" s="85"/>
      <c r="O1" s="85"/>
      <c r="P1" s="85"/>
      <c r="Q1" s="85" t="s">
        <v>28</v>
      </c>
      <c r="R1" s="85"/>
      <c r="S1" s="85"/>
      <c r="T1" s="85"/>
    </row>
    <row r="2" spans="1:22" ht="25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14</v>
      </c>
      <c r="F2" s="3" t="s">
        <v>15</v>
      </c>
      <c r="G2" s="2" t="s">
        <v>16</v>
      </c>
      <c r="H2" s="2" t="s">
        <v>17</v>
      </c>
      <c r="I2" s="3" t="s">
        <v>14</v>
      </c>
      <c r="J2" s="3" t="s">
        <v>15</v>
      </c>
      <c r="K2" s="2" t="s">
        <v>16</v>
      </c>
      <c r="L2" s="2" t="s">
        <v>18</v>
      </c>
      <c r="M2" s="2" t="s">
        <v>14</v>
      </c>
      <c r="N2" s="2" t="s">
        <v>19</v>
      </c>
      <c r="O2" s="2" t="s">
        <v>20</v>
      </c>
      <c r="P2" s="2" t="s">
        <v>21</v>
      </c>
      <c r="Q2" s="2" t="s">
        <v>14</v>
      </c>
      <c r="R2" s="2" t="s">
        <v>19</v>
      </c>
      <c r="S2" s="2" t="s">
        <v>22</v>
      </c>
      <c r="T2" s="2" t="s">
        <v>21</v>
      </c>
      <c r="U2" s="2" t="s">
        <v>23</v>
      </c>
      <c r="V2" s="2" t="s">
        <v>24</v>
      </c>
    </row>
    <row r="3" spans="1:22" ht="12.75">
      <c r="A3" s="4">
        <v>3001</v>
      </c>
      <c r="B3" s="1" t="s">
        <v>73</v>
      </c>
      <c r="C3" s="1" t="s">
        <v>74</v>
      </c>
      <c r="D3" s="1" t="s">
        <v>84</v>
      </c>
      <c r="E3" s="5">
        <v>39.94</v>
      </c>
      <c r="F3" s="37">
        <v>0</v>
      </c>
      <c r="G3" s="5">
        <f aca="true" t="shared" si="0" ref="G3:G19">SUM(E3:F3)</f>
        <v>39.94</v>
      </c>
      <c r="H3" s="5">
        <f aca="true" t="shared" si="1" ref="H3:H19">120-G3</f>
        <v>80.06</v>
      </c>
      <c r="I3" s="5">
        <v>41.75</v>
      </c>
      <c r="J3" s="37">
        <v>0</v>
      </c>
      <c r="K3" s="5">
        <f aca="true" t="shared" si="2" ref="K3:K19">SUM(I3:J3)</f>
        <v>41.75</v>
      </c>
      <c r="L3" s="5">
        <f aca="true" t="shared" si="3" ref="L3:L19">100-K3</f>
        <v>58.25</v>
      </c>
      <c r="M3" s="5">
        <v>42.59</v>
      </c>
      <c r="N3" s="37">
        <v>20</v>
      </c>
      <c r="O3" s="37">
        <v>0</v>
      </c>
      <c r="P3" s="37">
        <f aca="true" t="shared" si="4" ref="P3:P19">SUM(N3,O3)</f>
        <v>20</v>
      </c>
      <c r="Q3" s="5">
        <v>48.01</v>
      </c>
      <c r="R3" s="37">
        <v>26</v>
      </c>
      <c r="S3" s="37">
        <v>27</v>
      </c>
      <c r="T3" s="37">
        <f aca="true" t="shared" si="5" ref="T3:T19">SUM(R3:S3)</f>
        <v>53</v>
      </c>
      <c r="U3" s="5">
        <f aca="true" t="shared" si="6" ref="U3:U15">SUM(H3,L3,P3,T3)</f>
        <v>211.31</v>
      </c>
      <c r="V3" s="9"/>
    </row>
    <row r="4" spans="1:22" ht="12.75">
      <c r="A4" s="4">
        <v>3002</v>
      </c>
      <c r="B4" s="1" t="s">
        <v>75</v>
      </c>
      <c r="C4" s="1" t="s">
        <v>77</v>
      </c>
      <c r="D4" s="1" t="s">
        <v>207</v>
      </c>
      <c r="E4" s="5">
        <v>40.94</v>
      </c>
      <c r="F4" s="37">
        <v>5</v>
      </c>
      <c r="G4" s="5">
        <f t="shared" si="0"/>
        <v>45.94</v>
      </c>
      <c r="H4" s="5">
        <f t="shared" si="1"/>
        <v>74.06</v>
      </c>
      <c r="I4" s="5">
        <v>39.81</v>
      </c>
      <c r="J4" s="37">
        <v>0</v>
      </c>
      <c r="K4" s="5">
        <f t="shared" si="2"/>
        <v>39.81</v>
      </c>
      <c r="L4" s="5">
        <f t="shared" si="3"/>
        <v>60.19</v>
      </c>
      <c r="M4" s="5">
        <v>32.6</v>
      </c>
      <c r="N4" s="37">
        <v>18</v>
      </c>
      <c r="O4" s="37">
        <v>5</v>
      </c>
      <c r="P4" s="37">
        <f t="shared" si="4"/>
        <v>23</v>
      </c>
      <c r="Q4" s="5">
        <v>47.07</v>
      </c>
      <c r="R4" s="37">
        <v>26</v>
      </c>
      <c r="S4" s="37">
        <v>27</v>
      </c>
      <c r="T4" s="37">
        <f t="shared" si="5"/>
        <v>53</v>
      </c>
      <c r="U4" s="5">
        <f t="shared" si="6"/>
        <v>210.25</v>
      </c>
      <c r="V4" s="7"/>
    </row>
    <row r="5" spans="1:22" ht="12.75">
      <c r="A5" s="4">
        <v>3003</v>
      </c>
      <c r="B5" s="1" t="s">
        <v>169</v>
      </c>
      <c r="C5" s="1" t="s">
        <v>170</v>
      </c>
      <c r="D5" s="1" t="s">
        <v>197</v>
      </c>
      <c r="E5" s="5"/>
      <c r="F5" s="37">
        <v>120</v>
      </c>
      <c r="G5" s="5">
        <f t="shared" si="0"/>
        <v>120</v>
      </c>
      <c r="H5" s="5">
        <f t="shared" si="1"/>
        <v>0</v>
      </c>
      <c r="I5" s="5"/>
      <c r="J5" s="37">
        <v>100</v>
      </c>
      <c r="K5" s="5">
        <f t="shared" si="2"/>
        <v>100</v>
      </c>
      <c r="L5" s="5">
        <f t="shared" si="3"/>
        <v>0</v>
      </c>
      <c r="M5" s="5">
        <v>0</v>
      </c>
      <c r="N5" s="37"/>
      <c r="O5" s="37"/>
      <c r="P5" s="37">
        <f t="shared" si="4"/>
        <v>0</v>
      </c>
      <c r="Q5" s="5">
        <v>0</v>
      </c>
      <c r="R5" s="37"/>
      <c r="S5" s="37"/>
      <c r="T5" s="37">
        <f t="shared" si="5"/>
        <v>0</v>
      </c>
      <c r="U5" s="5">
        <f t="shared" si="6"/>
        <v>0</v>
      </c>
      <c r="V5" s="9"/>
    </row>
    <row r="6" spans="1:22" ht="12.75">
      <c r="A6" s="4">
        <v>3004</v>
      </c>
      <c r="B6" s="1" t="s">
        <v>142</v>
      </c>
      <c r="C6" s="1" t="s">
        <v>143</v>
      </c>
      <c r="D6" s="1" t="s">
        <v>80</v>
      </c>
      <c r="E6" s="5">
        <v>38.78</v>
      </c>
      <c r="F6" s="37">
        <v>15</v>
      </c>
      <c r="G6" s="5">
        <f t="shared" si="0"/>
        <v>53.78</v>
      </c>
      <c r="H6" s="5">
        <f t="shared" si="1"/>
        <v>66.22</v>
      </c>
      <c r="I6" s="5">
        <v>39.84</v>
      </c>
      <c r="J6" s="37">
        <v>0</v>
      </c>
      <c r="K6" s="5">
        <f t="shared" si="2"/>
        <v>39.84</v>
      </c>
      <c r="L6" s="5">
        <f t="shared" si="3"/>
        <v>60.16</v>
      </c>
      <c r="M6" s="5">
        <v>36.07</v>
      </c>
      <c r="N6" s="37">
        <v>24</v>
      </c>
      <c r="O6" s="37">
        <v>0</v>
      </c>
      <c r="P6" s="37">
        <f t="shared" si="4"/>
        <v>24</v>
      </c>
      <c r="Q6" s="5">
        <v>41.81</v>
      </c>
      <c r="R6" s="37">
        <v>20</v>
      </c>
      <c r="S6" s="37">
        <v>14</v>
      </c>
      <c r="T6" s="37">
        <f t="shared" si="5"/>
        <v>34</v>
      </c>
      <c r="U6" s="5">
        <f t="shared" si="6"/>
        <v>184.38</v>
      </c>
      <c r="V6" s="7"/>
    </row>
    <row r="7" spans="1:22" ht="12.75">
      <c r="A7" s="4">
        <v>3005</v>
      </c>
      <c r="B7" s="1" t="s">
        <v>90</v>
      </c>
      <c r="C7" s="1" t="s">
        <v>91</v>
      </c>
      <c r="D7" s="1" t="s">
        <v>11</v>
      </c>
      <c r="E7" s="5">
        <v>36.19</v>
      </c>
      <c r="F7" s="37">
        <v>0</v>
      </c>
      <c r="G7" s="5">
        <f t="shared" si="0"/>
        <v>36.19</v>
      </c>
      <c r="H7" s="5">
        <f t="shared" si="1"/>
        <v>83.81</v>
      </c>
      <c r="I7" s="5">
        <v>39.22</v>
      </c>
      <c r="J7" s="37">
        <v>0</v>
      </c>
      <c r="K7" s="5">
        <f t="shared" si="2"/>
        <v>39.22</v>
      </c>
      <c r="L7" s="5">
        <f t="shared" si="3"/>
        <v>60.78</v>
      </c>
      <c r="M7" s="5">
        <v>32.98</v>
      </c>
      <c r="N7" s="37">
        <v>23</v>
      </c>
      <c r="O7" s="37">
        <v>5</v>
      </c>
      <c r="P7" s="37">
        <f t="shared" si="4"/>
        <v>28</v>
      </c>
      <c r="Q7" s="5">
        <v>46.34</v>
      </c>
      <c r="R7" s="37">
        <v>26</v>
      </c>
      <c r="S7" s="37">
        <v>27</v>
      </c>
      <c r="T7" s="37">
        <f t="shared" si="5"/>
        <v>53</v>
      </c>
      <c r="U7" s="5">
        <f t="shared" si="6"/>
        <v>225.59</v>
      </c>
      <c r="V7" s="7"/>
    </row>
    <row r="8" spans="1:22" ht="12.75">
      <c r="A8" s="4">
        <v>3006</v>
      </c>
      <c r="B8" s="1" t="s">
        <v>60</v>
      </c>
      <c r="C8" s="1" t="s">
        <v>72</v>
      </c>
      <c r="D8" s="1" t="s">
        <v>97</v>
      </c>
      <c r="E8" s="5">
        <v>44.53</v>
      </c>
      <c r="F8" s="37">
        <v>10</v>
      </c>
      <c r="G8" s="5">
        <f t="shared" si="0"/>
        <v>54.53</v>
      </c>
      <c r="H8" s="5">
        <f t="shared" si="1"/>
        <v>65.47</v>
      </c>
      <c r="I8" s="5">
        <v>36.75</v>
      </c>
      <c r="J8" s="37">
        <v>0</v>
      </c>
      <c r="K8" s="5">
        <f t="shared" si="2"/>
        <v>36.75</v>
      </c>
      <c r="L8" s="5">
        <f t="shared" si="3"/>
        <v>63.25</v>
      </c>
      <c r="M8" s="5">
        <v>32.76</v>
      </c>
      <c r="N8" s="37">
        <v>23</v>
      </c>
      <c r="O8" s="37">
        <v>5</v>
      </c>
      <c r="P8" s="37">
        <f t="shared" si="4"/>
        <v>28</v>
      </c>
      <c r="Q8" s="5">
        <v>51.27</v>
      </c>
      <c r="R8" s="37">
        <v>27</v>
      </c>
      <c r="S8" s="37">
        <v>20</v>
      </c>
      <c r="T8" s="37">
        <f t="shared" si="5"/>
        <v>47</v>
      </c>
      <c r="U8" s="5">
        <f t="shared" si="6"/>
        <v>203.72</v>
      </c>
      <c r="V8" s="9"/>
    </row>
    <row r="9" spans="1:22" ht="12.75">
      <c r="A9" s="4">
        <v>3008</v>
      </c>
      <c r="B9" s="1" t="s">
        <v>116</v>
      </c>
      <c r="C9" s="1" t="s">
        <v>166</v>
      </c>
      <c r="D9" s="1" t="s">
        <v>84</v>
      </c>
      <c r="E9" s="5"/>
      <c r="F9" s="37">
        <v>120</v>
      </c>
      <c r="G9" s="5">
        <f t="shared" si="0"/>
        <v>120</v>
      </c>
      <c r="H9" s="5">
        <f t="shared" si="1"/>
        <v>0</v>
      </c>
      <c r="I9" s="5">
        <v>53.75</v>
      </c>
      <c r="J9" s="37">
        <v>0</v>
      </c>
      <c r="K9" s="5">
        <f t="shared" si="2"/>
        <v>53.75</v>
      </c>
      <c r="L9" s="5">
        <f t="shared" si="3"/>
        <v>46.25</v>
      </c>
      <c r="M9" s="5">
        <v>34.44</v>
      </c>
      <c r="N9" s="37">
        <v>20</v>
      </c>
      <c r="O9" s="37">
        <v>5</v>
      </c>
      <c r="P9" s="37">
        <f t="shared" si="4"/>
        <v>25</v>
      </c>
      <c r="Q9" s="5">
        <v>48.92</v>
      </c>
      <c r="R9" s="37">
        <v>25</v>
      </c>
      <c r="S9" s="37">
        <v>27</v>
      </c>
      <c r="T9" s="37">
        <f t="shared" si="5"/>
        <v>52</v>
      </c>
      <c r="U9" s="5">
        <f t="shared" si="6"/>
        <v>123.25</v>
      </c>
      <c r="V9" s="9"/>
    </row>
    <row r="10" spans="1:22" ht="12.75">
      <c r="A10" s="4">
        <v>3009</v>
      </c>
      <c r="B10" s="1" t="s">
        <v>32</v>
      </c>
      <c r="C10" s="1" t="s">
        <v>33</v>
      </c>
      <c r="D10" s="1" t="s">
        <v>202</v>
      </c>
      <c r="E10" s="5">
        <v>38.5</v>
      </c>
      <c r="F10" s="37">
        <v>0</v>
      </c>
      <c r="G10" s="5">
        <f t="shared" si="0"/>
        <v>38.5</v>
      </c>
      <c r="H10" s="5">
        <f t="shared" si="1"/>
        <v>81.5</v>
      </c>
      <c r="I10" s="5">
        <v>41.22</v>
      </c>
      <c r="J10" s="37">
        <v>0</v>
      </c>
      <c r="K10" s="5">
        <f t="shared" si="2"/>
        <v>41.22</v>
      </c>
      <c r="L10" s="5">
        <f t="shared" si="3"/>
        <v>58.78</v>
      </c>
      <c r="M10" s="5">
        <v>35.21</v>
      </c>
      <c r="N10" s="37">
        <v>6</v>
      </c>
      <c r="O10" s="37">
        <v>5</v>
      </c>
      <c r="P10" s="37">
        <f t="shared" si="4"/>
        <v>11</v>
      </c>
      <c r="Q10" s="5">
        <v>48.6</v>
      </c>
      <c r="R10" s="37">
        <v>27</v>
      </c>
      <c r="S10" s="37">
        <v>27</v>
      </c>
      <c r="T10" s="37">
        <f t="shared" si="5"/>
        <v>54</v>
      </c>
      <c r="U10" s="5">
        <f t="shared" si="6"/>
        <v>205.28</v>
      </c>
      <c r="V10" s="7"/>
    </row>
    <row r="11" spans="1:22" ht="12.75">
      <c r="A11" s="4">
        <v>3010</v>
      </c>
      <c r="B11" s="1" t="s">
        <v>75</v>
      </c>
      <c r="C11" s="1" t="s">
        <v>76</v>
      </c>
      <c r="D11" s="1" t="s">
        <v>199</v>
      </c>
      <c r="E11" s="5">
        <v>42.09</v>
      </c>
      <c r="F11" s="37">
        <v>0</v>
      </c>
      <c r="G11" s="5">
        <f t="shared" si="0"/>
        <v>42.09</v>
      </c>
      <c r="H11" s="5">
        <f t="shared" si="1"/>
        <v>77.91</v>
      </c>
      <c r="I11" s="5">
        <v>45.25</v>
      </c>
      <c r="J11" s="37">
        <v>5</v>
      </c>
      <c r="K11" s="5">
        <f t="shared" si="2"/>
        <v>50.25</v>
      </c>
      <c r="L11" s="5">
        <f t="shared" si="3"/>
        <v>49.75</v>
      </c>
      <c r="M11" s="5">
        <v>33.78</v>
      </c>
      <c r="N11" s="37">
        <v>23</v>
      </c>
      <c r="O11" s="37">
        <v>5</v>
      </c>
      <c r="P11" s="37">
        <f t="shared" si="4"/>
        <v>28</v>
      </c>
      <c r="Q11" s="5">
        <v>41</v>
      </c>
      <c r="R11" s="37">
        <v>11</v>
      </c>
      <c r="S11" s="37">
        <v>27</v>
      </c>
      <c r="T11" s="37">
        <f t="shared" si="5"/>
        <v>38</v>
      </c>
      <c r="U11" s="5">
        <f t="shared" si="6"/>
        <v>193.66</v>
      </c>
      <c r="V11" s="7"/>
    </row>
    <row r="12" spans="1:22" ht="12.75">
      <c r="A12" s="4">
        <v>3011</v>
      </c>
      <c r="B12" s="1" t="s">
        <v>45</v>
      </c>
      <c r="C12" s="1" t="s">
        <v>92</v>
      </c>
      <c r="D12" s="1" t="s">
        <v>202</v>
      </c>
      <c r="E12" s="5">
        <v>34.66</v>
      </c>
      <c r="F12" s="37">
        <v>0</v>
      </c>
      <c r="G12" s="5">
        <f t="shared" si="0"/>
        <v>34.66</v>
      </c>
      <c r="H12" s="5">
        <f t="shared" si="1"/>
        <v>85.34</v>
      </c>
      <c r="I12" s="5">
        <v>36.06</v>
      </c>
      <c r="J12" s="37">
        <v>0</v>
      </c>
      <c r="K12" s="5">
        <f t="shared" si="2"/>
        <v>36.06</v>
      </c>
      <c r="L12" s="5">
        <f t="shared" si="3"/>
        <v>63.94</v>
      </c>
      <c r="M12" s="5">
        <v>37.35</v>
      </c>
      <c r="N12" s="37">
        <v>24</v>
      </c>
      <c r="O12" s="37">
        <v>0</v>
      </c>
      <c r="P12" s="37">
        <f>SUM(N12,O12)</f>
        <v>24</v>
      </c>
      <c r="Q12" s="5">
        <v>46.19</v>
      </c>
      <c r="R12" s="37">
        <v>27</v>
      </c>
      <c r="S12" s="37">
        <v>27</v>
      </c>
      <c r="T12" s="37">
        <f t="shared" si="5"/>
        <v>54</v>
      </c>
      <c r="U12" s="5">
        <f t="shared" si="6"/>
        <v>227.28</v>
      </c>
      <c r="V12" s="9"/>
    </row>
    <row r="13" spans="1:22" ht="12.75">
      <c r="A13" s="4">
        <v>3012</v>
      </c>
      <c r="B13" s="1" t="s">
        <v>89</v>
      </c>
      <c r="C13" s="1" t="s">
        <v>115</v>
      </c>
      <c r="D13" s="1" t="s">
        <v>201</v>
      </c>
      <c r="E13" s="5">
        <v>36.53</v>
      </c>
      <c r="F13" s="37">
        <v>5</v>
      </c>
      <c r="G13" s="5">
        <f t="shared" si="0"/>
        <v>41.53</v>
      </c>
      <c r="H13" s="5">
        <f t="shared" si="1"/>
        <v>78.47</v>
      </c>
      <c r="I13" s="5"/>
      <c r="J13" s="37">
        <v>100</v>
      </c>
      <c r="K13" s="5">
        <f t="shared" si="2"/>
        <v>100</v>
      </c>
      <c r="L13" s="5">
        <f t="shared" si="3"/>
        <v>0</v>
      </c>
      <c r="M13" s="5">
        <v>34.59</v>
      </c>
      <c r="N13" s="37">
        <v>19</v>
      </c>
      <c r="O13" s="37">
        <v>5</v>
      </c>
      <c r="P13" s="37">
        <f t="shared" si="4"/>
        <v>24</v>
      </c>
      <c r="Q13" s="5">
        <v>54.73</v>
      </c>
      <c r="R13" s="37">
        <v>26</v>
      </c>
      <c r="S13" s="37">
        <v>20</v>
      </c>
      <c r="T13" s="37">
        <f t="shared" si="5"/>
        <v>46</v>
      </c>
      <c r="U13" s="5">
        <f t="shared" si="6"/>
        <v>148.47</v>
      </c>
      <c r="V13" s="9"/>
    </row>
    <row r="14" spans="1:22" ht="12.75">
      <c r="A14" s="4">
        <v>3013</v>
      </c>
      <c r="B14" s="1" t="s">
        <v>38</v>
      </c>
      <c r="C14" s="1" t="s">
        <v>114</v>
      </c>
      <c r="D14" s="1" t="s">
        <v>50</v>
      </c>
      <c r="E14" s="5">
        <v>41.28</v>
      </c>
      <c r="F14" s="37">
        <v>5</v>
      </c>
      <c r="G14" s="5">
        <f t="shared" si="0"/>
        <v>46.28</v>
      </c>
      <c r="H14" s="5">
        <f t="shared" si="1"/>
        <v>73.72</v>
      </c>
      <c r="I14" s="5"/>
      <c r="J14" s="37">
        <v>100</v>
      </c>
      <c r="K14" s="5">
        <f t="shared" si="2"/>
        <v>100</v>
      </c>
      <c r="L14" s="5">
        <f t="shared" si="3"/>
        <v>0</v>
      </c>
      <c r="M14" s="5">
        <v>38.35</v>
      </c>
      <c r="N14" s="37">
        <v>16</v>
      </c>
      <c r="O14" s="37">
        <v>0</v>
      </c>
      <c r="P14" s="37">
        <f t="shared" si="4"/>
        <v>16</v>
      </c>
      <c r="Q14" s="5">
        <v>47.63</v>
      </c>
      <c r="R14" s="37">
        <v>19</v>
      </c>
      <c r="S14" s="37">
        <v>20</v>
      </c>
      <c r="T14" s="37">
        <f t="shared" si="5"/>
        <v>39</v>
      </c>
      <c r="U14" s="5">
        <f t="shared" si="6"/>
        <v>128.72</v>
      </c>
      <c r="V14" s="9"/>
    </row>
    <row r="15" spans="1:22" ht="12.75">
      <c r="A15" s="4">
        <v>3014</v>
      </c>
      <c r="B15" s="1" t="s">
        <v>174</v>
      </c>
      <c r="C15" s="1" t="s">
        <v>71</v>
      </c>
      <c r="D15" s="1" t="s">
        <v>97</v>
      </c>
      <c r="E15" s="5">
        <v>35.78</v>
      </c>
      <c r="F15" s="37">
        <v>0</v>
      </c>
      <c r="G15" s="5">
        <f t="shared" si="0"/>
        <v>35.78</v>
      </c>
      <c r="H15" s="5">
        <f t="shared" si="1"/>
        <v>84.22</v>
      </c>
      <c r="I15" s="5">
        <v>40</v>
      </c>
      <c r="J15" s="37">
        <v>5</v>
      </c>
      <c r="K15" s="5">
        <f t="shared" si="2"/>
        <v>45</v>
      </c>
      <c r="L15" s="5">
        <f t="shared" si="3"/>
        <v>55</v>
      </c>
      <c r="M15" s="5">
        <v>0</v>
      </c>
      <c r="N15" s="37"/>
      <c r="O15" s="37"/>
      <c r="P15" s="37">
        <f t="shared" si="4"/>
        <v>0</v>
      </c>
      <c r="Q15" s="5">
        <v>43.59</v>
      </c>
      <c r="R15" s="37">
        <v>12</v>
      </c>
      <c r="S15" s="37">
        <v>27</v>
      </c>
      <c r="T15" s="37">
        <f t="shared" si="5"/>
        <v>39</v>
      </c>
      <c r="U15" s="5">
        <f t="shared" si="6"/>
        <v>178.22</v>
      </c>
      <c r="V15" s="7"/>
    </row>
    <row r="16" spans="1:22" ht="12.75">
      <c r="A16" s="4">
        <v>3015</v>
      </c>
      <c r="B16" s="1" t="s">
        <v>90</v>
      </c>
      <c r="C16" s="1" t="s">
        <v>163</v>
      </c>
      <c r="D16" s="1" t="s">
        <v>201</v>
      </c>
      <c r="E16" s="5">
        <v>42.37</v>
      </c>
      <c r="F16" s="37">
        <v>5</v>
      </c>
      <c r="G16" s="5">
        <f t="shared" si="0"/>
        <v>47.37</v>
      </c>
      <c r="H16" s="5">
        <f t="shared" si="1"/>
        <v>72.63</v>
      </c>
      <c r="I16" s="5"/>
      <c r="J16" s="37">
        <v>100</v>
      </c>
      <c r="K16" s="5">
        <f t="shared" si="2"/>
        <v>100</v>
      </c>
      <c r="L16" s="5">
        <f t="shared" si="3"/>
        <v>0</v>
      </c>
      <c r="M16" s="5">
        <v>33.82</v>
      </c>
      <c r="N16" s="37">
        <v>20</v>
      </c>
      <c r="O16" s="37">
        <v>5</v>
      </c>
      <c r="P16" s="37">
        <f t="shared" si="4"/>
        <v>25</v>
      </c>
      <c r="Q16" s="5">
        <v>51.33</v>
      </c>
      <c r="R16" s="37">
        <v>20</v>
      </c>
      <c r="S16" s="37">
        <v>14</v>
      </c>
      <c r="T16" s="37">
        <f t="shared" si="5"/>
        <v>34</v>
      </c>
      <c r="U16" s="5">
        <f>SUM(H16,L16,P18,T16)</f>
        <v>134.63</v>
      </c>
      <c r="V16" s="6"/>
    </row>
    <row r="17" spans="1:21" ht="12.75">
      <c r="A17" s="4">
        <v>3016</v>
      </c>
      <c r="B17" s="1" t="s">
        <v>36</v>
      </c>
      <c r="C17" s="1" t="s">
        <v>158</v>
      </c>
      <c r="D17" s="1" t="s">
        <v>192</v>
      </c>
      <c r="E17" s="5">
        <v>43.62</v>
      </c>
      <c r="F17" s="37">
        <v>0</v>
      </c>
      <c r="G17" s="5">
        <f t="shared" si="0"/>
        <v>43.62</v>
      </c>
      <c r="H17" s="5">
        <f t="shared" si="1"/>
        <v>76.38</v>
      </c>
      <c r="I17" s="5">
        <v>43.59</v>
      </c>
      <c r="J17" s="37">
        <v>0</v>
      </c>
      <c r="K17" s="5">
        <f t="shared" si="2"/>
        <v>43.59</v>
      </c>
      <c r="L17" s="5">
        <f t="shared" si="3"/>
        <v>56.41</v>
      </c>
      <c r="M17" s="5">
        <v>35.74</v>
      </c>
      <c r="N17" s="37">
        <v>21</v>
      </c>
      <c r="O17" s="37">
        <v>5</v>
      </c>
      <c r="P17" s="37">
        <f t="shared" si="4"/>
        <v>26</v>
      </c>
      <c r="Q17" s="5">
        <v>56.42</v>
      </c>
      <c r="R17" s="37">
        <v>25</v>
      </c>
      <c r="S17" s="37">
        <v>14</v>
      </c>
      <c r="T17" s="37">
        <f t="shared" si="5"/>
        <v>39</v>
      </c>
      <c r="U17" s="5">
        <f>SUM(H17,L17,P19,T17)</f>
        <v>197.79</v>
      </c>
    </row>
    <row r="18" spans="1:21" ht="12.75">
      <c r="A18" s="4">
        <v>3017</v>
      </c>
      <c r="B18" s="1" t="s">
        <v>60</v>
      </c>
      <c r="C18" s="1" t="s">
        <v>173</v>
      </c>
      <c r="D18" s="1" t="s">
        <v>203</v>
      </c>
      <c r="E18" s="5">
        <v>34.53</v>
      </c>
      <c r="F18" s="37">
        <v>5</v>
      </c>
      <c r="G18" s="5">
        <f t="shared" si="0"/>
        <v>39.53</v>
      </c>
      <c r="H18" s="5">
        <f t="shared" si="1"/>
        <v>80.47</v>
      </c>
      <c r="I18" s="5">
        <v>35.62</v>
      </c>
      <c r="J18" s="37">
        <v>0</v>
      </c>
      <c r="K18" s="5">
        <f t="shared" si="2"/>
        <v>35.62</v>
      </c>
      <c r="L18" s="5">
        <f t="shared" si="3"/>
        <v>64.38</v>
      </c>
      <c r="M18" s="5">
        <v>35.72</v>
      </c>
      <c r="N18" s="37">
        <v>23</v>
      </c>
      <c r="O18" s="37">
        <v>5</v>
      </c>
      <c r="P18" s="37">
        <f t="shared" si="4"/>
        <v>28</v>
      </c>
      <c r="Q18" s="5">
        <v>46.8</v>
      </c>
      <c r="R18" s="37">
        <v>22</v>
      </c>
      <c r="S18" s="37">
        <v>27</v>
      </c>
      <c r="T18" s="37">
        <f t="shared" si="5"/>
        <v>49</v>
      </c>
      <c r="U18" s="5">
        <f>SUM(H18,L18,P20,T18)</f>
        <v>193.85</v>
      </c>
    </row>
    <row r="19" spans="1:21" ht="12.75">
      <c r="A19" s="4">
        <v>3019</v>
      </c>
      <c r="B19" s="1" t="s">
        <v>75</v>
      </c>
      <c r="C19" s="1" t="s">
        <v>113</v>
      </c>
      <c r="D19" s="1" t="s">
        <v>80</v>
      </c>
      <c r="E19" s="5">
        <v>47.81</v>
      </c>
      <c r="F19" s="37">
        <v>20</v>
      </c>
      <c r="G19" s="5">
        <f t="shared" si="0"/>
        <v>67.81</v>
      </c>
      <c r="H19" s="5">
        <f t="shared" si="1"/>
        <v>52.19</v>
      </c>
      <c r="I19" s="5">
        <v>44.87</v>
      </c>
      <c r="J19" s="37">
        <v>5</v>
      </c>
      <c r="K19" s="5">
        <f t="shared" si="2"/>
        <v>49.87</v>
      </c>
      <c r="L19" s="5">
        <f t="shared" si="3"/>
        <v>50.13</v>
      </c>
      <c r="M19" s="5">
        <v>32.41</v>
      </c>
      <c r="N19" s="37">
        <v>21</v>
      </c>
      <c r="O19" s="37">
        <v>5</v>
      </c>
      <c r="P19" s="37">
        <f t="shared" si="4"/>
        <v>26</v>
      </c>
      <c r="Q19" s="5">
        <v>52.04</v>
      </c>
      <c r="R19" s="37">
        <v>20</v>
      </c>
      <c r="S19" s="37">
        <v>20</v>
      </c>
      <c r="T19" s="37">
        <f t="shared" si="5"/>
        <v>40</v>
      </c>
      <c r="U19" s="5">
        <f>SUM(H19,L19,P21,T19)</f>
        <v>142.32</v>
      </c>
    </row>
  </sheetData>
  <sheetProtection/>
  <mergeCells count="4">
    <mergeCell ref="E1:H1"/>
    <mergeCell ref="I1:L1"/>
    <mergeCell ref="M1:P1"/>
    <mergeCell ref="Q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1</cp:lastModifiedBy>
  <cp:lastPrinted>2009-08-16T10:58:07Z</cp:lastPrinted>
  <dcterms:created xsi:type="dcterms:W3CDTF">2004-06-14T22:07:41Z</dcterms:created>
  <dcterms:modified xsi:type="dcterms:W3CDTF">2009-08-16T12:39:56Z</dcterms:modified>
  <cp:category/>
  <cp:version/>
  <cp:contentType/>
  <cp:contentStatus/>
</cp:coreProperties>
</file>