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Первенство" sheetId="6" r:id="rId6"/>
  </sheets>
  <definedNames/>
  <calcPr fullCalcOnLoad="1"/>
</workbook>
</file>

<file path=xl/sharedStrings.xml><?xml version="1.0" encoding="utf-8"?>
<sst xmlns="http://schemas.openxmlformats.org/spreadsheetml/2006/main" count="1671" uniqueCount="410">
  <si>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</si>
  <si>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</si>
  <si>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</si>
  <si>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</si>
  <si>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</si>
  <si>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</si>
  <si>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Колобок</t>
  </si>
  <si>
    <t>Гурина Татьяна</t>
  </si>
  <si>
    <t>бордер-колли Твисти Снитч</t>
  </si>
  <si>
    <t>Повалищева Екатерина</t>
  </si>
  <si>
    <t>тервюрен Офелия</t>
  </si>
  <si>
    <t>Алтын</t>
  </si>
  <si>
    <t>Шкатулова Елена</t>
  </si>
  <si>
    <t>зап.-сиб. лайка Альма</t>
  </si>
  <si>
    <t>Абзац</t>
  </si>
  <si>
    <t>метис Джек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</si>
  <si>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</si>
  <si>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</si>
  <si>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</si>
  <si>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</si>
  <si>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</si>
  <si>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</si>
  <si>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</si>
  <si>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</si>
  <si>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</si>
  <si>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</si>
  <si>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</si>
  <si>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</si>
  <si>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</si>
  <si>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</si>
  <si>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</si>
  <si>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</si>
  <si>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</si>
  <si>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шпиц Осборн</t>
  </si>
  <si>
    <t>Гушан Ольга</t>
  </si>
  <si>
    <t>цвергшнауцер Леон</t>
  </si>
  <si>
    <t>Атас</t>
  </si>
  <si>
    <t>Серова Марина</t>
  </si>
  <si>
    <t>пуми Борка</t>
  </si>
  <si>
    <t>Ефременкова Ольга</t>
  </si>
  <si>
    <t>вельштерьер Эксклюзив</t>
  </si>
  <si>
    <t>Горбунова Людмила</t>
  </si>
  <si>
    <t>шелти Зарина</t>
  </si>
  <si>
    <t>бордер-терьер Эрдми Ермак</t>
  </si>
  <si>
    <t>шелти Франческа</t>
  </si>
  <si>
    <t>Щербакова Ольга</t>
  </si>
  <si>
    <t>бордер-колли Вики</t>
  </si>
  <si>
    <t>Кудинова Юлия</t>
  </si>
  <si>
    <t>Мухаматулин Анвар</t>
  </si>
  <si>
    <t>вольфшпиц Гретхен</t>
  </si>
  <si>
    <t>цвергшнауцер Фрося</t>
  </si>
  <si>
    <t>цвергшнауцер Яра Анмуд</t>
  </si>
  <si>
    <t>"Алмаз" клуб "Вместе"</t>
  </si>
  <si>
    <t>"Азарт" клуб "Вместе"</t>
  </si>
  <si>
    <t>"Авось" клуб "Вместе"</t>
  </si>
  <si>
    <t>"Альфа" клуб "Вместе"</t>
  </si>
  <si>
    <t>"Абзац" клуб "Вместе"</t>
  </si>
  <si>
    <t>"Алтын" клуб "Вместе"</t>
  </si>
  <si>
    <t>"Колобок - PROFormance"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</si>
  <si>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</si>
  <si>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</si>
  <si>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</si>
  <si>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</si>
  <si>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</si>
  <si>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Колибри</t>
  </si>
  <si>
    <t>Старцева Алина</t>
  </si>
  <si>
    <t>бордер-колли Юнайтед Тим</t>
  </si>
  <si>
    <t>шелти Мистер Принц</t>
  </si>
  <si>
    <t>бордер-колли Трейси Винд</t>
  </si>
  <si>
    <t>Батурина Мария</t>
  </si>
  <si>
    <t>цвергпинчер Пиня Понгер</t>
  </si>
  <si>
    <t>Кондрашова Светлана</t>
  </si>
  <si>
    <t>фален Рибас РОСС</t>
  </si>
  <si>
    <t>цвергшнауцер Канди</t>
  </si>
  <si>
    <t>фален Рибас</t>
  </si>
  <si>
    <t xml:space="preserve">"Атас" клуб "Вместе" </t>
  </si>
  <si>
    <t>"Колибри - PROFormance"</t>
  </si>
  <si>
    <t>Содружество-1</t>
  </si>
  <si>
    <t>Содружество-2</t>
  </si>
  <si>
    <t>Сумма двоеборья</t>
  </si>
  <si>
    <t>Содружество-3</t>
  </si>
  <si>
    <t>карело-финская лайка Таис</t>
  </si>
  <si>
    <t>шелти Заир</t>
  </si>
  <si>
    <t>Мешкова Елена</t>
  </si>
  <si>
    <t>цвергшнауцер Кристиан</t>
  </si>
  <si>
    <t>фокстерьер Велга</t>
  </si>
  <si>
    <t>Карпушина Надежда</t>
  </si>
  <si>
    <t>голден-ретривер Виктория</t>
  </si>
  <si>
    <t>Катутис Ангелина</t>
  </si>
  <si>
    <t>бордер-колли Ассоль</t>
  </si>
  <si>
    <t>Пермь-2</t>
  </si>
  <si>
    <t>Христий Ирина</t>
  </si>
  <si>
    <t>бордер-колли Вилли</t>
  </si>
  <si>
    <t>Кобликова Мария</t>
  </si>
  <si>
    <t>бордер-колли Амбассадор</t>
  </si>
  <si>
    <t>Екатеринбург</t>
  </si>
  <si>
    <t>Воробьева Марина</t>
  </si>
  <si>
    <t>эрдельтерьер Бусинка</t>
  </si>
  <si>
    <t>Штернберг Наталья</t>
  </si>
  <si>
    <t>бордер-колли Юбервелтиген</t>
  </si>
  <si>
    <t>Пермь-4</t>
  </si>
  <si>
    <t>Тихий Дон</t>
  </si>
  <si>
    <t>бордер-колли Викинг</t>
  </si>
  <si>
    <t>Дунаева Анастасия</t>
  </si>
  <si>
    <t>эрдельтерьер Персик</t>
  </si>
  <si>
    <t>Сергеенкова Елена</t>
  </si>
  <si>
    <t>метис Лори</t>
  </si>
  <si>
    <t>Самара</t>
  </si>
  <si>
    <t>НАТИ-Ясеневый-2</t>
  </si>
  <si>
    <t>Кочетова Елена</t>
  </si>
  <si>
    <t>бордер-колли Фил</t>
  </si>
  <si>
    <t>Бондарева Анна</t>
  </si>
  <si>
    <t>Пермь-1</t>
  </si>
  <si>
    <t>Личный зачет</t>
  </si>
  <si>
    <t>бордер-колли Триумф</t>
  </si>
  <si>
    <t>ИОКСС</t>
  </si>
  <si>
    <t>Вдовиченко Галина</t>
  </si>
  <si>
    <t>тервюрен Гера</t>
  </si>
  <si>
    <t>Пермь-6</t>
  </si>
  <si>
    <t xml:space="preserve">Рысенкова Ирина </t>
  </si>
  <si>
    <t>доберман Бредли</t>
  </si>
  <si>
    <t>бордер-колли Альф</t>
  </si>
  <si>
    <t>Соколова Светлана</t>
  </si>
  <si>
    <t>большой пудель Юман</t>
  </si>
  <si>
    <t>Академия DOGS</t>
  </si>
  <si>
    <t>Митрофанова Ирина</t>
  </si>
  <si>
    <t>немецкая овчарка Дениза</t>
  </si>
  <si>
    <t>Сергиенкова Елена</t>
  </si>
  <si>
    <t>бордер-колли Аксель</t>
  </si>
  <si>
    <t>НАТИ-Ясеневый-1</t>
  </si>
  <si>
    <t>Пермь-5</t>
  </si>
  <si>
    <t>Первенство России</t>
  </si>
  <si>
    <t>Сумма штрафа</t>
  </si>
  <si>
    <t>Селеткова Елена</t>
  </si>
  <si>
    <t>Гришина Евгения</t>
  </si>
  <si>
    <t>метис Мэтью</t>
  </si>
  <si>
    <t>Маленьких Юлия</t>
  </si>
  <si>
    <t>шелти Пьеро</t>
  </si>
  <si>
    <t>Пермь-3</t>
  </si>
  <si>
    <t>Пономарева Дарья</t>
  </si>
  <si>
    <t>ризеншнауцер Унга</t>
  </si>
  <si>
    <t>Рысенкова Ирина</t>
  </si>
  <si>
    <t>Косяков Антон</t>
  </si>
  <si>
    <t>доберман Ральф</t>
  </si>
  <si>
    <t>Квасова Евгения</t>
  </si>
  <si>
    <t>метис Дана</t>
  </si>
  <si>
    <t>Митрошина Анна</t>
  </si>
  <si>
    <t>немецкая овчарка Брайтон</t>
  </si>
  <si>
    <t>лабрадор Маломкози Сесили</t>
  </si>
  <si>
    <t>Косякова Екатерина</t>
  </si>
  <si>
    <t>шелти Вернисаж</t>
  </si>
  <si>
    <t>Зворыгина Любовь</t>
  </si>
  <si>
    <t>бордер-колли Юнити</t>
  </si>
  <si>
    <t>бордер-колли Астер</t>
  </si>
  <si>
    <t>Кудрин Антон</t>
  </si>
  <si>
    <t>Тебенькова Ольга</t>
  </si>
  <si>
    <t>бордер-колли Аруна</t>
  </si>
  <si>
    <t>Тарасова Ольга</t>
  </si>
  <si>
    <t>шелти Добрый Волшебник</t>
  </si>
  <si>
    <t>Пермь-7</t>
  </si>
  <si>
    <t>бордер-колли А Стар Рей</t>
  </si>
  <si>
    <t>Тимина Любовь</t>
  </si>
  <si>
    <t>метис Микса</t>
  </si>
  <si>
    <t>Санкт-Петербург-1</t>
  </si>
  <si>
    <t>бордер-колли Араго</t>
  </si>
  <si>
    <t>Фабричнева Ирина</t>
  </si>
  <si>
    <t>бордер-колли Лиса</t>
  </si>
  <si>
    <t>Санкт-Петербург-2</t>
  </si>
  <si>
    <t>кеесхонд Серебряная Шубка</t>
  </si>
  <si>
    <t>шелти Лисенок Людовик</t>
  </si>
  <si>
    <t>Сапожникова Светлана</t>
  </si>
  <si>
    <t>метис Дося</t>
  </si>
  <si>
    <t>вельштерьер Макси</t>
  </si>
  <si>
    <t>шелти Золотой Лис</t>
  </si>
  <si>
    <t>Шелти Корн Колэд</t>
  </si>
  <si>
    <t>фокстерьер Гиви</t>
  </si>
  <si>
    <t>шелти Ноктюрн</t>
  </si>
  <si>
    <t>шелти Вальтер</t>
  </si>
  <si>
    <t>шелти Лайт Мейндид</t>
  </si>
  <si>
    <t>Парсон-Рассел-терьер Бона Джон</t>
  </si>
  <si>
    <t>Михайлова Татьяна</t>
  </si>
  <si>
    <t>Шелти Плакки Виннер</t>
  </si>
  <si>
    <t>цвергшнауцер Хризантема</t>
  </si>
  <si>
    <t>Квиндт Татьяна</t>
  </si>
  <si>
    <t>шелти Пайнери</t>
  </si>
  <si>
    <t>Козлова Мария</t>
  </si>
  <si>
    <t>вельштерьер Девид</t>
  </si>
  <si>
    <t>шелти Кристиан</t>
  </si>
  <si>
    <t>Кадыкова Юлия</t>
  </si>
  <si>
    <t>Попова Дарья</t>
  </si>
  <si>
    <t>Иванюк Антон</t>
  </si>
  <si>
    <t>шелти Ринальдо</t>
  </si>
  <si>
    <t>пиринейская овчарка Дэзи</t>
  </si>
  <si>
    <t>Захарова Екатерина</t>
  </si>
  <si>
    <t>шелти Асмодей Гейша</t>
  </si>
  <si>
    <t>шелти Брюс</t>
  </si>
  <si>
    <t>Клюквина Екатерина</t>
  </si>
  <si>
    <t>метис Тим</t>
  </si>
  <si>
    <t>Черкашина Анна</t>
  </si>
  <si>
    <t>пудель Ася</t>
  </si>
  <si>
    <t>Овченкова Юлия</t>
  </si>
  <si>
    <t>метис Джем-2</t>
  </si>
  <si>
    <t>шелти Каспер</t>
  </si>
  <si>
    <t>шелти Винсент Голубое Сияние</t>
  </si>
  <si>
    <t>шелти Цент</t>
  </si>
  <si>
    <t>шелти Виолетта</t>
  </si>
  <si>
    <t>шелти Тиссан Юстас</t>
  </si>
  <si>
    <t>Шульга Татьяна</t>
  </si>
  <si>
    <t>пудель Салина</t>
  </si>
  <si>
    <t>пудель Коррида</t>
  </si>
  <si>
    <t>Медведкова Елена</t>
  </si>
  <si>
    <t>шпиц Эльфания</t>
  </si>
  <si>
    <t>той-терьер Маруся</t>
  </si>
  <si>
    <t>шпиц Бонапарт</t>
  </si>
  <si>
    <t>Евдокимова Радислава</t>
  </si>
  <si>
    <t>шелти Алиса</t>
  </si>
  <si>
    <t>шелти Иф Онли</t>
  </si>
  <si>
    <t>шелти Корн Колэд</t>
  </si>
  <si>
    <t xml:space="preserve">шелти Плакки Виннер </t>
  </si>
  <si>
    <t>"Астра" клуб "Вместе"</t>
  </si>
  <si>
    <t>"Аванс" клуб "Вместе"</t>
  </si>
  <si>
    <t>"Аргон" клуб "Вместе"</t>
  </si>
  <si>
    <t>"Дегунино"-2</t>
  </si>
  <si>
    <t>кар.-фин. лайка Таис</t>
  </si>
  <si>
    <t>шелти Сенди Май Дрим</t>
  </si>
  <si>
    <t>Гущина Светлана</t>
  </si>
  <si>
    <t>"Академия DOGS"</t>
  </si>
  <si>
    <t>"Тихий Дон"</t>
  </si>
  <si>
    <t>Штрафы</t>
  </si>
  <si>
    <t>Командные штрафы</t>
  </si>
  <si>
    <t>Сумма командных штрафов</t>
  </si>
  <si>
    <t>ИОКСС+Воробьевы Горы+КОКСС</t>
  </si>
  <si>
    <t>"Яхонт" клуб "Вместе"</t>
  </si>
  <si>
    <t>Свит Юлия</t>
  </si>
  <si>
    <t>Айрон</t>
  </si>
  <si>
    <t>Пермский край-2</t>
  </si>
  <si>
    <t>Фламинго</t>
  </si>
  <si>
    <t>Азарт Сокольники</t>
  </si>
  <si>
    <t>тервюрен Гвенделен</t>
  </si>
  <si>
    <t>малинуа Ника</t>
  </si>
  <si>
    <t>Дельта Ховрино</t>
  </si>
  <si>
    <t>Ильина Полина</t>
  </si>
  <si>
    <t>малинуа Даниэлла</t>
  </si>
  <si>
    <t>Антей</t>
  </si>
  <si>
    <t>ИОКСС-1</t>
  </si>
  <si>
    <t>ИОКСС-НАТИ-Дегунино-2</t>
  </si>
  <si>
    <t>Авось Сокольники</t>
  </si>
  <si>
    <t>Чоговадзе Галина</t>
  </si>
  <si>
    <t>бордер-колли Ролли-Ройс</t>
  </si>
  <si>
    <t>Бетта Ховрино</t>
  </si>
  <si>
    <t>Бабынина Елена</t>
  </si>
  <si>
    <t>малинуа Алмаз</t>
  </si>
  <si>
    <t>Коновалова Наталья</t>
  </si>
  <si>
    <t>тервюрен Бенгалия</t>
  </si>
  <si>
    <t>ИОКСС-3</t>
  </si>
  <si>
    <t>Ларюшин Анатолий</t>
  </si>
  <si>
    <t>бордер-колли Хэппи Хеннор</t>
  </si>
  <si>
    <t>бордер-колли Кенви</t>
  </si>
  <si>
    <t>Пирогова Наталья</t>
  </si>
  <si>
    <t>эрдельтерьер Райз</t>
  </si>
  <si>
    <t>Тактаева Елена</t>
  </si>
  <si>
    <t>бордер-колли Хенесси</t>
  </si>
  <si>
    <t>метис Азор</t>
  </si>
  <si>
    <t>грюнендаль Арабика</t>
  </si>
  <si>
    <t>Аверс Сокольники</t>
  </si>
  <si>
    <t>Изосимова Ольга</t>
  </si>
  <si>
    <t>метис Блэк</t>
  </si>
  <si>
    <t>Санкт-Петербург-3</t>
  </si>
  <si>
    <t>Суханкина Марина</t>
  </si>
  <si>
    <t>тервюрен БаскерВиль</t>
  </si>
  <si>
    <t>Пермский край-4</t>
  </si>
  <si>
    <t>Пермский край-6</t>
  </si>
  <si>
    <t>доберман Рада</t>
  </si>
  <si>
    <t>Глазкова Татьяна</t>
  </si>
  <si>
    <t>лабрадор Фанни</t>
  </si>
  <si>
    <t>Нижегородская область</t>
  </si>
  <si>
    <t>Пермский край-3</t>
  </si>
  <si>
    <t>Гремякина Анна</t>
  </si>
  <si>
    <t>метис Жангир</t>
  </si>
  <si>
    <t>Сидельникова Елена</t>
  </si>
  <si>
    <t>малинуа Матвей</t>
  </si>
  <si>
    <t>Загороднева Анна</t>
  </si>
  <si>
    <t>метис Берта</t>
  </si>
  <si>
    <t>Лаврова Алла</t>
  </si>
  <si>
    <t>курцхаар Диана</t>
  </si>
  <si>
    <t>Пермский край-5</t>
  </si>
  <si>
    <t>Клинчаева Наталья</t>
  </si>
  <si>
    <t>Екатеринбург-2</t>
  </si>
  <si>
    <t>ирландский терьер Динки Дафни</t>
  </si>
  <si>
    <t>бордер-колли Кверти</t>
  </si>
  <si>
    <t>ИОКСС-НАТИ-Дегунино-1</t>
  </si>
  <si>
    <t>пшеничный терьер Фелиция</t>
  </si>
  <si>
    <t>бордер-колли Вита</t>
  </si>
  <si>
    <t>Альфа Ховрино</t>
  </si>
  <si>
    <t>Лядова Анна</t>
  </si>
  <si>
    <t>бордер-колли Актавия</t>
  </si>
  <si>
    <t>Екатеринбург-1</t>
  </si>
  <si>
    <t>кеесхонд Гретхен</t>
  </si>
  <si>
    <t>бордер-колли Элвис</t>
  </si>
  <si>
    <t>бордер-колли Рашани</t>
  </si>
  <si>
    <t>Алмаз Сокольники</t>
  </si>
  <si>
    <t>Шестакова Галина</t>
  </si>
  <si>
    <t>керри-блю-терьер  Штеффи</t>
  </si>
  <si>
    <t>Пермский край-7</t>
  </si>
  <si>
    <t>бордер-колли Елана</t>
  </si>
  <si>
    <t>Гамма Ховрино</t>
  </si>
  <si>
    <t>Коровайкова Ольга</t>
  </si>
  <si>
    <t>ИОКСС-2</t>
  </si>
  <si>
    <t>Гусева Анастасия</t>
  </si>
  <si>
    <t>бордер-колли Аритейни Солар Бим</t>
  </si>
  <si>
    <t>Пермский край-1</t>
  </si>
  <si>
    <t>Птицына Анна</t>
  </si>
  <si>
    <t>бордер-колли Аризона</t>
  </si>
  <si>
    <t>бордер-колли Кеннет</t>
  </si>
  <si>
    <t>Фильчук Елена</t>
  </si>
  <si>
    <t>ирландский терьер Ситка</t>
  </si>
  <si>
    <t>бордер-колли Ингрид</t>
  </si>
  <si>
    <t>Альбатрос</t>
  </si>
  <si>
    <t>бордер-колли Инфинити</t>
  </si>
  <si>
    <t>бордер-колли Альфа Центавра</t>
  </si>
  <si>
    <t>бордер-колли Арвен Эльф</t>
  </si>
  <si>
    <t>Ганеева Светлана</t>
  </si>
  <si>
    <t>метис Тобик</t>
  </si>
  <si>
    <t>Соловьева Юлия</t>
  </si>
  <si>
    <t>Пшеничникова Мария</t>
  </si>
  <si>
    <t>бордер-колли Баттерфляй</t>
  </si>
  <si>
    <t>Рыжкова Анжелика</t>
  </si>
  <si>
    <t>русский спаниель Бим</t>
  </si>
  <si>
    <t>"Аверс Сокольники" клуб "Вместе"</t>
  </si>
  <si>
    <t>"Авось Сокольники" клуб "Вместе"</t>
  </si>
  <si>
    <t>"Азарт Сокольники" клуб "Вместе"</t>
  </si>
  <si>
    <t>"Айрон" клуб "Вместе"</t>
  </si>
  <si>
    <t>"Алмаз Сокольники" клуб "Вместе"</t>
  </si>
  <si>
    <t>"Альфа Ховрино" клуб "Вместе"</t>
  </si>
  <si>
    <t>"Антей" клуб "Вместе"</t>
  </si>
  <si>
    <t>"Атас" клуб "Вместе"</t>
  </si>
  <si>
    <t>"Гамма Ховрино" клуб "Вместе"</t>
  </si>
  <si>
    <t>"Дельта Ховрино" клуб "Вместе"</t>
  </si>
  <si>
    <t>Капустина Елена</t>
  </si>
  <si>
    <t>Парсон-Рассел-терьер Патти</t>
  </si>
  <si>
    <t>стафбультерьер Барто</t>
  </si>
  <si>
    <t>бордер-колли Ролли Ройс</t>
  </si>
  <si>
    <t>йоркширский терьер Бон-Бон</t>
  </si>
  <si>
    <t>пиринейская овчарка Понка</t>
  </si>
  <si>
    <t>фокстерьер Джонсон</t>
  </si>
  <si>
    <t>керри-блю-терьер Штеффи</t>
  </si>
  <si>
    <t>"Фламинго - PROFormance"</t>
  </si>
  <si>
    <t>"Альбатрос - PROFormance"</t>
  </si>
  <si>
    <t>фокстерьер Зверобой</t>
  </si>
  <si>
    <t>фокстерьер Вешка</t>
  </si>
  <si>
    <t>Торопов Роман</t>
  </si>
  <si>
    <t>шелти Енди Егорушка</t>
  </si>
  <si>
    <t>метисТим</t>
  </si>
  <si>
    <t>Сагдеева Елена</t>
  </si>
  <si>
    <t>шелти Кенвивиэл Бэлл</t>
  </si>
  <si>
    <t>шелти Звездная Экспрессия</t>
  </si>
  <si>
    <t>Фролова Нина</t>
  </si>
  <si>
    <t>шелти Зена со Всполья</t>
  </si>
  <si>
    <t>Шелти Голден Хани</t>
  </si>
  <si>
    <t>Яковлева Юлия</t>
  </si>
  <si>
    <t>такса Ютта</t>
  </si>
  <si>
    <t>Патрикеева Ольга</t>
  </si>
  <si>
    <t>цвергпинчер Ульф</t>
  </si>
  <si>
    <t>Бордер-колли Альфа Центавра</t>
  </si>
  <si>
    <t>Сологуб Александр</t>
  </si>
  <si>
    <t>шелти Шустрик</t>
  </si>
  <si>
    <t>фокстерьер Форвард Бой</t>
  </si>
  <si>
    <t>шелти Дей Дрим</t>
  </si>
  <si>
    <t>Кирьянова Екатерина</t>
  </si>
  <si>
    <t>метис Ля-Ля</t>
  </si>
  <si>
    <t>шелти Аджилика</t>
  </si>
  <si>
    <t>Соловьева Полина</t>
  </si>
  <si>
    <t>метис Адреналина</t>
  </si>
  <si>
    <t>Джек-Рассел-терьер Кид Бори</t>
  </si>
  <si>
    <t>пудель Аделина</t>
  </si>
  <si>
    <t>метис Дина</t>
  </si>
  <si>
    <t>Кольцова Анна</t>
  </si>
  <si>
    <t>Сборная Нижегородской области</t>
  </si>
  <si>
    <t>Ларюшина Александра</t>
  </si>
  <si>
    <t>метис Дуся</t>
  </si>
  <si>
    <t>Юшманова Анна</t>
  </si>
  <si>
    <t>русский спаниель Тоша</t>
  </si>
  <si>
    <t>Судакова Ксения</t>
  </si>
  <si>
    <t>шелти Винсент</t>
  </si>
  <si>
    <t>Поправкина Анастасия</t>
  </si>
  <si>
    <t>метис Снежана</t>
  </si>
  <si>
    <t>"Академия  DOGS"</t>
  </si>
  <si>
    <t>Махнева Екатерина</t>
  </si>
  <si>
    <t>ам. кокер-спаниель Витамин</t>
  </si>
  <si>
    <t>Сачевко Наталья</t>
  </si>
  <si>
    <t>шелти Чесс Дебют</t>
  </si>
  <si>
    <t>шелти Сэнди Май Дрим</t>
  </si>
  <si>
    <t>шелти Голден Хани</t>
  </si>
  <si>
    <t>пудель Винни Пух</t>
  </si>
  <si>
    <t>шелти Ченс</t>
  </si>
  <si>
    <t>стафф. бультерьер Барто</t>
  </si>
  <si>
    <t>вельштерьер Фигаро</t>
  </si>
  <si>
    <t>шелти Кей</t>
  </si>
  <si>
    <t xml:space="preserve">шелти Тореадор </t>
  </si>
  <si>
    <t>Волкова Дарья</t>
  </si>
  <si>
    <t>шелти Шурик</t>
  </si>
  <si>
    <t>шелти Матисс</t>
  </si>
  <si>
    <t>шелти Экспрессия</t>
  </si>
  <si>
    <t>не явка</t>
  </si>
  <si>
    <t>ирл. терьер Динки Дафни</t>
  </si>
  <si>
    <t>Первенство</t>
  </si>
  <si>
    <t>бордер-колли Арвен</t>
  </si>
  <si>
    <t>Самара - Кострома</t>
  </si>
  <si>
    <t>без места</t>
  </si>
  <si>
    <t>шелти Рица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</si>
</sst>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wrapText="1" shrinkToFit="1"/>
    </xf>
    <xf numFmtId="2" fontId="0" fillId="0" borderId="0" xfId="0" applyNumberFormat="1" applyFont="1" applyAlignment="1">
      <alignment wrapText="1" shrinkToFit="1"/>
    </xf>
    <xf numFmtId="1" fontId="1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wrapText="1" shrinkToFit="1"/>
    </xf>
    <xf numFmtId="0" fontId="0" fillId="0" borderId="0" xfId="0" applyNumberFormat="1" applyAlignment="1">
      <alignment horizontal="center"/>
    </xf>
    <xf numFmtId="1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5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2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4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1" fillId="6" borderId="0" xfId="0" applyNumberFormat="1" applyFont="1" applyFill="1" applyAlignment="1">
      <alignment wrapText="1" shrinkToFit="1"/>
    </xf>
    <xf numFmtId="2" fontId="1" fillId="6" borderId="0" xfId="0" applyNumberFormat="1" applyFont="1" applyFill="1" applyAlignment="1">
      <alignment wrapText="1" shrinkToFit="1"/>
    </xf>
    <xf numFmtId="1" fontId="0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1" fontId="0" fillId="6" borderId="0" xfId="0" applyNumberFormat="1" applyFont="1" applyFill="1" applyAlignment="1">
      <alignment wrapText="1" shrinkToFit="1"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49" fontId="3" fillId="6" borderId="0" xfId="0" applyNumberFormat="1" applyFont="1" applyFill="1" applyAlignment="1">
      <alignment/>
    </xf>
    <xf numFmtId="49" fontId="0" fillId="6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9" fontId="1" fillId="0" borderId="2" xfId="0" applyNumberFormat="1" applyFont="1" applyBorder="1" applyAlignment="1">
      <alignment shrinkToFi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49" fontId="0" fillId="2" borderId="4" xfId="0" applyNumberFormat="1" applyFill="1" applyBorder="1" applyAlignment="1">
      <alignment shrinkToFit="1"/>
    </xf>
    <xf numFmtId="49" fontId="0" fillId="4" borderId="4" xfId="0" applyNumberFormat="1" applyFill="1" applyBorder="1" applyAlignment="1">
      <alignment shrinkToFit="1"/>
    </xf>
    <xf numFmtId="49" fontId="0" fillId="4" borderId="5" xfId="0" applyNumberFormat="1" applyFill="1" applyBorder="1" applyAlignment="1">
      <alignment shrinkToFit="1"/>
    </xf>
    <xf numFmtId="0" fontId="0" fillId="0" borderId="3" xfId="0" applyBorder="1" applyAlignment="1">
      <alignment/>
    </xf>
    <xf numFmtId="49" fontId="0" fillId="3" borderId="4" xfId="0" applyNumberFormat="1" applyFill="1" applyBorder="1" applyAlignment="1">
      <alignment shrinkToFit="1"/>
    </xf>
    <xf numFmtId="0" fontId="0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49" fontId="0" fillId="5" borderId="5" xfId="0" applyNumberFormat="1" applyFill="1" applyBorder="1" applyAlignment="1">
      <alignment shrinkToFi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2" fontId="0" fillId="3" borderId="7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workbookViewId="0" topLeftCell="A76">
      <pane xSplit="3" topLeftCell="K1" activePane="topRight" state="frozen"/>
      <selection pane="topLeft" activeCell="A1" sqref="A1"/>
      <selection pane="topRight" activeCell="L106" sqref="L10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0.1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7" ht="12.75">
      <c r="E1" s="150" t="s">
        <v>27</v>
      </c>
      <c r="F1" s="150"/>
      <c r="G1" s="150"/>
      <c r="H1" s="150"/>
      <c r="I1" s="150" t="s">
        <v>28</v>
      </c>
      <c r="J1" s="150"/>
      <c r="K1" s="150"/>
      <c r="L1" s="150"/>
      <c r="M1" s="150" t="s">
        <v>29</v>
      </c>
      <c r="N1" s="150"/>
      <c r="O1" s="150"/>
      <c r="P1" s="150"/>
      <c r="Q1" s="150" t="s">
        <v>30</v>
      </c>
      <c r="R1" s="150"/>
      <c r="S1" s="150"/>
      <c r="T1" s="150"/>
      <c r="W1" s="150"/>
      <c r="X1" s="150"/>
      <c r="Y1" s="150"/>
      <c r="Z1" s="150"/>
      <c r="AA1" s="150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16</v>
      </c>
      <c r="F2" s="3" t="s">
        <v>17</v>
      </c>
      <c r="G2" s="2" t="s">
        <v>18</v>
      </c>
      <c r="H2" s="2" t="s">
        <v>19</v>
      </c>
      <c r="I2" s="3" t="s">
        <v>16</v>
      </c>
      <c r="J2" s="3" t="s">
        <v>17</v>
      </c>
      <c r="K2" s="2" t="s">
        <v>18</v>
      </c>
      <c r="L2" s="2" t="s">
        <v>20</v>
      </c>
      <c r="M2" s="2" t="s">
        <v>16</v>
      </c>
      <c r="N2" s="2" t="s">
        <v>21</v>
      </c>
      <c r="O2" s="2" t="s">
        <v>22</v>
      </c>
      <c r="P2" s="2" t="s">
        <v>23</v>
      </c>
      <c r="Q2" s="2" t="s">
        <v>16</v>
      </c>
      <c r="R2" s="2" t="s">
        <v>21</v>
      </c>
      <c r="S2" s="2" t="s">
        <v>24</v>
      </c>
      <c r="T2" s="2" t="s">
        <v>23</v>
      </c>
      <c r="U2" s="2" t="s">
        <v>25</v>
      </c>
      <c r="V2" s="2" t="s">
        <v>26</v>
      </c>
      <c r="W2" s="2"/>
      <c r="X2" s="2"/>
      <c r="Y2" s="2"/>
      <c r="Z2" s="2"/>
      <c r="AA2" s="2"/>
    </row>
    <row r="3" spans="1:22" ht="12.75">
      <c r="A3" s="4">
        <v>6542</v>
      </c>
      <c r="B3" s="1" t="s">
        <v>3</v>
      </c>
      <c r="C3" s="1" t="s">
        <v>4</v>
      </c>
      <c r="D3" s="1" t="s">
        <v>237</v>
      </c>
      <c r="E3" s="5">
        <v>35.17</v>
      </c>
      <c r="F3" s="35">
        <v>0</v>
      </c>
      <c r="G3" s="5">
        <f aca="true" t="shared" si="0" ref="G3:G40">SUM(E3:F3)</f>
        <v>35.17</v>
      </c>
      <c r="H3" s="5">
        <f aca="true" t="shared" si="1" ref="H3:H40">120-G3</f>
        <v>84.83</v>
      </c>
      <c r="I3" s="5">
        <v>28.69</v>
      </c>
      <c r="J3" s="35">
        <v>0</v>
      </c>
      <c r="K3" s="5">
        <f aca="true" t="shared" si="2" ref="K3:K40">SUM(I3:J3)</f>
        <v>28.69</v>
      </c>
      <c r="L3" s="5">
        <f aca="true" t="shared" si="3" ref="L3:L40">100-K3</f>
        <v>71.31</v>
      </c>
      <c r="M3" s="5">
        <v>34.5</v>
      </c>
      <c r="N3" s="35">
        <v>27</v>
      </c>
      <c r="O3" s="35">
        <v>8</v>
      </c>
      <c r="P3" s="35">
        <f aca="true" t="shared" si="4" ref="P3:P40">SUM(N3:O3)</f>
        <v>35</v>
      </c>
      <c r="Q3" s="5">
        <v>32.86</v>
      </c>
      <c r="R3" s="35">
        <v>13</v>
      </c>
      <c r="S3" s="35">
        <v>9</v>
      </c>
      <c r="T3" s="35">
        <f aca="true" t="shared" si="5" ref="T3:T40">SUM(R3:S3)</f>
        <v>22</v>
      </c>
      <c r="U3" s="5">
        <f aca="true" t="shared" si="6" ref="U3:U40">SUM(H3,L3,P3,T3)</f>
        <v>213.14</v>
      </c>
      <c r="V3" s="7">
        <v>1</v>
      </c>
    </row>
    <row r="4" spans="1:22" ht="12.75">
      <c r="A4" s="4">
        <v>6541</v>
      </c>
      <c r="B4" s="1" t="s">
        <v>91</v>
      </c>
      <c r="C4" s="1" t="s">
        <v>92</v>
      </c>
      <c r="D4" s="1" t="s">
        <v>64</v>
      </c>
      <c r="E4" s="5">
        <v>34.03</v>
      </c>
      <c r="F4" s="35">
        <v>5</v>
      </c>
      <c r="G4" s="5">
        <f t="shared" si="0"/>
        <v>39.03</v>
      </c>
      <c r="H4" s="5">
        <f t="shared" si="1"/>
        <v>80.97</v>
      </c>
      <c r="I4" s="5">
        <v>29.33</v>
      </c>
      <c r="J4" s="35">
        <v>5</v>
      </c>
      <c r="K4" s="5">
        <f t="shared" si="2"/>
        <v>34.33</v>
      </c>
      <c r="L4" s="5">
        <f t="shared" si="3"/>
        <v>65.67</v>
      </c>
      <c r="M4" s="5">
        <v>30.57</v>
      </c>
      <c r="N4" s="35">
        <v>22</v>
      </c>
      <c r="O4" s="35">
        <v>8</v>
      </c>
      <c r="P4" s="35">
        <f t="shared" si="4"/>
        <v>30</v>
      </c>
      <c r="Q4" s="5">
        <v>29.18</v>
      </c>
      <c r="R4" s="35">
        <v>18</v>
      </c>
      <c r="S4" s="35">
        <v>14</v>
      </c>
      <c r="T4" s="35">
        <f t="shared" si="5"/>
        <v>32</v>
      </c>
      <c r="U4" s="5">
        <f t="shared" si="6"/>
        <v>208.64</v>
      </c>
      <c r="V4" s="7">
        <v>2</v>
      </c>
    </row>
    <row r="5" spans="1:27" ht="12.75">
      <c r="A5" s="4">
        <v>6534</v>
      </c>
      <c r="B5" s="1" t="s">
        <v>3</v>
      </c>
      <c r="C5" s="1" t="s">
        <v>257</v>
      </c>
      <c r="D5" s="1" t="s">
        <v>249</v>
      </c>
      <c r="E5" s="5">
        <v>39.81</v>
      </c>
      <c r="F5" s="35">
        <v>20</v>
      </c>
      <c r="G5" s="5">
        <f t="shared" si="0"/>
        <v>59.81</v>
      </c>
      <c r="H5" s="5">
        <f t="shared" si="1"/>
        <v>60.19</v>
      </c>
      <c r="I5" s="5">
        <v>28.73</v>
      </c>
      <c r="J5" s="35">
        <v>0</v>
      </c>
      <c r="K5" s="5">
        <f t="shared" si="2"/>
        <v>28.73</v>
      </c>
      <c r="L5" s="5">
        <f t="shared" si="3"/>
        <v>71.27</v>
      </c>
      <c r="M5" s="5">
        <v>31.77</v>
      </c>
      <c r="N5" s="35">
        <v>29</v>
      </c>
      <c r="O5" s="35">
        <v>8</v>
      </c>
      <c r="P5" s="35">
        <f t="shared" si="4"/>
        <v>37</v>
      </c>
      <c r="Q5" s="5">
        <v>31.52</v>
      </c>
      <c r="R5" s="35">
        <v>24</v>
      </c>
      <c r="S5" s="35">
        <v>14</v>
      </c>
      <c r="T5" s="35">
        <f t="shared" si="5"/>
        <v>38</v>
      </c>
      <c r="U5" s="5">
        <f t="shared" si="6"/>
        <v>206.45999999999998</v>
      </c>
      <c r="V5" s="7">
        <v>3</v>
      </c>
      <c r="W5" s="2"/>
      <c r="X5" s="2"/>
      <c r="Y5" s="2"/>
      <c r="Z5" s="2"/>
      <c r="AA5" s="2"/>
    </row>
    <row r="6" spans="1:27" ht="12.75">
      <c r="A6" s="4">
        <v>6533</v>
      </c>
      <c r="B6" s="1" t="s">
        <v>255</v>
      </c>
      <c r="C6" s="1" t="s">
        <v>256</v>
      </c>
      <c r="D6" s="1" t="s">
        <v>6</v>
      </c>
      <c r="E6" s="5">
        <v>34.66</v>
      </c>
      <c r="F6" s="35">
        <v>0</v>
      </c>
      <c r="G6" s="5">
        <f t="shared" si="0"/>
        <v>34.66</v>
      </c>
      <c r="H6" s="5">
        <f t="shared" si="1"/>
        <v>85.34</v>
      </c>
      <c r="I6" s="5">
        <v>29.33</v>
      </c>
      <c r="J6" s="35">
        <v>0</v>
      </c>
      <c r="K6" s="5">
        <f t="shared" si="2"/>
        <v>29.33</v>
      </c>
      <c r="L6" s="5">
        <f t="shared" si="3"/>
        <v>70.67</v>
      </c>
      <c r="M6" s="5">
        <v>32.99</v>
      </c>
      <c r="N6" s="35">
        <v>20</v>
      </c>
      <c r="O6" s="35">
        <v>8</v>
      </c>
      <c r="P6" s="35">
        <f t="shared" si="4"/>
        <v>28</v>
      </c>
      <c r="Q6" s="5">
        <v>29.6</v>
      </c>
      <c r="R6" s="35">
        <v>8</v>
      </c>
      <c r="S6" s="35">
        <v>14</v>
      </c>
      <c r="T6" s="35">
        <f t="shared" si="5"/>
        <v>22</v>
      </c>
      <c r="U6" s="5">
        <f t="shared" si="6"/>
        <v>206.01</v>
      </c>
      <c r="V6">
        <v>4</v>
      </c>
      <c r="W6" s="2"/>
      <c r="X6" s="2"/>
      <c r="Y6" s="2"/>
      <c r="Z6" s="2"/>
      <c r="AA6" s="2"/>
    </row>
    <row r="7" spans="1:27" s="8" customFormat="1" ht="12.75">
      <c r="A7" s="4">
        <v>6537</v>
      </c>
      <c r="B7" s="1" t="s">
        <v>260</v>
      </c>
      <c r="C7" s="1" t="s">
        <v>261</v>
      </c>
      <c r="D7" s="1" t="s">
        <v>236</v>
      </c>
      <c r="E7" s="5">
        <v>39.49</v>
      </c>
      <c r="F7" s="35">
        <v>0</v>
      </c>
      <c r="G7" s="5">
        <f t="shared" si="0"/>
        <v>39.49</v>
      </c>
      <c r="H7" s="5">
        <f t="shared" si="1"/>
        <v>80.50999999999999</v>
      </c>
      <c r="I7" s="5">
        <v>34.89</v>
      </c>
      <c r="J7" s="35">
        <v>5</v>
      </c>
      <c r="K7" s="5">
        <f t="shared" si="2"/>
        <v>39.89</v>
      </c>
      <c r="L7" s="5">
        <f t="shared" si="3"/>
        <v>60.11</v>
      </c>
      <c r="M7" s="5">
        <v>32.8</v>
      </c>
      <c r="N7" s="35">
        <v>25</v>
      </c>
      <c r="O7" s="35">
        <v>8</v>
      </c>
      <c r="P7" s="35">
        <f t="shared" si="4"/>
        <v>33</v>
      </c>
      <c r="Q7" s="5">
        <v>29.7</v>
      </c>
      <c r="R7" s="35">
        <v>18</v>
      </c>
      <c r="S7" s="35">
        <v>14</v>
      </c>
      <c r="T7" s="35">
        <f t="shared" si="5"/>
        <v>32</v>
      </c>
      <c r="U7" s="5">
        <f t="shared" si="6"/>
        <v>205.62</v>
      </c>
      <c r="V7">
        <v>5</v>
      </c>
      <c r="W7" s="5"/>
      <c r="X7" s="5"/>
      <c r="Y7" s="35"/>
      <c r="Z7" s="5"/>
      <c r="AA7" s="37"/>
    </row>
    <row r="8" spans="1:27" ht="12.75">
      <c r="A8" s="4">
        <v>6525</v>
      </c>
      <c r="B8" s="1" t="s">
        <v>9</v>
      </c>
      <c r="C8" s="1" t="s">
        <v>10</v>
      </c>
      <c r="D8" s="1" t="s">
        <v>246</v>
      </c>
      <c r="E8" s="5">
        <v>41.94</v>
      </c>
      <c r="F8" s="35">
        <v>0</v>
      </c>
      <c r="G8" s="5">
        <f t="shared" si="0"/>
        <v>41.94</v>
      </c>
      <c r="H8" s="5">
        <f t="shared" si="1"/>
        <v>78.06</v>
      </c>
      <c r="I8" s="5">
        <v>33.42</v>
      </c>
      <c r="J8" s="35">
        <v>0</v>
      </c>
      <c r="K8" s="5">
        <f t="shared" si="2"/>
        <v>33.42</v>
      </c>
      <c r="L8" s="5">
        <f t="shared" si="3"/>
        <v>66.58</v>
      </c>
      <c r="M8" s="5">
        <v>34.04</v>
      </c>
      <c r="N8" s="35">
        <v>20</v>
      </c>
      <c r="O8" s="35">
        <v>8</v>
      </c>
      <c r="P8" s="35">
        <f t="shared" si="4"/>
        <v>28</v>
      </c>
      <c r="Q8" s="5">
        <v>31.62</v>
      </c>
      <c r="R8" s="35">
        <v>12</v>
      </c>
      <c r="S8" s="35">
        <v>14</v>
      </c>
      <c r="T8" s="35">
        <f t="shared" si="5"/>
        <v>26</v>
      </c>
      <c r="U8" s="5">
        <f t="shared" si="6"/>
        <v>198.64</v>
      </c>
      <c r="V8">
        <v>6</v>
      </c>
      <c r="W8" s="5"/>
      <c r="X8" s="5"/>
      <c r="Y8" s="35"/>
      <c r="Z8" s="5"/>
      <c r="AA8" s="40"/>
    </row>
    <row r="9" spans="1:27" ht="12.75">
      <c r="A9" s="48">
        <v>6545</v>
      </c>
      <c r="B9" s="38" t="s">
        <v>86</v>
      </c>
      <c r="C9" s="38" t="s">
        <v>87</v>
      </c>
      <c r="D9" s="39" t="s">
        <v>270</v>
      </c>
      <c r="E9" s="5">
        <v>41.16</v>
      </c>
      <c r="F9" s="35">
        <v>5</v>
      </c>
      <c r="G9" s="5">
        <f t="shared" si="0"/>
        <v>46.16</v>
      </c>
      <c r="H9" s="5">
        <f t="shared" si="1"/>
        <v>73.84</v>
      </c>
      <c r="I9" s="5">
        <v>31.6</v>
      </c>
      <c r="J9" s="35">
        <v>5</v>
      </c>
      <c r="K9" s="5">
        <f t="shared" si="2"/>
        <v>36.6</v>
      </c>
      <c r="L9" s="5">
        <f t="shared" si="3"/>
        <v>63.4</v>
      </c>
      <c r="M9" s="5">
        <v>33.3</v>
      </c>
      <c r="N9" s="35">
        <v>22</v>
      </c>
      <c r="O9" s="35">
        <v>8</v>
      </c>
      <c r="P9" s="35">
        <f t="shared" si="4"/>
        <v>30</v>
      </c>
      <c r="Q9" s="5">
        <v>33</v>
      </c>
      <c r="R9" s="35">
        <v>14</v>
      </c>
      <c r="S9" s="35">
        <v>9</v>
      </c>
      <c r="T9" s="35">
        <f t="shared" si="5"/>
        <v>23</v>
      </c>
      <c r="U9" s="5">
        <f t="shared" si="6"/>
        <v>190.24</v>
      </c>
      <c r="V9">
        <v>7</v>
      </c>
      <c r="W9" s="5"/>
      <c r="X9" s="5"/>
      <c r="Y9" s="35"/>
      <c r="Z9" s="5"/>
      <c r="AA9" s="40"/>
    </row>
    <row r="10" spans="1:27" ht="12.75">
      <c r="A10" s="4">
        <v>6519</v>
      </c>
      <c r="B10" s="1" t="s">
        <v>93</v>
      </c>
      <c r="C10" s="1" t="s">
        <v>94</v>
      </c>
      <c r="D10" s="1" t="s">
        <v>64</v>
      </c>
      <c r="E10" s="5">
        <v>35.5</v>
      </c>
      <c r="F10" s="35">
        <v>5</v>
      </c>
      <c r="G10" s="5">
        <f t="shared" si="0"/>
        <v>40.5</v>
      </c>
      <c r="H10" s="5">
        <f t="shared" si="1"/>
        <v>79.5</v>
      </c>
      <c r="I10" s="5">
        <v>30.27</v>
      </c>
      <c r="J10" s="35">
        <v>0</v>
      </c>
      <c r="K10" s="5">
        <f t="shared" si="2"/>
        <v>30.27</v>
      </c>
      <c r="L10" s="5">
        <f t="shared" si="3"/>
        <v>69.73</v>
      </c>
      <c r="M10" s="5">
        <v>33.88</v>
      </c>
      <c r="N10" s="35">
        <v>24</v>
      </c>
      <c r="O10" s="35">
        <v>0</v>
      </c>
      <c r="P10" s="35">
        <f t="shared" si="4"/>
        <v>24</v>
      </c>
      <c r="Q10" s="5">
        <v>37.14</v>
      </c>
      <c r="R10" s="35">
        <v>8</v>
      </c>
      <c r="S10" s="35">
        <v>9</v>
      </c>
      <c r="T10" s="35">
        <f t="shared" si="5"/>
        <v>17</v>
      </c>
      <c r="U10" s="5">
        <f t="shared" si="6"/>
        <v>190.23000000000002</v>
      </c>
      <c r="V10">
        <v>8</v>
      </c>
      <c r="W10" s="5"/>
      <c r="X10" s="5"/>
      <c r="Y10" s="35"/>
      <c r="Z10" s="5"/>
      <c r="AA10" s="41"/>
    </row>
    <row r="11" spans="1:27" ht="12.75">
      <c r="A11" s="4">
        <v>6544</v>
      </c>
      <c r="B11" s="1" t="s">
        <v>268</v>
      </c>
      <c r="C11" s="1" t="s">
        <v>269</v>
      </c>
      <c r="D11" s="1" t="s">
        <v>113</v>
      </c>
      <c r="E11" s="5">
        <v>40.22</v>
      </c>
      <c r="F11" s="35">
        <v>5</v>
      </c>
      <c r="G11" s="5">
        <f t="shared" si="0"/>
        <v>45.22</v>
      </c>
      <c r="H11" s="5">
        <f t="shared" si="1"/>
        <v>74.78</v>
      </c>
      <c r="I11" s="5">
        <v>32.68</v>
      </c>
      <c r="J11" s="35">
        <v>0</v>
      </c>
      <c r="K11" s="5">
        <f t="shared" si="2"/>
        <v>32.68</v>
      </c>
      <c r="L11" s="5">
        <f t="shared" si="3"/>
        <v>67.32</v>
      </c>
      <c r="M11" s="5">
        <v>35.21</v>
      </c>
      <c r="N11" s="35">
        <v>18</v>
      </c>
      <c r="O11" s="35">
        <v>8</v>
      </c>
      <c r="P11" s="35">
        <v>26</v>
      </c>
      <c r="Q11" s="5">
        <v>33.08</v>
      </c>
      <c r="R11" s="35">
        <v>13</v>
      </c>
      <c r="S11" s="35">
        <v>9</v>
      </c>
      <c r="T11" s="35">
        <f t="shared" si="5"/>
        <v>22</v>
      </c>
      <c r="U11" s="5">
        <f t="shared" si="6"/>
        <v>190.1</v>
      </c>
      <c r="V11">
        <v>9</v>
      </c>
      <c r="W11" s="5"/>
      <c r="X11" s="5"/>
      <c r="Y11" s="35"/>
      <c r="Z11" s="5"/>
      <c r="AA11" s="42"/>
    </row>
    <row r="12" spans="1:27" s="80" customFormat="1" ht="12.75">
      <c r="A12" s="79">
        <v>6532</v>
      </c>
      <c r="B12" s="81" t="s">
        <v>210</v>
      </c>
      <c r="C12" s="81" t="s">
        <v>253</v>
      </c>
      <c r="D12" s="81" t="s">
        <v>254</v>
      </c>
      <c r="E12" s="89">
        <v>44.6</v>
      </c>
      <c r="F12" s="90">
        <v>0</v>
      </c>
      <c r="G12" s="82">
        <f t="shared" si="0"/>
        <v>44.6</v>
      </c>
      <c r="H12" s="82">
        <f t="shared" si="1"/>
        <v>75.4</v>
      </c>
      <c r="I12" s="89">
        <v>32.9</v>
      </c>
      <c r="J12" s="90">
        <v>0</v>
      </c>
      <c r="K12" s="82">
        <f t="shared" si="2"/>
        <v>32.9</v>
      </c>
      <c r="L12" s="82">
        <f t="shared" si="3"/>
        <v>67.1</v>
      </c>
      <c r="M12" s="82">
        <v>34.8</v>
      </c>
      <c r="N12" s="83">
        <v>19</v>
      </c>
      <c r="O12" s="83">
        <v>8</v>
      </c>
      <c r="P12" s="83">
        <f t="shared" si="4"/>
        <v>27</v>
      </c>
      <c r="Q12" s="82">
        <v>36.66</v>
      </c>
      <c r="R12" s="83">
        <v>14</v>
      </c>
      <c r="S12" s="83">
        <v>5</v>
      </c>
      <c r="T12" s="83">
        <f t="shared" si="5"/>
        <v>19</v>
      </c>
      <c r="U12" s="82">
        <f t="shared" si="6"/>
        <v>188.5</v>
      </c>
      <c r="V12" s="80">
        <v>10</v>
      </c>
      <c r="W12" s="82"/>
      <c r="X12" s="82"/>
      <c r="Y12" s="83"/>
      <c r="Z12" s="82"/>
      <c r="AA12" s="86"/>
    </row>
    <row r="13" spans="1:27" ht="12.75">
      <c r="A13" s="4">
        <v>6517</v>
      </c>
      <c r="B13" s="1" t="s">
        <v>63</v>
      </c>
      <c r="C13" s="1" t="s">
        <v>8</v>
      </c>
      <c r="D13" s="1" t="s">
        <v>237</v>
      </c>
      <c r="E13" s="5">
        <v>38.19</v>
      </c>
      <c r="F13" s="35">
        <v>0</v>
      </c>
      <c r="G13" s="5">
        <f t="shared" si="0"/>
        <v>38.19</v>
      </c>
      <c r="H13" s="5">
        <f t="shared" si="1"/>
        <v>81.81</v>
      </c>
      <c r="I13" s="5">
        <v>29.32</v>
      </c>
      <c r="J13" s="35">
        <v>0</v>
      </c>
      <c r="K13" s="5">
        <f t="shared" si="2"/>
        <v>29.32</v>
      </c>
      <c r="L13" s="5">
        <f t="shared" si="3"/>
        <v>70.68</v>
      </c>
      <c r="M13" s="5">
        <v>32.39</v>
      </c>
      <c r="N13" s="35">
        <v>12</v>
      </c>
      <c r="O13" s="35">
        <v>0</v>
      </c>
      <c r="P13" s="35">
        <f t="shared" si="4"/>
        <v>12</v>
      </c>
      <c r="Q13" s="5">
        <v>32.84</v>
      </c>
      <c r="R13" s="35">
        <v>15</v>
      </c>
      <c r="S13" s="35">
        <v>9</v>
      </c>
      <c r="T13" s="35">
        <f t="shared" si="5"/>
        <v>24</v>
      </c>
      <c r="U13" s="5">
        <f t="shared" si="6"/>
        <v>188.49</v>
      </c>
      <c r="V13">
        <v>11</v>
      </c>
      <c r="W13" s="5"/>
      <c r="X13" s="5"/>
      <c r="Y13" s="35"/>
      <c r="Z13" s="5"/>
      <c r="AA13" s="41"/>
    </row>
    <row r="14" spans="1:22" s="80" customFormat="1" ht="12.75">
      <c r="A14" s="79">
        <v>6523</v>
      </c>
      <c r="B14" s="81" t="s">
        <v>225</v>
      </c>
      <c r="C14" s="81" t="s">
        <v>114</v>
      </c>
      <c r="D14" s="81" t="s">
        <v>244</v>
      </c>
      <c r="E14" s="82">
        <v>37.19</v>
      </c>
      <c r="F14" s="83">
        <v>20</v>
      </c>
      <c r="G14" s="82">
        <f t="shared" si="0"/>
        <v>57.19</v>
      </c>
      <c r="H14" s="82">
        <f t="shared" si="1"/>
        <v>62.81</v>
      </c>
      <c r="I14" s="82">
        <v>29.64</v>
      </c>
      <c r="J14" s="83">
        <v>0</v>
      </c>
      <c r="K14" s="82">
        <f t="shared" si="2"/>
        <v>29.64</v>
      </c>
      <c r="L14" s="82">
        <f t="shared" si="3"/>
        <v>70.36</v>
      </c>
      <c r="M14" s="82">
        <v>36.05</v>
      </c>
      <c r="N14" s="83">
        <v>23</v>
      </c>
      <c r="O14" s="83">
        <v>0</v>
      </c>
      <c r="P14" s="83">
        <f t="shared" si="4"/>
        <v>23</v>
      </c>
      <c r="Q14" s="82">
        <v>31.35</v>
      </c>
      <c r="R14" s="83">
        <v>18</v>
      </c>
      <c r="S14" s="83">
        <v>14</v>
      </c>
      <c r="T14" s="83">
        <f t="shared" si="5"/>
        <v>32</v>
      </c>
      <c r="U14" s="82">
        <f t="shared" si="6"/>
        <v>188.17000000000002</v>
      </c>
      <c r="V14" s="80">
        <v>12</v>
      </c>
    </row>
    <row r="15" spans="1:27" ht="12.75">
      <c r="A15" s="4">
        <v>6540</v>
      </c>
      <c r="B15" s="1" t="s">
        <v>7</v>
      </c>
      <c r="C15" s="1" t="s">
        <v>263</v>
      </c>
      <c r="D15" s="1" t="s">
        <v>264</v>
      </c>
      <c r="E15" s="5">
        <v>40.97</v>
      </c>
      <c r="F15" s="35">
        <v>0</v>
      </c>
      <c r="G15" s="5">
        <f t="shared" si="0"/>
        <v>40.97</v>
      </c>
      <c r="H15" s="5">
        <f t="shared" si="1"/>
        <v>79.03</v>
      </c>
      <c r="I15" s="5">
        <v>32.87</v>
      </c>
      <c r="J15" s="35">
        <v>5</v>
      </c>
      <c r="K15" s="5">
        <f t="shared" si="2"/>
        <v>37.87</v>
      </c>
      <c r="L15" s="5">
        <f t="shared" si="3"/>
        <v>62.13</v>
      </c>
      <c r="M15" s="5">
        <v>33.61</v>
      </c>
      <c r="N15" s="35">
        <v>18</v>
      </c>
      <c r="O15" s="35">
        <v>8</v>
      </c>
      <c r="P15" s="35">
        <f t="shared" si="4"/>
        <v>26</v>
      </c>
      <c r="Q15" s="5">
        <v>34.16</v>
      </c>
      <c r="R15" s="35">
        <v>18</v>
      </c>
      <c r="S15" s="35">
        <v>2</v>
      </c>
      <c r="T15" s="35">
        <f t="shared" si="5"/>
        <v>20</v>
      </c>
      <c r="U15" s="5">
        <f t="shared" si="6"/>
        <v>187.16</v>
      </c>
      <c r="V15">
        <v>13</v>
      </c>
      <c r="W15" s="5"/>
      <c r="X15" s="5"/>
      <c r="Y15" s="35"/>
      <c r="Z15" s="5"/>
      <c r="AA15" s="40"/>
    </row>
    <row r="16" spans="1:27" ht="12.75">
      <c r="A16" s="4">
        <v>6515</v>
      </c>
      <c r="B16" s="1" t="s">
        <v>111</v>
      </c>
      <c r="C16" s="1" t="s">
        <v>89</v>
      </c>
      <c r="D16" s="1" t="s">
        <v>235</v>
      </c>
      <c r="E16" s="5">
        <v>39.54</v>
      </c>
      <c r="F16" s="35">
        <v>10</v>
      </c>
      <c r="G16" s="5">
        <f t="shared" si="0"/>
        <v>49.54</v>
      </c>
      <c r="H16" s="5">
        <f t="shared" si="1"/>
        <v>70.46000000000001</v>
      </c>
      <c r="I16" s="5">
        <v>31.31</v>
      </c>
      <c r="J16" s="35">
        <v>0</v>
      </c>
      <c r="K16" s="5">
        <f t="shared" si="2"/>
        <v>31.31</v>
      </c>
      <c r="L16" s="5">
        <f t="shared" si="3"/>
        <v>68.69</v>
      </c>
      <c r="M16" s="5">
        <v>35.99</v>
      </c>
      <c r="N16" s="35">
        <v>27</v>
      </c>
      <c r="O16" s="35">
        <v>0</v>
      </c>
      <c r="P16" s="35">
        <f t="shared" si="4"/>
        <v>27</v>
      </c>
      <c r="Q16" s="5">
        <v>32.1</v>
      </c>
      <c r="R16" s="35">
        <v>9</v>
      </c>
      <c r="S16" s="35">
        <v>9</v>
      </c>
      <c r="T16" s="35">
        <f t="shared" si="5"/>
        <v>18</v>
      </c>
      <c r="U16" s="5">
        <f t="shared" si="6"/>
        <v>184.15</v>
      </c>
      <c r="V16">
        <v>14</v>
      </c>
      <c r="W16" s="5"/>
      <c r="X16" s="5"/>
      <c r="Y16" s="35"/>
      <c r="Z16" s="5"/>
      <c r="AA16" s="41"/>
    </row>
    <row r="17" spans="1:22" ht="12.75">
      <c r="A17" s="4">
        <v>6516</v>
      </c>
      <c r="B17" s="1" t="s">
        <v>91</v>
      </c>
      <c r="C17" s="1" t="s">
        <v>102</v>
      </c>
      <c r="D17" s="1" t="s">
        <v>236</v>
      </c>
      <c r="E17" s="5">
        <v>41.46</v>
      </c>
      <c r="F17" s="35">
        <v>5</v>
      </c>
      <c r="G17" s="5">
        <f t="shared" si="0"/>
        <v>46.46</v>
      </c>
      <c r="H17" s="5">
        <f t="shared" si="1"/>
        <v>73.53999999999999</v>
      </c>
      <c r="I17" s="5">
        <v>29.27</v>
      </c>
      <c r="J17" s="35">
        <v>0</v>
      </c>
      <c r="K17" s="5">
        <f t="shared" si="2"/>
        <v>29.27</v>
      </c>
      <c r="L17" s="5">
        <f t="shared" si="3"/>
        <v>70.73</v>
      </c>
      <c r="M17" s="5">
        <v>31.97</v>
      </c>
      <c r="N17" s="35">
        <v>14</v>
      </c>
      <c r="O17" s="35">
        <v>0</v>
      </c>
      <c r="P17" s="35">
        <f t="shared" si="4"/>
        <v>14</v>
      </c>
      <c r="Q17" s="5">
        <v>24.25</v>
      </c>
      <c r="R17" s="35">
        <v>10</v>
      </c>
      <c r="S17" s="35">
        <v>14</v>
      </c>
      <c r="T17" s="35">
        <f t="shared" si="5"/>
        <v>24</v>
      </c>
      <c r="U17" s="5">
        <f t="shared" si="6"/>
        <v>182.26999999999998</v>
      </c>
      <c r="V17">
        <v>15</v>
      </c>
    </row>
    <row r="18" spans="1:27" ht="12.75">
      <c r="A18" s="4">
        <v>6550</v>
      </c>
      <c r="B18" t="s">
        <v>133</v>
      </c>
      <c r="C18" t="s">
        <v>404</v>
      </c>
      <c r="D18" s="1" t="s">
        <v>285</v>
      </c>
      <c r="E18" s="5">
        <v>40.85</v>
      </c>
      <c r="F18" s="35">
        <v>5</v>
      </c>
      <c r="G18" s="5">
        <f t="shared" si="0"/>
        <v>45.85</v>
      </c>
      <c r="H18" s="5">
        <f t="shared" si="1"/>
        <v>74.15</v>
      </c>
      <c r="I18" s="5">
        <v>38.18</v>
      </c>
      <c r="J18" s="35">
        <v>10</v>
      </c>
      <c r="K18" s="5">
        <f t="shared" si="2"/>
        <v>48.18</v>
      </c>
      <c r="L18" s="5">
        <f t="shared" si="3"/>
        <v>51.82</v>
      </c>
      <c r="M18" s="5">
        <v>34.2</v>
      </c>
      <c r="N18" s="35">
        <v>19</v>
      </c>
      <c r="O18" s="35">
        <v>8</v>
      </c>
      <c r="P18" s="35">
        <f t="shared" si="4"/>
        <v>27</v>
      </c>
      <c r="Q18" s="5">
        <v>36.27</v>
      </c>
      <c r="R18" s="35">
        <v>24</v>
      </c>
      <c r="S18" s="35">
        <v>5</v>
      </c>
      <c r="T18" s="35">
        <f t="shared" si="5"/>
        <v>29</v>
      </c>
      <c r="U18" s="5">
        <f t="shared" si="6"/>
        <v>181.97</v>
      </c>
      <c r="V18">
        <v>16</v>
      </c>
      <c r="W18" s="5"/>
      <c r="X18" s="5"/>
      <c r="Y18" s="35"/>
      <c r="Z18" s="5"/>
      <c r="AA18" s="41"/>
    </row>
    <row r="19" spans="1:27" ht="12.75">
      <c r="A19" s="4">
        <v>6548</v>
      </c>
      <c r="B19" s="1" t="s">
        <v>127</v>
      </c>
      <c r="C19" s="1" t="s">
        <v>106</v>
      </c>
      <c r="D19" s="1" t="s">
        <v>107</v>
      </c>
      <c r="E19" s="5">
        <v>46.45</v>
      </c>
      <c r="F19" s="35">
        <v>5</v>
      </c>
      <c r="G19" s="5">
        <f t="shared" si="0"/>
        <v>51.45</v>
      </c>
      <c r="H19" s="5">
        <f t="shared" si="1"/>
        <v>68.55</v>
      </c>
      <c r="I19" s="5">
        <v>33.77</v>
      </c>
      <c r="J19" s="35">
        <v>0</v>
      </c>
      <c r="K19" s="5">
        <f t="shared" si="2"/>
        <v>33.77</v>
      </c>
      <c r="L19" s="5">
        <f t="shared" si="3"/>
        <v>66.22999999999999</v>
      </c>
      <c r="M19" s="5">
        <v>35.43</v>
      </c>
      <c r="N19" s="35">
        <v>18</v>
      </c>
      <c r="O19" s="35">
        <v>8</v>
      </c>
      <c r="P19" s="35">
        <f t="shared" si="4"/>
        <v>26</v>
      </c>
      <c r="Q19" s="5">
        <v>36.15</v>
      </c>
      <c r="R19" s="35">
        <v>11</v>
      </c>
      <c r="S19" s="35">
        <v>9</v>
      </c>
      <c r="T19" s="35">
        <f t="shared" si="5"/>
        <v>20</v>
      </c>
      <c r="U19" s="5">
        <f t="shared" si="6"/>
        <v>180.77999999999997</v>
      </c>
      <c r="V19">
        <v>17</v>
      </c>
      <c r="W19" s="5"/>
      <c r="X19" s="5"/>
      <c r="Y19" s="35"/>
      <c r="Z19" s="5"/>
      <c r="AA19" s="35"/>
    </row>
    <row r="20" spans="1:22" ht="12.75">
      <c r="A20" s="4">
        <v>6506</v>
      </c>
      <c r="B20" t="s">
        <v>279</v>
      </c>
      <c r="C20" t="s">
        <v>280</v>
      </c>
      <c r="D20" s="1" t="s">
        <v>405</v>
      </c>
      <c r="E20" s="5">
        <v>39.6</v>
      </c>
      <c r="F20" s="35">
        <v>10</v>
      </c>
      <c r="G20" s="5">
        <f>SUM(E20:F20)</f>
        <v>49.6</v>
      </c>
      <c r="H20" s="5">
        <f>120-G20</f>
        <v>70.4</v>
      </c>
      <c r="I20" s="5">
        <v>30.1</v>
      </c>
      <c r="J20">
        <v>0</v>
      </c>
      <c r="K20" s="5">
        <f>SUM(I20:J20)</f>
        <v>30.1</v>
      </c>
      <c r="L20" s="5">
        <f>100-K20</f>
        <v>69.9</v>
      </c>
      <c r="M20">
        <v>31.38</v>
      </c>
      <c r="N20">
        <v>20</v>
      </c>
      <c r="O20">
        <v>8</v>
      </c>
      <c r="P20" s="35">
        <f>SUM(N20:O20)</f>
        <v>28</v>
      </c>
      <c r="Q20">
        <v>32.74</v>
      </c>
      <c r="R20">
        <v>7</v>
      </c>
      <c r="S20">
        <v>0</v>
      </c>
      <c r="T20" s="35">
        <f>SUM(R20:S20)</f>
        <v>7</v>
      </c>
      <c r="U20" s="5">
        <f>SUM(H20,L20,P20,T20)</f>
        <v>175.3</v>
      </c>
      <c r="V20">
        <v>18</v>
      </c>
    </row>
    <row r="21" spans="1:22" ht="12.75">
      <c r="A21" s="4">
        <v>6518</v>
      </c>
      <c r="B21" s="1" t="s">
        <v>7</v>
      </c>
      <c r="C21" s="1" t="s">
        <v>238</v>
      </c>
      <c r="D21" s="1" t="s">
        <v>240</v>
      </c>
      <c r="E21" s="5">
        <v>43.48</v>
      </c>
      <c r="F21" s="35">
        <v>15</v>
      </c>
      <c r="G21" s="5">
        <f t="shared" si="0"/>
        <v>58.48</v>
      </c>
      <c r="H21" s="5">
        <f t="shared" si="1"/>
        <v>61.52</v>
      </c>
      <c r="I21" s="5">
        <v>32.83</v>
      </c>
      <c r="J21" s="35">
        <v>0</v>
      </c>
      <c r="K21" s="5">
        <f t="shared" si="2"/>
        <v>32.83</v>
      </c>
      <c r="L21" s="5">
        <f t="shared" si="3"/>
        <v>67.17</v>
      </c>
      <c r="M21" s="5">
        <v>39.06</v>
      </c>
      <c r="N21" s="35">
        <v>20</v>
      </c>
      <c r="O21" s="35">
        <v>0</v>
      </c>
      <c r="P21" s="35">
        <f t="shared" si="4"/>
        <v>20</v>
      </c>
      <c r="Q21" s="5">
        <v>32.74</v>
      </c>
      <c r="R21" s="35">
        <v>17</v>
      </c>
      <c r="S21" s="35">
        <v>9</v>
      </c>
      <c r="T21" s="35">
        <f t="shared" si="5"/>
        <v>26</v>
      </c>
      <c r="U21" s="5">
        <f t="shared" si="6"/>
        <v>174.69</v>
      </c>
      <c r="V21">
        <v>19</v>
      </c>
    </row>
    <row r="22" spans="1:22" ht="12.75">
      <c r="A22" s="4">
        <v>6526</v>
      </c>
      <c r="B22" s="1" t="s">
        <v>122</v>
      </c>
      <c r="C22" s="1" t="s">
        <v>123</v>
      </c>
      <c r="D22" s="1" t="s">
        <v>113</v>
      </c>
      <c r="E22" s="5">
        <v>50.94</v>
      </c>
      <c r="F22" s="35">
        <v>5</v>
      </c>
      <c r="G22" s="5">
        <f t="shared" si="0"/>
        <v>55.94</v>
      </c>
      <c r="H22" s="5">
        <f t="shared" si="1"/>
        <v>64.06</v>
      </c>
      <c r="I22" s="5">
        <v>35.81</v>
      </c>
      <c r="J22" s="35">
        <v>5</v>
      </c>
      <c r="K22" s="5">
        <f t="shared" si="2"/>
        <v>40.81</v>
      </c>
      <c r="L22" s="5">
        <f t="shared" si="3"/>
        <v>59.19</v>
      </c>
      <c r="M22" s="5">
        <v>35.16</v>
      </c>
      <c r="N22" s="35">
        <v>18</v>
      </c>
      <c r="O22" s="35">
        <v>8</v>
      </c>
      <c r="P22" s="35">
        <f t="shared" si="4"/>
        <v>26</v>
      </c>
      <c r="Q22" s="5">
        <v>39.06</v>
      </c>
      <c r="R22" s="35">
        <v>14</v>
      </c>
      <c r="S22" s="35">
        <v>5</v>
      </c>
      <c r="T22" s="35">
        <f t="shared" si="5"/>
        <v>19</v>
      </c>
      <c r="U22" s="5">
        <f t="shared" si="6"/>
        <v>168.25</v>
      </c>
      <c r="V22">
        <v>20</v>
      </c>
    </row>
    <row r="23" spans="1:22" ht="12.75">
      <c r="A23" s="4">
        <v>6521</v>
      </c>
      <c r="B23" s="1" t="s">
        <v>109</v>
      </c>
      <c r="C23" s="1" t="s">
        <v>110</v>
      </c>
      <c r="D23" s="1" t="s">
        <v>14</v>
      </c>
      <c r="E23" s="5">
        <v>53.63</v>
      </c>
      <c r="F23" s="35">
        <v>15</v>
      </c>
      <c r="G23" s="5">
        <f t="shared" si="0"/>
        <v>68.63</v>
      </c>
      <c r="H23" s="5">
        <f t="shared" si="1"/>
        <v>51.370000000000005</v>
      </c>
      <c r="I23" s="5">
        <v>28.85</v>
      </c>
      <c r="J23" s="35">
        <v>5</v>
      </c>
      <c r="K23" s="5">
        <f t="shared" si="2"/>
        <v>33.85</v>
      </c>
      <c r="L23" s="5">
        <f t="shared" si="3"/>
        <v>66.15</v>
      </c>
      <c r="M23" s="5">
        <v>36.7</v>
      </c>
      <c r="N23" s="35">
        <v>24</v>
      </c>
      <c r="O23" s="35">
        <v>0</v>
      </c>
      <c r="P23" s="35">
        <f t="shared" si="4"/>
        <v>24</v>
      </c>
      <c r="Q23" s="5">
        <v>36.29</v>
      </c>
      <c r="R23" s="35">
        <v>11</v>
      </c>
      <c r="S23" s="35">
        <v>9</v>
      </c>
      <c r="T23" s="35">
        <f t="shared" si="5"/>
        <v>20</v>
      </c>
      <c r="U23" s="5">
        <f t="shared" si="6"/>
        <v>161.52</v>
      </c>
      <c r="V23">
        <v>21</v>
      </c>
    </row>
    <row r="24" spans="1:27" ht="12.75">
      <c r="A24" s="4">
        <v>6528</v>
      </c>
      <c r="B24" s="1" t="s">
        <v>247</v>
      </c>
      <c r="C24" s="1" t="s">
        <v>248</v>
      </c>
      <c r="D24" s="1" t="s">
        <v>249</v>
      </c>
      <c r="E24" s="5">
        <v>50.85</v>
      </c>
      <c r="F24" s="35">
        <v>10</v>
      </c>
      <c r="G24" s="5">
        <f t="shared" si="0"/>
        <v>60.85</v>
      </c>
      <c r="H24" s="5">
        <f t="shared" si="1"/>
        <v>59.15</v>
      </c>
      <c r="I24" s="5">
        <v>28.75</v>
      </c>
      <c r="J24" s="35">
        <v>0</v>
      </c>
      <c r="K24" s="5">
        <f t="shared" si="2"/>
        <v>28.75</v>
      </c>
      <c r="L24" s="5">
        <f t="shared" si="3"/>
        <v>71.25</v>
      </c>
      <c r="M24" s="5">
        <v>36.53</v>
      </c>
      <c r="N24" s="35">
        <v>13</v>
      </c>
      <c r="O24" s="35">
        <v>0</v>
      </c>
      <c r="P24" s="35">
        <f t="shared" si="4"/>
        <v>13</v>
      </c>
      <c r="Q24" s="5">
        <v>33.42</v>
      </c>
      <c r="R24" s="35">
        <v>6</v>
      </c>
      <c r="S24" s="35">
        <v>9</v>
      </c>
      <c r="T24" s="35">
        <f t="shared" si="5"/>
        <v>15</v>
      </c>
      <c r="U24" s="5">
        <f t="shared" si="6"/>
        <v>158.4</v>
      </c>
      <c r="V24">
        <v>22</v>
      </c>
      <c r="W24" s="5"/>
      <c r="X24" s="5"/>
      <c r="Y24" s="35"/>
      <c r="Z24" s="5"/>
      <c r="AA24" s="42"/>
    </row>
    <row r="25" spans="1:22" ht="12.75">
      <c r="A25" s="4">
        <v>6513</v>
      </c>
      <c r="B25" s="1" t="s">
        <v>233</v>
      </c>
      <c r="C25" s="1" t="s">
        <v>239</v>
      </c>
      <c r="D25" s="39" t="s">
        <v>113</v>
      </c>
      <c r="E25" s="5">
        <v>41.75</v>
      </c>
      <c r="F25" s="35">
        <v>10</v>
      </c>
      <c r="G25" s="5">
        <f>SUM(E25:F25)</f>
        <v>51.75</v>
      </c>
      <c r="H25" s="5">
        <f>120-G25</f>
        <v>68.25</v>
      </c>
      <c r="I25" s="5">
        <v>32.62</v>
      </c>
      <c r="J25" s="35">
        <v>0</v>
      </c>
      <c r="K25" s="5">
        <f>SUM(I25:J25)</f>
        <v>32.62</v>
      </c>
      <c r="L25" s="5">
        <f>100-K25</f>
        <v>67.38</v>
      </c>
      <c r="M25" s="51">
        <v>34.74</v>
      </c>
      <c r="N25" s="53">
        <v>17</v>
      </c>
      <c r="O25" s="53">
        <v>0</v>
      </c>
      <c r="P25" s="35">
        <f>SUM(N25:O25)</f>
        <v>17</v>
      </c>
      <c r="Q25" s="51">
        <v>38.18</v>
      </c>
      <c r="R25" s="53">
        <v>5</v>
      </c>
      <c r="S25" s="53">
        <v>0</v>
      </c>
      <c r="T25" s="35">
        <f>SUM(R25:S25)</f>
        <v>5</v>
      </c>
      <c r="U25" s="5">
        <f>SUM(H25,L25,P25,T25)</f>
        <v>157.63</v>
      </c>
      <c r="V25">
        <v>23</v>
      </c>
    </row>
    <row r="26" spans="1:22" ht="12.75">
      <c r="A26" s="4">
        <v>6547</v>
      </c>
      <c r="B26" s="1" t="s">
        <v>125</v>
      </c>
      <c r="C26" s="1" t="s">
        <v>126</v>
      </c>
      <c r="D26" s="1" t="s">
        <v>107</v>
      </c>
      <c r="E26" s="5">
        <v>46.32</v>
      </c>
      <c r="F26" s="35">
        <v>5</v>
      </c>
      <c r="G26" s="5">
        <f t="shared" si="0"/>
        <v>51.32</v>
      </c>
      <c r="H26" s="5">
        <f t="shared" si="1"/>
        <v>68.68</v>
      </c>
      <c r="I26" s="5">
        <v>39.66</v>
      </c>
      <c r="J26" s="35">
        <v>10</v>
      </c>
      <c r="K26" s="5">
        <f t="shared" si="2"/>
        <v>49.66</v>
      </c>
      <c r="L26" s="5">
        <f t="shared" si="3"/>
        <v>50.34</v>
      </c>
      <c r="M26" s="5">
        <v>37.79</v>
      </c>
      <c r="N26" s="35">
        <v>16</v>
      </c>
      <c r="O26" s="35">
        <v>8</v>
      </c>
      <c r="P26" s="35">
        <f t="shared" si="4"/>
        <v>24</v>
      </c>
      <c r="Q26" s="5">
        <v>26.59</v>
      </c>
      <c r="R26" s="35">
        <v>1</v>
      </c>
      <c r="S26" s="35">
        <v>5</v>
      </c>
      <c r="T26" s="35">
        <f t="shared" si="5"/>
        <v>6</v>
      </c>
      <c r="U26" s="5">
        <f t="shared" si="6"/>
        <v>149.02</v>
      </c>
      <c r="V26">
        <v>24</v>
      </c>
    </row>
    <row r="27" spans="1:22" ht="12.75">
      <c r="A27" s="4">
        <v>6538</v>
      </c>
      <c r="B27" s="1" t="s">
        <v>63</v>
      </c>
      <c r="C27" s="1" t="s">
        <v>66</v>
      </c>
      <c r="D27" s="1" t="s">
        <v>240</v>
      </c>
      <c r="E27" s="5">
        <v>45.51</v>
      </c>
      <c r="F27" s="35">
        <v>20</v>
      </c>
      <c r="G27" s="5">
        <f t="shared" si="0"/>
        <v>65.50999999999999</v>
      </c>
      <c r="H27" s="5">
        <f t="shared" si="1"/>
        <v>54.49000000000001</v>
      </c>
      <c r="I27" s="5">
        <v>35.62</v>
      </c>
      <c r="J27" s="35">
        <v>5</v>
      </c>
      <c r="K27" s="5">
        <f t="shared" si="2"/>
        <v>40.62</v>
      </c>
      <c r="L27" s="5">
        <f t="shared" si="3"/>
        <v>59.38</v>
      </c>
      <c r="M27" s="5">
        <v>33.3</v>
      </c>
      <c r="N27" s="35">
        <v>18</v>
      </c>
      <c r="O27" s="35">
        <v>0</v>
      </c>
      <c r="P27" s="35">
        <f t="shared" si="4"/>
        <v>18</v>
      </c>
      <c r="Q27" s="5">
        <v>37.39</v>
      </c>
      <c r="R27" s="35">
        <v>8</v>
      </c>
      <c r="S27" s="35">
        <v>9</v>
      </c>
      <c r="T27" s="35">
        <f t="shared" si="5"/>
        <v>17</v>
      </c>
      <c r="U27" s="5">
        <f t="shared" si="6"/>
        <v>148.87</v>
      </c>
      <c r="V27">
        <v>25</v>
      </c>
    </row>
    <row r="28" spans="1:22" ht="12.75">
      <c r="A28" s="4">
        <v>6543</v>
      </c>
      <c r="B28" s="1" t="s">
        <v>265</v>
      </c>
      <c r="C28" s="1" t="s">
        <v>266</v>
      </c>
      <c r="D28" s="1" t="s">
        <v>267</v>
      </c>
      <c r="E28" s="5">
        <v>52.7</v>
      </c>
      <c r="F28" s="35">
        <v>10</v>
      </c>
      <c r="G28" s="5">
        <f t="shared" si="0"/>
        <v>62.7</v>
      </c>
      <c r="H28" s="5">
        <f t="shared" si="1"/>
        <v>57.3</v>
      </c>
      <c r="I28" s="5">
        <v>36.82</v>
      </c>
      <c r="J28" s="35">
        <v>0</v>
      </c>
      <c r="K28" s="5">
        <f t="shared" si="2"/>
        <v>36.82</v>
      </c>
      <c r="L28" s="5">
        <f t="shared" si="3"/>
        <v>63.18</v>
      </c>
      <c r="M28" s="5">
        <v>40.58</v>
      </c>
      <c r="N28" s="35">
        <v>7</v>
      </c>
      <c r="O28" s="35">
        <v>0</v>
      </c>
      <c r="P28" s="35">
        <f t="shared" si="4"/>
        <v>7</v>
      </c>
      <c r="Q28" s="5">
        <v>27.13</v>
      </c>
      <c r="R28" s="35">
        <v>6</v>
      </c>
      <c r="S28" s="35">
        <v>14</v>
      </c>
      <c r="T28" s="35">
        <f t="shared" si="5"/>
        <v>20</v>
      </c>
      <c r="U28" s="5">
        <f t="shared" si="6"/>
        <v>147.48</v>
      </c>
      <c r="V28">
        <v>26</v>
      </c>
    </row>
    <row r="29" spans="1:22" ht="12.75">
      <c r="A29" s="4">
        <v>6549</v>
      </c>
      <c r="B29" s="1" t="s">
        <v>151</v>
      </c>
      <c r="C29" s="1" t="s">
        <v>298</v>
      </c>
      <c r="D29" s="1" t="s">
        <v>285</v>
      </c>
      <c r="E29" s="5"/>
      <c r="F29" s="35">
        <v>120</v>
      </c>
      <c r="G29" s="5">
        <f t="shared" si="0"/>
        <v>120</v>
      </c>
      <c r="H29" s="5">
        <f t="shared" si="1"/>
        <v>0</v>
      </c>
      <c r="I29" s="5">
        <v>27.31</v>
      </c>
      <c r="J29" s="35">
        <v>0</v>
      </c>
      <c r="K29" s="5">
        <f t="shared" si="2"/>
        <v>27.31</v>
      </c>
      <c r="L29" s="5">
        <f t="shared" si="3"/>
        <v>72.69</v>
      </c>
      <c r="M29" s="5">
        <v>38.24</v>
      </c>
      <c r="N29" s="35">
        <v>23</v>
      </c>
      <c r="O29" s="35">
        <v>0</v>
      </c>
      <c r="P29" s="35">
        <f t="shared" si="4"/>
        <v>23</v>
      </c>
      <c r="Q29" s="5">
        <v>32.98</v>
      </c>
      <c r="R29" s="35">
        <v>18</v>
      </c>
      <c r="S29" s="35">
        <v>9</v>
      </c>
      <c r="T29" s="35">
        <f t="shared" si="5"/>
        <v>27</v>
      </c>
      <c r="U29" s="5">
        <f t="shared" si="6"/>
        <v>122.69</v>
      </c>
      <c r="V29">
        <v>27</v>
      </c>
    </row>
    <row r="30" spans="1:22" ht="12.75">
      <c r="A30" s="4">
        <v>6527</v>
      </c>
      <c r="B30" s="1" t="s">
        <v>37</v>
      </c>
      <c r="C30" s="1" t="s">
        <v>121</v>
      </c>
      <c r="D30" s="1" t="s">
        <v>234</v>
      </c>
      <c r="E30" s="5"/>
      <c r="F30" s="35">
        <v>120</v>
      </c>
      <c r="G30" s="5">
        <f t="shared" si="0"/>
        <v>120</v>
      </c>
      <c r="H30" s="5">
        <f t="shared" si="1"/>
        <v>0</v>
      </c>
      <c r="I30" s="5">
        <v>31.59</v>
      </c>
      <c r="J30" s="35">
        <v>5</v>
      </c>
      <c r="K30" s="5">
        <f t="shared" si="2"/>
        <v>36.59</v>
      </c>
      <c r="L30" s="5">
        <f t="shared" si="3"/>
        <v>63.41</v>
      </c>
      <c r="M30" s="5">
        <v>35.25</v>
      </c>
      <c r="N30" s="35">
        <v>18</v>
      </c>
      <c r="O30" s="35">
        <v>8</v>
      </c>
      <c r="P30" s="35">
        <f t="shared" si="4"/>
        <v>26</v>
      </c>
      <c r="Q30" s="5">
        <v>29.27</v>
      </c>
      <c r="R30" s="35">
        <v>14</v>
      </c>
      <c r="S30" s="35">
        <v>14</v>
      </c>
      <c r="T30" s="35">
        <f t="shared" si="5"/>
        <v>28</v>
      </c>
      <c r="U30" s="5">
        <f t="shared" si="6"/>
        <v>117.41</v>
      </c>
      <c r="V30">
        <v>28</v>
      </c>
    </row>
    <row r="31" spans="1:22" ht="12.75">
      <c r="A31" s="4">
        <v>6530</v>
      </c>
      <c r="B31" t="s">
        <v>250</v>
      </c>
      <c r="C31" t="s">
        <v>251</v>
      </c>
      <c r="D31" s="1" t="s">
        <v>113</v>
      </c>
      <c r="E31" s="5"/>
      <c r="F31" s="35">
        <v>120</v>
      </c>
      <c r="G31" s="5">
        <f t="shared" si="0"/>
        <v>120</v>
      </c>
      <c r="H31" s="5">
        <f t="shared" si="1"/>
        <v>0</v>
      </c>
      <c r="I31" s="5">
        <v>30.69</v>
      </c>
      <c r="J31" s="35">
        <v>5</v>
      </c>
      <c r="K31" s="5">
        <f t="shared" si="2"/>
        <v>35.69</v>
      </c>
      <c r="L31" s="5">
        <f t="shared" si="3"/>
        <v>64.31</v>
      </c>
      <c r="M31" s="5">
        <v>32.25</v>
      </c>
      <c r="N31" s="35">
        <v>25</v>
      </c>
      <c r="O31" s="35">
        <v>8</v>
      </c>
      <c r="P31" s="35">
        <f t="shared" si="4"/>
        <v>33</v>
      </c>
      <c r="Q31" s="5">
        <v>37.59</v>
      </c>
      <c r="R31" s="35">
        <v>10</v>
      </c>
      <c r="S31" s="35">
        <v>5</v>
      </c>
      <c r="T31" s="35">
        <f t="shared" si="5"/>
        <v>15</v>
      </c>
      <c r="U31" s="5">
        <f t="shared" si="6"/>
        <v>112.31</v>
      </c>
      <c r="V31">
        <v>29</v>
      </c>
    </row>
    <row r="32" spans="1:22" ht="12.75">
      <c r="A32" s="4">
        <v>6512</v>
      </c>
      <c r="B32" s="1" t="s">
        <v>119</v>
      </c>
      <c r="C32" s="1" t="s">
        <v>120</v>
      </c>
      <c r="D32" s="39" t="s">
        <v>405</v>
      </c>
      <c r="E32" s="5"/>
      <c r="F32" s="35">
        <v>120</v>
      </c>
      <c r="G32" s="5">
        <f>SUM(E32:F32)</f>
        <v>120</v>
      </c>
      <c r="H32" s="5">
        <f>120-G32</f>
        <v>0</v>
      </c>
      <c r="I32" s="5">
        <v>33.59</v>
      </c>
      <c r="J32" s="35">
        <v>5</v>
      </c>
      <c r="K32" s="5">
        <f>SUM(I32:J32)</f>
        <v>38.59</v>
      </c>
      <c r="L32" s="5">
        <f>100-K32</f>
        <v>61.41</v>
      </c>
      <c r="M32" s="51">
        <v>43.47</v>
      </c>
      <c r="N32" s="53">
        <v>17</v>
      </c>
      <c r="O32" s="53">
        <v>0</v>
      </c>
      <c r="P32" s="35">
        <f>SUM(N32:O32)</f>
        <v>17</v>
      </c>
      <c r="Q32" s="51">
        <v>35.32</v>
      </c>
      <c r="R32" s="53">
        <v>18</v>
      </c>
      <c r="S32" s="53">
        <v>9</v>
      </c>
      <c r="T32" s="35">
        <f>SUM(R32:S32)</f>
        <v>27</v>
      </c>
      <c r="U32" s="5">
        <f>SUM(H32,L32,P32,T32)</f>
        <v>105.41</v>
      </c>
      <c r="V32">
        <v>30</v>
      </c>
    </row>
    <row r="33" spans="1:22" ht="12.75">
      <c r="A33" s="4">
        <v>6546</v>
      </c>
      <c r="B33" s="1" t="s">
        <v>116</v>
      </c>
      <c r="C33" s="1" t="s">
        <v>117</v>
      </c>
      <c r="D33" s="1" t="s">
        <v>271</v>
      </c>
      <c r="E33" s="5"/>
      <c r="F33" s="35">
        <v>120</v>
      </c>
      <c r="G33" s="5">
        <f t="shared" si="0"/>
        <v>120</v>
      </c>
      <c r="H33" s="5">
        <f t="shared" si="1"/>
        <v>0</v>
      </c>
      <c r="I33" s="5">
        <v>29.76</v>
      </c>
      <c r="J33" s="35">
        <v>0</v>
      </c>
      <c r="K33" s="5">
        <f t="shared" si="2"/>
        <v>29.76</v>
      </c>
      <c r="L33" s="5">
        <f t="shared" si="3"/>
        <v>70.24</v>
      </c>
      <c r="M33" s="5">
        <v>34.2</v>
      </c>
      <c r="N33" s="35">
        <v>19</v>
      </c>
      <c r="O33" s="35">
        <v>8</v>
      </c>
      <c r="P33" s="35">
        <f t="shared" si="4"/>
        <v>27</v>
      </c>
      <c r="Q33" s="5">
        <v>30.06</v>
      </c>
      <c r="R33" s="35">
        <v>7</v>
      </c>
      <c r="S33" s="35">
        <v>0</v>
      </c>
      <c r="T33" s="35">
        <f t="shared" si="5"/>
        <v>7</v>
      </c>
      <c r="U33" s="5">
        <f t="shared" si="6"/>
        <v>104.24</v>
      </c>
      <c r="V33">
        <v>31</v>
      </c>
    </row>
    <row r="34" spans="1:22" ht="12.75">
      <c r="A34" s="4">
        <v>6524</v>
      </c>
      <c r="B34" s="1" t="s">
        <v>12</v>
      </c>
      <c r="C34" s="1" t="s">
        <v>13</v>
      </c>
      <c r="D34" s="70" t="s">
        <v>245</v>
      </c>
      <c r="E34" s="5"/>
      <c r="F34" s="35">
        <v>120</v>
      </c>
      <c r="G34" s="5">
        <f t="shared" si="0"/>
        <v>120</v>
      </c>
      <c r="H34" s="5">
        <f t="shared" si="1"/>
        <v>0</v>
      </c>
      <c r="I34" s="5">
        <v>35.61</v>
      </c>
      <c r="J34" s="35">
        <v>0</v>
      </c>
      <c r="K34" s="5">
        <f t="shared" si="2"/>
        <v>35.61</v>
      </c>
      <c r="L34" s="5">
        <f t="shared" si="3"/>
        <v>64.39</v>
      </c>
      <c r="M34" s="51">
        <v>37.73</v>
      </c>
      <c r="N34" s="53">
        <v>14</v>
      </c>
      <c r="O34" s="53">
        <v>8</v>
      </c>
      <c r="P34" s="35">
        <f t="shared" si="4"/>
        <v>22</v>
      </c>
      <c r="Q34" s="51">
        <v>30.63</v>
      </c>
      <c r="R34" s="53">
        <v>5</v>
      </c>
      <c r="S34" s="53">
        <v>9</v>
      </c>
      <c r="T34" s="35">
        <f t="shared" si="5"/>
        <v>14</v>
      </c>
      <c r="U34" s="5">
        <f t="shared" si="6"/>
        <v>100.39</v>
      </c>
      <c r="V34">
        <v>32</v>
      </c>
    </row>
    <row r="35" spans="1:22" ht="12.75">
      <c r="A35" s="4">
        <v>6535</v>
      </c>
      <c r="B35" s="1" t="s">
        <v>258</v>
      </c>
      <c r="C35" s="1" t="s">
        <v>259</v>
      </c>
      <c r="D35" s="1" t="s">
        <v>14</v>
      </c>
      <c r="E35" s="5"/>
      <c r="F35" s="35">
        <v>120</v>
      </c>
      <c r="G35" s="5">
        <f t="shared" si="0"/>
        <v>120</v>
      </c>
      <c r="H35" s="5">
        <f t="shared" si="1"/>
        <v>0</v>
      </c>
      <c r="I35" s="5">
        <v>35.7</v>
      </c>
      <c r="J35" s="35">
        <v>0</v>
      </c>
      <c r="K35" s="5">
        <f t="shared" si="2"/>
        <v>35.7</v>
      </c>
      <c r="L35" s="5">
        <f t="shared" si="3"/>
        <v>64.3</v>
      </c>
      <c r="M35" s="5">
        <v>38.67</v>
      </c>
      <c r="N35" s="35">
        <v>8</v>
      </c>
      <c r="O35" s="35">
        <v>0</v>
      </c>
      <c r="P35" s="35">
        <f t="shared" si="4"/>
        <v>8</v>
      </c>
      <c r="Q35" s="5">
        <v>47.38</v>
      </c>
      <c r="R35" s="35">
        <v>11</v>
      </c>
      <c r="S35" s="35">
        <v>5</v>
      </c>
      <c r="T35" s="35">
        <f t="shared" si="5"/>
        <v>16</v>
      </c>
      <c r="U35" s="5">
        <f t="shared" si="6"/>
        <v>88.3</v>
      </c>
      <c r="V35">
        <v>33</v>
      </c>
    </row>
    <row r="36" spans="1:22" ht="12.75">
      <c r="A36" s="4">
        <v>6522</v>
      </c>
      <c r="B36" s="1" t="s">
        <v>241</v>
      </c>
      <c r="C36" s="1" t="s">
        <v>242</v>
      </c>
      <c r="D36" s="1" t="s">
        <v>243</v>
      </c>
      <c r="E36" s="5"/>
      <c r="F36" s="35">
        <v>120</v>
      </c>
      <c r="G36" s="5">
        <f>SUM(E36:F36)</f>
        <v>120</v>
      </c>
      <c r="H36" s="5">
        <f>120-G36</f>
        <v>0</v>
      </c>
      <c r="I36" s="5">
        <v>39.35</v>
      </c>
      <c r="J36" s="35">
        <v>10</v>
      </c>
      <c r="K36" s="5">
        <f>SUM(I36:J36)</f>
        <v>49.35</v>
      </c>
      <c r="L36" s="5">
        <f>100-K36</f>
        <v>50.65</v>
      </c>
      <c r="M36" s="5">
        <v>37.14</v>
      </c>
      <c r="N36" s="35">
        <v>18</v>
      </c>
      <c r="O36" s="35">
        <v>0</v>
      </c>
      <c r="P36" s="35">
        <f>SUM(N36:O36)</f>
        <v>18</v>
      </c>
      <c r="Q36" s="5">
        <v>41.09</v>
      </c>
      <c r="R36" s="35">
        <v>11</v>
      </c>
      <c r="S36" s="35">
        <v>2</v>
      </c>
      <c r="T36" s="35">
        <f>SUM(R36:S36)</f>
        <v>13</v>
      </c>
      <c r="U36" s="5">
        <f>SUM(H36,L36,P36,T36)</f>
        <v>81.65</v>
      </c>
      <c r="V36">
        <v>34</v>
      </c>
    </row>
    <row r="37" spans="1:22" ht="12.75">
      <c r="A37" s="4">
        <v>6504</v>
      </c>
      <c r="B37" s="1" t="s">
        <v>139</v>
      </c>
      <c r="C37" s="1" t="s">
        <v>140</v>
      </c>
      <c r="D37" s="1" t="s">
        <v>405</v>
      </c>
      <c r="E37" s="5">
        <v>47.87</v>
      </c>
      <c r="F37" s="35">
        <v>10</v>
      </c>
      <c r="G37" s="5">
        <f>SUM(E37:F37)</f>
        <v>57.87</v>
      </c>
      <c r="H37" s="5">
        <f>120-G37</f>
        <v>62.13</v>
      </c>
      <c r="I37">
        <v>31.37</v>
      </c>
      <c r="J37">
        <v>0</v>
      </c>
      <c r="K37" s="5">
        <f>SUM(I37:J37)</f>
        <v>31.37</v>
      </c>
      <c r="L37" s="5">
        <f>100-K37</f>
        <v>68.63</v>
      </c>
      <c r="M37" t="s">
        <v>403</v>
      </c>
      <c r="P37" s="35">
        <f>SUM(N37:O37)</f>
        <v>0</v>
      </c>
      <c r="Q37" t="s">
        <v>403</v>
      </c>
      <c r="T37" s="35">
        <f>SUM(R37:S37)</f>
        <v>0</v>
      </c>
      <c r="U37" s="5">
        <f>SUM(H37,L37,P37,T37)</f>
        <v>130.76</v>
      </c>
      <c r="V37" s="41" t="s">
        <v>408</v>
      </c>
    </row>
    <row r="38" spans="1:22" ht="12.75">
      <c r="A38" s="4">
        <v>6536</v>
      </c>
      <c r="B38" s="1" t="s">
        <v>96</v>
      </c>
      <c r="C38" s="1" t="s">
        <v>97</v>
      </c>
      <c r="D38" s="1" t="s">
        <v>113</v>
      </c>
      <c r="E38" s="5"/>
      <c r="F38" s="35">
        <v>120</v>
      </c>
      <c r="G38" s="5">
        <f t="shared" si="0"/>
        <v>120</v>
      </c>
      <c r="H38" s="5">
        <f t="shared" si="1"/>
        <v>0</v>
      </c>
      <c r="I38" s="5">
        <v>38.31</v>
      </c>
      <c r="J38" s="35">
        <v>10</v>
      </c>
      <c r="K38" s="5">
        <f t="shared" si="2"/>
        <v>48.31</v>
      </c>
      <c r="L38" s="5">
        <f t="shared" si="3"/>
        <v>51.69</v>
      </c>
      <c r="M38" s="5">
        <v>35.54</v>
      </c>
      <c r="N38" s="35">
        <v>17</v>
      </c>
      <c r="O38" s="35">
        <v>0</v>
      </c>
      <c r="P38" s="35">
        <f t="shared" si="4"/>
        <v>17</v>
      </c>
      <c r="Q38" s="5" t="s">
        <v>403</v>
      </c>
      <c r="R38" s="35"/>
      <c r="S38" s="35"/>
      <c r="T38" s="35">
        <f t="shared" si="5"/>
        <v>0</v>
      </c>
      <c r="U38" s="5">
        <f t="shared" si="6"/>
        <v>68.69</v>
      </c>
      <c r="V38" s="41" t="s">
        <v>408</v>
      </c>
    </row>
    <row r="39" spans="1:22" ht="12.75">
      <c r="A39" s="4">
        <v>6539</v>
      </c>
      <c r="B39" s="1" t="s">
        <v>93</v>
      </c>
      <c r="C39" s="1" t="s">
        <v>262</v>
      </c>
      <c r="D39" s="70" t="s">
        <v>245</v>
      </c>
      <c r="E39" s="5"/>
      <c r="F39" s="35">
        <v>120</v>
      </c>
      <c r="G39" s="5">
        <f t="shared" si="0"/>
        <v>120</v>
      </c>
      <c r="H39" s="5">
        <f t="shared" si="1"/>
        <v>0</v>
      </c>
      <c r="I39" s="5">
        <v>40.64</v>
      </c>
      <c r="J39" s="35">
        <v>0</v>
      </c>
      <c r="K39" s="5">
        <f t="shared" si="2"/>
        <v>40.64</v>
      </c>
      <c r="L39" s="5">
        <f t="shared" si="3"/>
        <v>59.36</v>
      </c>
      <c r="M39" s="5" t="s">
        <v>403</v>
      </c>
      <c r="N39" s="35"/>
      <c r="O39" s="35"/>
      <c r="P39" s="35">
        <f t="shared" si="4"/>
        <v>0</v>
      </c>
      <c r="Q39" s="5" t="s">
        <v>403</v>
      </c>
      <c r="R39" s="35"/>
      <c r="S39" s="35"/>
      <c r="T39" s="35">
        <f t="shared" si="5"/>
        <v>0</v>
      </c>
      <c r="U39" s="5">
        <f t="shared" si="6"/>
        <v>59.36</v>
      </c>
      <c r="V39" s="41" t="s">
        <v>408</v>
      </c>
    </row>
    <row r="40" spans="1:22" ht="12.75">
      <c r="A40" s="4">
        <v>6520</v>
      </c>
      <c r="B40" s="1" t="s">
        <v>96</v>
      </c>
      <c r="C40" s="1" t="s">
        <v>104</v>
      </c>
      <c r="D40" s="1" t="s">
        <v>113</v>
      </c>
      <c r="E40" s="5"/>
      <c r="F40" s="35">
        <v>120</v>
      </c>
      <c r="G40" s="5">
        <f t="shared" si="0"/>
        <v>120</v>
      </c>
      <c r="H40" s="5">
        <f t="shared" si="1"/>
        <v>0</v>
      </c>
      <c r="I40" s="5">
        <v>44.18</v>
      </c>
      <c r="J40" s="35">
        <v>25</v>
      </c>
      <c r="K40" s="5">
        <f t="shared" si="2"/>
        <v>69.18</v>
      </c>
      <c r="L40" s="5">
        <f t="shared" si="3"/>
        <v>30.819999999999993</v>
      </c>
      <c r="M40" s="5">
        <v>32.88</v>
      </c>
      <c r="N40" s="35">
        <v>7</v>
      </c>
      <c r="O40" s="35">
        <v>0</v>
      </c>
      <c r="P40" s="35">
        <f t="shared" si="4"/>
        <v>7</v>
      </c>
      <c r="Q40" s="5" t="s">
        <v>403</v>
      </c>
      <c r="R40" s="35"/>
      <c r="S40" s="35"/>
      <c r="T40" s="35">
        <f t="shared" si="5"/>
        <v>0</v>
      </c>
      <c r="U40" s="5">
        <f t="shared" si="6"/>
        <v>37.81999999999999</v>
      </c>
      <c r="V40" s="5" t="s">
        <v>408</v>
      </c>
    </row>
    <row r="41" spans="2:22" ht="12.75">
      <c r="B41" s="7"/>
      <c r="E41" s="5"/>
      <c r="F41" s="35"/>
      <c r="G41" s="5"/>
      <c r="H41" s="5"/>
      <c r="I41" s="5"/>
      <c r="J41" s="3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5:22" ht="12.75">
      <c r="E42" s="150"/>
      <c r="F42" s="150"/>
      <c r="G42" s="150"/>
      <c r="H42" s="150"/>
      <c r="I42" s="150"/>
      <c r="J42" s="150"/>
      <c r="K42" s="34"/>
      <c r="L42" s="34"/>
      <c r="M42" s="150"/>
      <c r="N42" s="150"/>
      <c r="O42" s="150"/>
      <c r="P42" s="150"/>
      <c r="Q42" s="150"/>
      <c r="R42" s="5"/>
      <c r="S42" s="5"/>
      <c r="T42" s="5"/>
      <c r="U42" s="5"/>
      <c r="V42" s="5"/>
    </row>
    <row r="43" spans="5:21" ht="12.75">
      <c r="E43" s="150" t="s">
        <v>27</v>
      </c>
      <c r="F43" s="150"/>
      <c r="G43" s="150"/>
      <c r="H43" s="150"/>
      <c r="I43" s="150" t="s">
        <v>28</v>
      </c>
      <c r="J43" s="150"/>
      <c r="K43" s="150"/>
      <c r="L43" s="150"/>
      <c r="M43" s="2"/>
      <c r="N43" s="2"/>
      <c r="O43" s="150" t="s">
        <v>32</v>
      </c>
      <c r="P43" s="150"/>
      <c r="Q43" s="150"/>
      <c r="R43" s="150"/>
      <c r="S43" s="150"/>
      <c r="T43" s="5"/>
      <c r="U43" s="5"/>
    </row>
    <row r="44" spans="1:19" ht="38.25">
      <c r="A44" s="2" t="s">
        <v>0</v>
      </c>
      <c r="B44" s="2" t="s">
        <v>1</v>
      </c>
      <c r="C44" s="2" t="s">
        <v>2</v>
      </c>
      <c r="D44" s="3" t="s">
        <v>5</v>
      </c>
      <c r="E44" s="3" t="s">
        <v>16</v>
      </c>
      <c r="F44" s="3" t="s">
        <v>17</v>
      </c>
      <c r="G44" s="2" t="s">
        <v>18</v>
      </c>
      <c r="H44" s="2" t="s">
        <v>19</v>
      </c>
      <c r="I44" s="3" t="s">
        <v>16</v>
      </c>
      <c r="J44" s="3" t="s">
        <v>17</v>
      </c>
      <c r="K44" s="2" t="s">
        <v>18</v>
      </c>
      <c r="L44" s="2" t="s">
        <v>20</v>
      </c>
      <c r="M44" s="46" t="s">
        <v>79</v>
      </c>
      <c r="N44" s="36" t="s">
        <v>26</v>
      </c>
      <c r="O44" s="2" t="s">
        <v>16</v>
      </c>
      <c r="P44" s="2" t="s">
        <v>31</v>
      </c>
      <c r="Q44" s="2" t="s">
        <v>17</v>
      </c>
      <c r="R44" s="2" t="s">
        <v>18</v>
      </c>
      <c r="S44" s="2" t="s">
        <v>26</v>
      </c>
    </row>
    <row r="45" spans="1:19" ht="12.75">
      <c r="A45" s="4">
        <v>6542</v>
      </c>
      <c r="B45" s="1" t="s">
        <v>3</v>
      </c>
      <c r="C45" s="1" t="s">
        <v>4</v>
      </c>
      <c r="D45" s="1" t="s">
        <v>237</v>
      </c>
      <c r="E45" s="5">
        <v>35.17</v>
      </c>
      <c r="F45" s="35">
        <v>0</v>
      </c>
      <c r="G45" s="5">
        <f aca="true" t="shared" si="7" ref="G45:G82">SUM(E45:F45)</f>
        <v>35.17</v>
      </c>
      <c r="H45" s="5">
        <f>120-G45</f>
        <v>84.83</v>
      </c>
      <c r="I45" s="5">
        <v>28.69</v>
      </c>
      <c r="J45" s="35">
        <v>0</v>
      </c>
      <c r="K45" s="5">
        <f aca="true" t="shared" si="8" ref="K45:K81">SUM(I45:J45)</f>
        <v>28.69</v>
      </c>
      <c r="L45" s="5">
        <f aca="true" t="shared" si="9" ref="L45:L82">100-K45</f>
        <v>71.31</v>
      </c>
      <c r="M45" s="5">
        <f aca="true" t="shared" si="10" ref="M45:M81">SUM(H45,L45)</f>
        <v>156.14</v>
      </c>
      <c r="N45" s="37">
        <v>1</v>
      </c>
      <c r="O45" s="51">
        <v>35.49</v>
      </c>
      <c r="P45">
        <f>IF(O45=0,120,IF(O45&gt;68,120,IF(O45&lt;45,0,IF(68&gt;O45&gt;45,O45-45))))</f>
        <v>0</v>
      </c>
      <c r="Q45" s="53">
        <v>0</v>
      </c>
      <c r="R45">
        <f>SUM(P45:Q45)</f>
        <v>0</v>
      </c>
      <c r="S45" s="52">
        <v>1</v>
      </c>
    </row>
    <row r="46" spans="1:19" ht="12.75">
      <c r="A46" s="4">
        <v>6541</v>
      </c>
      <c r="B46" s="1" t="s">
        <v>91</v>
      </c>
      <c r="C46" s="1" t="s">
        <v>92</v>
      </c>
      <c r="D46" s="1" t="s">
        <v>64</v>
      </c>
      <c r="E46" s="5">
        <v>34.03</v>
      </c>
      <c r="F46" s="35">
        <v>5</v>
      </c>
      <c r="G46" s="5">
        <f t="shared" si="7"/>
        <v>39.03</v>
      </c>
      <c r="H46" s="5">
        <f aca="true" t="shared" si="11" ref="H46:H82">120-G46</f>
        <v>80.97</v>
      </c>
      <c r="I46" s="5">
        <v>29.33</v>
      </c>
      <c r="J46" s="35">
        <v>5</v>
      </c>
      <c r="K46" s="5">
        <f t="shared" si="8"/>
        <v>34.33</v>
      </c>
      <c r="L46" s="5">
        <f t="shared" si="9"/>
        <v>65.67</v>
      </c>
      <c r="M46" s="5">
        <f t="shared" si="10"/>
        <v>146.64</v>
      </c>
      <c r="N46" s="37">
        <v>5</v>
      </c>
      <c r="O46" s="5">
        <v>35.87</v>
      </c>
      <c r="P46">
        <f aca="true" t="shared" si="12" ref="P46:P82">IF(O46=0,120,IF(O46&gt;68,120,IF(O46&lt;45,0,IF(68&gt;O46&gt;45,O46-45))))</f>
        <v>0</v>
      </c>
      <c r="Q46" s="35">
        <v>0</v>
      </c>
      <c r="R46">
        <f>SUM(P46:Q46)</f>
        <v>0</v>
      </c>
      <c r="S46" s="52">
        <v>2</v>
      </c>
    </row>
    <row r="47" spans="1:20" ht="12.75">
      <c r="A47" s="4">
        <v>6537</v>
      </c>
      <c r="B47" s="1" t="s">
        <v>260</v>
      </c>
      <c r="C47" s="1" t="s">
        <v>261</v>
      </c>
      <c r="D47" s="1" t="s">
        <v>236</v>
      </c>
      <c r="E47" s="5">
        <v>39.49</v>
      </c>
      <c r="F47" s="35">
        <v>0</v>
      </c>
      <c r="G47" s="5">
        <f aca="true" t="shared" si="13" ref="G47:G65">SUM(E47:F47)</f>
        <v>39.49</v>
      </c>
      <c r="H47" s="5">
        <f t="shared" si="11"/>
        <v>80.50999999999999</v>
      </c>
      <c r="I47" s="5">
        <v>34.89</v>
      </c>
      <c r="J47" s="35">
        <v>5</v>
      </c>
      <c r="K47" s="5">
        <f t="shared" si="8"/>
        <v>39.89</v>
      </c>
      <c r="L47" s="5">
        <f t="shared" si="9"/>
        <v>60.11</v>
      </c>
      <c r="M47" s="5">
        <f t="shared" si="10"/>
        <v>140.62</v>
      </c>
      <c r="N47" s="37">
        <v>11</v>
      </c>
      <c r="O47" s="5">
        <v>37.81</v>
      </c>
      <c r="P47">
        <f t="shared" si="12"/>
        <v>0</v>
      </c>
      <c r="Q47" s="35">
        <v>0</v>
      </c>
      <c r="R47">
        <f aca="true" t="shared" si="14" ref="R47:R82">SUM(P47:Q47)</f>
        <v>0</v>
      </c>
      <c r="S47" s="52">
        <v>3</v>
      </c>
      <c r="T47" s="5"/>
    </row>
    <row r="48" spans="1:20" ht="12.75">
      <c r="A48" s="4">
        <v>6517</v>
      </c>
      <c r="B48" s="1" t="s">
        <v>63</v>
      </c>
      <c r="C48" s="1" t="s">
        <v>8</v>
      </c>
      <c r="D48" s="1" t="s">
        <v>237</v>
      </c>
      <c r="E48" s="5">
        <v>38.19</v>
      </c>
      <c r="F48" s="35">
        <v>0</v>
      </c>
      <c r="G48" s="5">
        <f t="shared" si="13"/>
        <v>38.19</v>
      </c>
      <c r="H48" s="5">
        <f t="shared" si="11"/>
        <v>81.81</v>
      </c>
      <c r="I48" s="5">
        <v>29.32</v>
      </c>
      <c r="J48" s="35">
        <v>0</v>
      </c>
      <c r="K48" s="5">
        <f t="shared" si="8"/>
        <v>29.32</v>
      </c>
      <c r="L48" s="5">
        <f t="shared" si="9"/>
        <v>70.68</v>
      </c>
      <c r="M48" s="5">
        <f t="shared" si="10"/>
        <v>152.49</v>
      </c>
      <c r="N48" s="37">
        <v>3</v>
      </c>
      <c r="O48" s="5">
        <v>39.04</v>
      </c>
      <c r="P48">
        <f t="shared" si="12"/>
        <v>0</v>
      </c>
      <c r="Q48" s="35">
        <v>0</v>
      </c>
      <c r="R48">
        <f>SUM(P48:Q48)</f>
        <v>0</v>
      </c>
      <c r="S48" s="53">
        <v>4</v>
      </c>
      <c r="T48" s="5"/>
    </row>
    <row r="49" spans="1:20" ht="12.75">
      <c r="A49" s="4">
        <v>6515</v>
      </c>
      <c r="B49" s="1" t="s">
        <v>111</v>
      </c>
      <c r="C49" s="1" t="s">
        <v>89</v>
      </c>
      <c r="D49" s="1" t="s">
        <v>235</v>
      </c>
      <c r="E49" s="5">
        <v>39.54</v>
      </c>
      <c r="F49" s="35">
        <v>10</v>
      </c>
      <c r="G49" s="5">
        <f>SUM(E49:F49)</f>
        <v>49.54</v>
      </c>
      <c r="H49" s="5">
        <f>120-G49</f>
        <v>70.46000000000001</v>
      </c>
      <c r="I49" s="5">
        <v>31.31</v>
      </c>
      <c r="J49" s="35">
        <v>0</v>
      </c>
      <c r="K49" s="5">
        <f t="shared" si="8"/>
        <v>31.31</v>
      </c>
      <c r="L49" s="5">
        <f t="shared" si="9"/>
        <v>68.69</v>
      </c>
      <c r="M49" s="5">
        <f t="shared" si="10"/>
        <v>139.15</v>
      </c>
      <c r="N49" s="37">
        <v>12</v>
      </c>
      <c r="O49" s="5">
        <v>39.2</v>
      </c>
      <c r="P49">
        <f t="shared" si="12"/>
        <v>0</v>
      </c>
      <c r="Q49" s="35">
        <v>0</v>
      </c>
      <c r="R49">
        <f t="shared" si="14"/>
        <v>0</v>
      </c>
      <c r="S49" s="53">
        <v>5</v>
      </c>
      <c r="T49" s="5"/>
    </row>
    <row r="50" spans="1:20" ht="12.75">
      <c r="A50" s="48">
        <v>6545</v>
      </c>
      <c r="B50" s="38" t="s">
        <v>86</v>
      </c>
      <c r="C50" s="38" t="s">
        <v>87</v>
      </c>
      <c r="D50" s="39" t="s">
        <v>270</v>
      </c>
      <c r="E50" s="5">
        <v>41.16</v>
      </c>
      <c r="F50" s="35">
        <v>5</v>
      </c>
      <c r="G50" s="5">
        <f t="shared" si="13"/>
        <v>46.16</v>
      </c>
      <c r="H50" s="5">
        <f>120-G50</f>
        <v>73.84</v>
      </c>
      <c r="I50" s="5">
        <v>31.6</v>
      </c>
      <c r="J50" s="35">
        <v>5</v>
      </c>
      <c r="K50" s="5">
        <f t="shared" si="8"/>
        <v>36.6</v>
      </c>
      <c r="L50" s="5">
        <f t="shared" si="9"/>
        <v>63.4</v>
      </c>
      <c r="M50" s="5">
        <f t="shared" si="10"/>
        <v>137.24</v>
      </c>
      <c r="N50" s="37">
        <v>13</v>
      </c>
      <c r="O50" s="5">
        <v>41.68</v>
      </c>
      <c r="P50">
        <f t="shared" si="12"/>
        <v>0</v>
      </c>
      <c r="Q50" s="35">
        <v>0</v>
      </c>
      <c r="R50">
        <f t="shared" si="14"/>
        <v>0</v>
      </c>
      <c r="S50" s="53">
        <v>6</v>
      </c>
      <c r="T50" s="5"/>
    </row>
    <row r="51" spans="1:20" ht="12.75">
      <c r="A51" s="4">
        <v>6512</v>
      </c>
      <c r="B51" s="1" t="s">
        <v>119</v>
      </c>
      <c r="C51" s="1" t="s">
        <v>120</v>
      </c>
      <c r="D51" s="1" t="s">
        <v>405</v>
      </c>
      <c r="E51" s="5"/>
      <c r="F51" s="35"/>
      <c r="G51" s="5"/>
      <c r="H51" s="5"/>
      <c r="I51" s="5"/>
      <c r="J51" s="35"/>
      <c r="K51" s="5"/>
      <c r="L51" s="5"/>
      <c r="M51" s="5"/>
      <c r="N51" s="41"/>
      <c r="O51" s="5">
        <v>41.88</v>
      </c>
      <c r="P51">
        <f t="shared" si="12"/>
        <v>0</v>
      </c>
      <c r="Q51" s="35">
        <v>0</v>
      </c>
      <c r="R51">
        <f>SUM(P51:Q51)</f>
        <v>0</v>
      </c>
      <c r="S51" s="53">
        <v>7</v>
      </c>
      <c r="T51" s="5"/>
    </row>
    <row r="52" spans="1:20" s="80" customFormat="1" ht="12.75">
      <c r="A52" s="79">
        <v>6532</v>
      </c>
      <c r="B52" s="81" t="s">
        <v>210</v>
      </c>
      <c r="C52" s="81" t="s">
        <v>253</v>
      </c>
      <c r="D52" s="81" t="s">
        <v>254</v>
      </c>
      <c r="E52" s="89">
        <v>44.6</v>
      </c>
      <c r="F52" s="90">
        <v>0</v>
      </c>
      <c r="G52" s="82">
        <f t="shared" si="13"/>
        <v>44.6</v>
      </c>
      <c r="H52" s="82">
        <f t="shared" si="11"/>
        <v>75.4</v>
      </c>
      <c r="I52" s="89">
        <v>32.9</v>
      </c>
      <c r="J52" s="90">
        <v>0</v>
      </c>
      <c r="K52" s="82">
        <f t="shared" si="8"/>
        <v>32.9</v>
      </c>
      <c r="L52" s="82">
        <f t="shared" si="9"/>
        <v>67.1</v>
      </c>
      <c r="M52" s="82">
        <f t="shared" si="10"/>
        <v>142.5</v>
      </c>
      <c r="N52" s="91">
        <v>8</v>
      </c>
      <c r="O52" s="82">
        <v>42.24</v>
      </c>
      <c r="P52" s="80">
        <f t="shared" si="12"/>
        <v>0</v>
      </c>
      <c r="Q52" s="83">
        <v>0</v>
      </c>
      <c r="R52" s="80">
        <f t="shared" si="14"/>
        <v>0</v>
      </c>
      <c r="S52" s="88">
        <v>8</v>
      </c>
      <c r="T52" s="82"/>
    </row>
    <row r="53" spans="1:19" ht="12.75">
      <c r="A53" s="4">
        <v>6525</v>
      </c>
      <c r="B53" s="1" t="s">
        <v>9</v>
      </c>
      <c r="C53" s="1" t="s">
        <v>10</v>
      </c>
      <c r="D53" s="1" t="s">
        <v>246</v>
      </c>
      <c r="E53" s="5">
        <v>41.94</v>
      </c>
      <c r="F53" s="35">
        <v>0</v>
      </c>
      <c r="G53" s="5">
        <f t="shared" si="13"/>
        <v>41.94</v>
      </c>
      <c r="H53" s="5">
        <f t="shared" si="11"/>
        <v>78.06</v>
      </c>
      <c r="I53" s="5">
        <v>33.42</v>
      </c>
      <c r="J53" s="35">
        <v>0</v>
      </c>
      <c r="K53" s="5">
        <f t="shared" si="8"/>
        <v>33.42</v>
      </c>
      <c r="L53" s="5">
        <f t="shared" si="9"/>
        <v>66.58</v>
      </c>
      <c r="M53" s="5">
        <f t="shared" si="10"/>
        <v>144.64</v>
      </c>
      <c r="N53" s="37">
        <v>6</v>
      </c>
      <c r="O53" s="5">
        <v>43.27</v>
      </c>
      <c r="P53">
        <f t="shared" si="12"/>
        <v>0</v>
      </c>
      <c r="Q53" s="35">
        <v>0</v>
      </c>
      <c r="R53">
        <f t="shared" si="14"/>
        <v>0</v>
      </c>
      <c r="S53" s="53">
        <v>9</v>
      </c>
    </row>
    <row r="54" spans="1:19" ht="12.75">
      <c r="A54" s="4">
        <v>6533</v>
      </c>
      <c r="B54" s="1" t="s">
        <v>255</v>
      </c>
      <c r="C54" s="1" t="s">
        <v>256</v>
      </c>
      <c r="D54" s="1" t="s">
        <v>6</v>
      </c>
      <c r="E54" s="5">
        <v>34.66</v>
      </c>
      <c r="F54" s="35">
        <v>0</v>
      </c>
      <c r="G54" s="5">
        <f t="shared" si="13"/>
        <v>34.66</v>
      </c>
      <c r="H54" s="5">
        <f>120-G54</f>
        <v>85.34</v>
      </c>
      <c r="I54" s="5">
        <v>29.33</v>
      </c>
      <c r="J54" s="35">
        <v>0</v>
      </c>
      <c r="K54" s="5">
        <f t="shared" si="8"/>
        <v>29.33</v>
      </c>
      <c r="L54" s="5">
        <f t="shared" si="9"/>
        <v>70.67</v>
      </c>
      <c r="M54" s="5">
        <f t="shared" si="10"/>
        <v>156.01</v>
      </c>
      <c r="N54" s="37">
        <v>2</v>
      </c>
      <c r="O54" s="51">
        <v>34.74</v>
      </c>
      <c r="P54">
        <f t="shared" si="12"/>
        <v>0</v>
      </c>
      <c r="Q54" s="53">
        <v>5</v>
      </c>
      <c r="R54">
        <f>SUM(P54:Q54)</f>
        <v>5</v>
      </c>
      <c r="S54" s="53">
        <v>10</v>
      </c>
    </row>
    <row r="55" spans="1:19" ht="12.75">
      <c r="A55" s="4">
        <v>6540</v>
      </c>
      <c r="B55" s="1" t="s">
        <v>7</v>
      </c>
      <c r="C55" s="1" t="s">
        <v>263</v>
      </c>
      <c r="D55" s="1" t="s">
        <v>264</v>
      </c>
      <c r="E55" s="5">
        <v>40.97</v>
      </c>
      <c r="F55" s="35">
        <v>0</v>
      </c>
      <c r="G55" s="5">
        <f t="shared" si="13"/>
        <v>40.97</v>
      </c>
      <c r="H55" s="5">
        <f t="shared" si="11"/>
        <v>79.03</v>
      </c>
      <c r="I55" s="5">
        <v>32.87</v>
      </c>
      <c r="J55" s="35">
        <v>5</v>
      </c>
      <c r="K55" s="5">
        <f t="shared" si="8"/>
        <v>37.87</v>
      </c>
      <c r="L55" s="5">
        <f t="shared" si="9"/>
        <v>62.13</v>
      </c>
      <c r="M55" s="5">
        <f t="shared" si="10"/>
        <v>141.16</v>
      </c>
      <c r="N55" s="37">
        <v>10</v>
      </c>
      <c r="O55" s="5">
        <v>40.8</v>
      </c>
      <c r="P55">
        <f t="shared" si="12"/>
        <v>0</v>
      </c>
      <c r="Q55" s="35">
        <v>5</v>
      </c>
      <c r="R55">
        <f t="shared" si="14"/>
        <v>5</v>
      </c>
      <c r="S55" s="53">
        <v>11</v>
      </c>
    </row>
    <row r="56" spans="1:19" ht="12.75">
      <c r="A56" s="4">
        <v>6544</v>
      </c>
      <c r="B56" s="1" t="s">
        <v>268</v>
      </c>
      <c r="C56" s="1" t="s">
        <v>269</v>
      </c>
      <c r="D56" s="1" t="s">
        <v>113</v>
      </c>
      <c r="E56" s="5">
        <v>40.22</v>
      </c>
      <c r="F56" s="35">
        <v>5</v>
      </c>
      <c r="G56" s="5">
        <f t="shared" si="13"/>
        <v>45.22</v>
      </c>
      <c r="H56" s="5">
        <f t="shared" si="11"/>
        <v>74.78</v>
      </c>
      <c r="I56" s="5">
        <v>32.68</v>
      </c>
      <c r="J56" s="35">
        <v>0</v>
      </c>
      <c r="K56" s="5">
        <f t="shared" si="8"/>
        <v>32.68</v>
      </c>
      <c r="L56" s="5">
        <f t="shared" si="9"/>
        <v>67.32</v>
      </c>
      <c r="M56" s="5">
        <f t="shared" si="10"/>
        <v>142.1</v>
      </c>
      <c r="N56" s="37">
        <v>9</v>
      </c>
      <c r="O56" s="5">
        <v>41.21</v>
      </c>
      <c r="P56">
        <f t="shared" si="12"/>
        <v>0</v>
      </c>
      <c r="Q56" s="35">
        <v>5</v>
      </c>
      <c r="R56">
        <f t="shared" si="14"/>
        <v>5</v>
      </c>
      <c r="S56" s="53">
        <v>12</v>
      </c>
    </row>
    <row r="57" spans="1:19" ht="12.75">
      <c r="A57" s="4">
        <v>6516</v>
      </c>
      <c r="B57" s="1" t="s">
        <v>91</v>
      </c>
      <c r="C57" s="1" t="s">
        <v>102</v>
      </c>
      <c r="D57" s="1" t="s">
        <v>236</v>
      </c>
      <c r="E57" s="5">
        <v>41.46</v>
      </c>
      <c r="F57" s="35">
        <v>5</v>
      </c>
      <c r="G57" s="5">
        <f t="shared" si="7"/>
        <v>46.46</v>
      </c>
      <c r="H57" s="5">
        <f t="shared" si="11"/>
        <v>73.53999999999999</v>
      </c>
      <c r="I57" s="5">
        <v>29.27</v>
      </c>
      <c r="J57" s="35">
        <v>0</v>
      </c>
      <c r="K57" s="5">
        <f t="shared" si="8"/>
        <v>29.27</v>
      </c>
      <c r="L57" s="5">
        <f t="shared" si="9"/>
        <v>70.73</v>
      </c>
      <c r="M57" s="5">
        <f t="shared" si="10"/>
        <v>144.26999999999998</v>
      </c>
      <c r="N57" s="37">
        <v>7</v>
      </c>
      <c r="O57" s="5">
        <v>36.85</v>
      </c>
      <c r="P57">
        <f t="shared" si="12"/>
        <v>0</v>
      </c>
      <c r="Q57" s="35">
        <v>10</v>
      </c>
      <c r="R57">
        <f t="shared" si="14"/>
        <v>10</v>
      </c>
      <c r="S57" s="53">
        <v>13</v>
      </c>
    </row>
    <row r="58" spans="1:19" ht="12.75">
      <c r="A58" s="4">
        <v>6530</v>
      </c>
      <c r="B58" t="s">
        <v>250</v>
      </c>
      <c r="C58" t="s">
        <v>251</v>
      </c>
      <c r="D58" s="1" t="s">
        <v>113</v>
      </c>
      <c r="E58" s="5"/>
      <c r="F58" s="35">
        <v>120</v>
      </c>
      <c r="G58" s="5">
        <f>SUM(E58:F58)</f>
        <v>120</v>
      </c>
      <c r="H58" s="5">
        <f>120-G58</f>
        <v>0</v>
      </c>
      <c r="I58" s="5">
        <v>30.69</v>
      </c>
      <c r="J58" s="35">
        <v>5</v>
      </c>
      <c r="K58" s="5">
        <f>SUM(I58:J58)</f>
        <v>35.69</v>
      </c>
      <c r="L58" s="5">
        <f>100-K58</f>
        <v>64.31</v>
      </c>
      <c r="M58" s="5">
        <f>SUM(H58,L58)</f>
        <v>64.31</v>
      </c>
      <c r="N58" s="41">
        <v>29</v>
      </c>
      <c r="O58" s="5">
        <v>36.98</v>
      </c>
      <c r="P58">
        <f t="shared" si="12"/>
        <v>0</v>
      </c>
      <c r="Q58" s="35">
        <v>10</v>
      </c>
      <c r="R58">
        <f>SUM(P58:Q58)</f>
        <v>10</v>
      </c>
      <c r="S58" s="53">
        <v>14</v>
      </c>
    </row>
    <row r="59" spans="1:19" ht="12.75">
      <c r="A59" s="4">
        <v>6548</v>
      </c>
      <c r="B59" s="1" t="s">
        <v>127</v>
      </c>
      <c r="C59" s="1" t="s">
        <v>106</v>
      </c>
      <c r="D59" s="1" t="s">
        <v>107</v>
      </c>
      <c r="E59" s="5">
        <v>46.45</v>
      </c>
      <c r="F59" s="35">
        <v>5</v>
      </c>
      <c r="G59" s="5">
        <f t="shared" si="7"/>
        <v>51.45</v>
      </c>
      <c r="H59" s="5">
        <f>120-G59</f>
        <v>68.55</v>
      </c>
      <c r="I59" s="5">
        <v>33.77</v>
      </c>
      <c r="J59" s="35">
        <v>0</v>
      </c>
      <c r="K59" s="5">
        <f t="shared" si="8"/>
        <v>33.77</v>
      </c>
      <c r="L59" s="5">
        <f t="shared" si="9"/>
        <v>66.22999999999999</v>
      </c>
      <c r="M59" s="5">
        <f t="shared" si="10"/>
        <v>134.77999999999997</v>
      </c>
      <c r="N59" s="41">
        <v>15</v>
      </c>
      <c r="O59" s="5">
        <v>44.95</v>
      </c>
      <c r="P59">
        <f t="shared" si="12"/>
        <v>0</v>
      </c>
      <c r="Q59" s="35">
        <v>10</v>
      </c>
      <c r="R59">
        <f t="shared" si="14"/>
        <v>10</v>
      </c>
      <c r="S59" s="53">
        <v>15</v>
      </c>
    </row>
    <row r="60" spans="1:19" ht="12.75">
      <c r="A60" s="4">
        <v>6513</v>
      </c>
      <c r="B60" s="1" t="s">
        <v>233</v>
      </c>
      <c r="C60" s="1" t="s">
        <v>239</v>
      </c>
      <c r="D60" s="39" t="s">
        <v>113</v>
      </c>
      <c r="E60" s="5">
        <v>41.75</v>
      </c>
      <c r="F60" s="35">
        <v>10</v>
      </c>
      <c r="G60" s="5">
        <f>SUM(E60:F60)</f>
        <v>51.75</v>
      </c>
      <c r="H60" s="5">
        <f>120-G60</f>
        <v>68.25</v>
      </c>
      <c r="I60" s="5">
        <v>32.62</v>
      </c>
      <c r="J60" s="35">
        <v>0</v>
      </c>
      <c r="K60" s="5">
        <f t="shared" si="8"/>
        <v>32.62</v>
      </c>
      <c r="L60" s="5">
        <f t="shared" si="9"/>
        <v>67.38</v>
      </c>
      <c r="M60" s="5">
        <f t="shared" si="10"/>
        <v>135.63</v>
      </c>
      <c r="N60" s="37">
        <v>14</v>
      </c>
      <c r="O60" s="5">
        <v>45.68</v>
      </c>
      <c r="P60">
        <f t="shared" si="12"/>
        <v>0.6799999999999997</v>
      </c>
      <c r="Q60" s="35">
        <v>10</v>
      </c>
      <c r="R60">
        <f t="shared" si="14"/>
        <v>10.68</v>
      </c>
      <c r="S60" s="53">
        <v>16</v>
      </c>
    </row>
    <row r="61" spans="1:19" ht="12.75">
      <c r="A61" s="4">
        <v>6519</v>
      </c>
      <c r="B61" s="1" t="s">
        <v>93</v>
      </c>
      <c r="C61" s="1" t="s">
        <v>94</v>
      </c>
      <c r="D61" s="1" t="s">
        <v>64</v>
      </c>
      <c r="E61" s="5">
        <v>35.5</v>
      </c>
      <c r="F61" s="35">
        <v>5</v>
      </c>
      <c r="G61" s="5">
        <f t="shared" si="7"/>
        <v>40.5</v>
      </c>
      <c r="H61" s="5">
        <f t="shared" si="11"/>
        <v>79.5</v>
      </c>
      <c r="I61" s="5">
        <v>30.27</v>
      </c>
      <c r="J61" s="35">
        <v>0</v>
      </c>
      <c r="K61" s="5">
        <f t="shared" si="8"/>
        <v>30.27</v>
      </c>
      <c r="L61" s="5">
        <f t="shared" si="9"/>
        <v>69.73</v>
      </c>
      <c r="M61" s="5">
        <f t="shared" si="10"/>
        <v>149.23000000000002</v>
      </c>
      <c r="N61" s="37">
        <v>4</v>
      </c>
      <c r="O61" s="5"/>
      <c r="P61">
        <f t="shared" si="12"/>
        <v>120</v>
      </c>
      <c r="Q61" s="35"/>
      <c r="R61">
        <f t="shared" si="14"/>
        <v>120</v>
      </c>
      <c r="S61" s="35"/>
    </row>
    <row r="62" spans="1:19" ht="12.75">
      <c r="A62" s="4">
        <v>6549</v>
      </c>
      <c r="B62" s="1" t="s">
        <v>151</v>
      </c>
      <c r="C62" s="1" t="s">
        <v>298</v>
      </c>
      <c r="D62" s="1" t="s">
        <v>285</v>
      </c>
      <c r="E62" s="5"/>
      <c r="F62" s="35">
        <v>120</v>
      </c>
      <c r="G62" s="5">
        <f>SUM(E62:F62)</f>
        <v>120</v>
      </c>
      <c r="H62" s="5">
        <f>120-G62</f>
        <v>0</v>
      </c>
      <c r="I62" s="5">
        <v>27.31</v>
      </c>
      <c r="J62" s="35">
        <v>0</v>
      </c>
      <c r="K62" s="5">
        <f>SUM(I62:J62)</f>
        <v>27.31</v>
      </c>
      <c r="L62" s="5">
        <f>100-K62</f>
        <v>72.69</v>
      </c>
      <c r="M62" s="5">
        <f>SUM(H62,L62)</f>
        <v>72.69</v>
      </c>
      <c r="N62" s="41">
        <v>26</v>
      </c>
      <c r="O62" s="5"/>
      <c r="P62">
        <f t="shared" si="12"/>
        <v>120</v>
      </c>
      <c r="Q62" s="35"/>
      <c r="R62">
        <f>SUM(P62:Q62)</f>
        <v>120</v>
      </c>
      <c r="S62" s="35"/>
    </row>
    <row r="63" spans="1:19" ht="12.75">
      <c r="A63" s="4">
        <v>6504</v>
      </c>
      <c r="B63" s="1" t="s">
        <v>139</v>
      </c>
      <c r="C63" s="1" t="s">
        <v>140</v>
      </c>
      <c r="D63" s="1" t="s">
        <v>405</v>
      </c>
      <c r="E63" s="5"/>
      <c r="F63" s="35"/>
      <c r="G63" s="5"/>
      <c r="H63" s="5"/>
      <c r="I63" s="5"/>
      <c r="J63" s="35"/>
      <c r="K63" s="5"/>
      <c r="L63" s="5"/>
      <c r="M63" s="5"/>
      <c r="N63" s="41"/>
      <c r="O63" s="5"/>
      <c r="P63">
        <f t="shared" si="12"/>
        <v>120</v>
      </c>
      <c r="Q63" s="35"/>
      <c r="R63">
        <f>SUM(P63:Q63)</f>
        <v>120</v>
      </c>
      <c r="S63" s="35"/>
    </row>
    <row r="64" spans="1:19" ht="12.75">
      <c r="A64" s="4">
        <v>6506</v>
      </c>
      <c r="B64" t="s">
        <v>279</v>
      </c>
      <c r="C64" t="s">
        <v>280</v>
      </c>
      <c r="D64" s="1" t="s">
        <v>405</v>
      </c>
      <c r="E64" s="5"/>
      <c r="F64" s="35"/>
      <c r="G64" s="5"/>
      <c r="H64" s="5"/>
      <c r="I64" s="5"/>
      <c r="J64" s="35"/>
      <c r="K64" s="5"/>
      <c r="L64" s="5"/>
      <c r="M64" s="5"/>
      <c r="N64" s="41"/>
      <c r="O64" s="5"/>
      <c r="P64">
        <f t="shared" si="12"/>
        <v>120</v>
      </c>
      <c r="Q64" s="35"/>
      <c r="R64">
        <f>SUM(P64:Q64)</f>
        <v>120</v>
      </c>
      <c r="S64" s="35"/>
    </row>
    <row r="65" spans="1:21" s="80" customFormat="1" ht="12.75">
      <c r="A65" s="79">
        <v>6523</v>
      </c>
      <c r="B65" s="81" t="s">
        <v>225</v>
      </c>
      <c r="C65" s="81" t="s">
        <v>114</v>
      </c>
      <c r="D65" s="81" t="s">
        <v>244</v>
      </c>
      <c r="E65" s="82">
        <v>37.19</v>
      </c>
      <c r="F65" s="83">
        <v>20</v>
      </c>
      <c r="G65" s="82">
        <f t="shared" si="13"/>
        <v>57.19</v>
      </c>
      <c r="H65" s="82">
        <f t="shared" si="11"/>
        <v>62.81</v>
      </c>
      <c r="I65" s="82">
        <v>29.64</v>
      </c>
      <c r="J65" s="83">
        <v>0</v>
      </c>
      <c r="K65" s="82">
        <f t="shared" si="8"/>
        <v>29.64</v>
      </c>
      <c r="L65" s="82">
        <f t="shared" si="9"/>
        <v>70.36</v>
      </c>
      <c r="M65" s="82">
        <f t="shared" si="10"/>
        <v>133.17000000000002</v>
      </c>
      <c r="N65" s="86">
        <v>16</v>
      </c>
      <c r="O65" s="89"/>
      <c r="P65" s="80">
        <f t="shared" si="12"/>
        <v>120</v>
      </c>
      <c r="Q65" s="90"/>
      <c r="R65" s="80">
        <f>SUM(P65:Q65)</f>
        <v>120</v>
      </c>
      <c r="S65" s="90"/>
      <c r="T65" s="92"/>
      <c r="U65" s="92"/>
    </row>
    <row r="66" spans="1:19" ht="12.75">
      <c r="A66" s="4">
        <v>6534</v>
      </c>
      <c r="B66" s="1" t="s">
        <v>3</v>
      </c>
      <c r="C66" s="1" t="s">
        <v>257</v>
      </c>
      <c r="D66" s="1" t="s">
        <v>249</v>
      </c>
      <c r="E66" s="5">
        <v>39.81</v>
      </c>
      <c r="F66" s="35">
        <v>20</v>
      </c>
      <c r="G66" s="5">
        <f t="shared" si="7"/>
        <v>59.81</v>
      </c>
      <c r="H66" s="5">
        <f>120-G66</f>
        <v>60.19</v>
      </c>
      <c r="I66" s="5">
        <v>28.73</v>
      </c>
      <c r="J66" s="35">
        <v>0</v>
      </c>
      <c r="K66" s="5">
        <f t="shared" si="8"/>
        <v>28.73</v>
      </c>
      <c r="L66" s="5">
        <f t="shared" si="9"/>
        <v>71.27</v>
      </c>
      <c r="M66" s="5">
        <f t="shared" si="10"/>
        <v>131.45999999999998</v>
      </c>
      <c r="N66" s="41">
        <v>17</v>
      </c>
      <c r="O66" s="5"/>
      <c r="P66">
        <f t="shared" si="12"/>
        <v>120</v>
      </c>
      <c r="Q66" s="35"/>
      <c r="R66">
        <f t="shared" si="14"/>
        <v>120</v>
      </c>
      <c r="S66" s="35"/>
    </row>
    <row r="67" spans="1:19" ht="12.75">
      <c r="A67" s="4">
        <v>6528</v>
      </c>
      <c r="B67" s="1" t="s">
        <v>247</v>
      </c>
      <c r="C67" s="1" t="s">
        <v>248</v>
      </c>
      <c r="D67" s="1" t="s">
        <v>249</v>
      </c>
      <c r="E67" s="5">
        <v>50.85</v>
      </c>
      <c r="F67" s="35">
        <v>10</v>
      </c>
      <c r="G67" s="5">
        <f t="shared" si="7"/>
        <v>60.85</v>
      </c>
      <c r="H67" s="5">
        <f>120-G67</f>
        <v>59.15</v>
      </c>
      <c r="I67" s="5">
        <v>28.75</v>
      </c>
      <c r="J67" s="35">
        <v>0</v>
      </c>
      <c r="K67" s="5">
        <f t="shared" si="8"/>
        <v>28.75</v>
      </c>
      <c r="L67" s="5">
        <f t="shared" si="9"/>
        <v>71.25</v>
      </c>
      <c r="M67" s="5">
        <f t="shared" si="10"/>
        <v>130.4</v>
      </c>
      <c r="N67" s="41">
        <v>18</v>
      </c>
      <c r="O67" s="5"/>
      <c r="P67">
        <f t="shared" si="12"/>
        <v>120</v>
      </c>
      <c r="Q67" s="35"/>
      <c r="R67">
        <f t="shared" si="14"/>
        <v>120</v>
      </c>
      <c r="S67" s="35"/>
    </row>
    <row r="68" spans="1:19" ht="12.75">
      <c r="A68" s="4">
        <v>6518</v>
      </c>
      <c r="B68" s="1" t="s">
        <v>7</v>
      </c>
      <c r="C68" s="1" t="s">
        <v>238</v>
      </c>
      <c r="D68" s="1" t="s">
        <v>240</v>
      </c>
      <c r="E68" s="5">
        <v>43.48</v>
      </c>
      <c r="F68" s="35">
        <v>15</v>
      </c>
      <c r="G68" s="5">
        <f t="shared" si="7"/>
        <v>58.48</v>
      </c>
      <c r="H68" s="5">
        <f t="shared" si="11"/>
        <v>61.52</v>
      </c>
      <c r="I68" s="5">
        <v>32.83</v>
      </c>
      <c r="J68" s="35">
        <v>0</v>
      </c>
      <c r="K68" s="5">
        <f t="shared" si="8"/>
        <v>32.83</v>
      </c>
      <c r="L68" s="5">
        <f t="shared" si="9"/>
        <v>67.17</v>
      </c>
      <c r="M68" s="5">
        <f t="shared" si="10"/>
        <v>128.69</v>
      </c>
      <c r="N68" s="41">
        <v>19</v>
      </c>
      <c r="O68" s="5"/>
      <c r="P68">
        <f t="shared" si="12"/>
        <v>120</v>
      </c>
      <c r="Q68" s="35"/>
      <c r="R68">
        <f t="shared" si="14"/>
        <v>120</v>
      </c>
      <c r="S68" s="35"/>
    </row>
    <row r="69" spans="1:19" ht="12.75">
      <c r="A69" s="4">
        <v>6550</v>
      </c>
      <c r="B69" t="s">
        <v>133</v>
      </c>
      <c r="C69" t="s">
        <v>404</v>
      </c>
      <c r="D69" s="1" t="s">
        <v>285</v>
      </c>
      <c r="E69" s="5">
        <v>40.85</v>
      </c>
      <c r="F69" s="35">
        <v>5</v>
      </c>
      <c r="G69" s="5">
        <f t="shared" si="7"/>
        <v>45.85</v>
      </c>
      <c r="H69" s="5">
        <f t="shared" si="11"/>
        <v>74.15</v>
      </c>
      <c r="I69" s="5">
        <v>38.18</v>
      </c>
      <c r="J69" s="35">
        <v>10</v>
      </c>
      <c r="K69" s="5">
        <f t="shared" si="8"/>
        <v>48.18</v>
      </c>
      <c r="L69" s="5">
        <f t="shared" si="9"/>
        <v>51.82</v>
      </c>
      <c r="M69" s="5">
        <f t="shared" si="10"/>
        <v>125.97</v>
      </c>
      <c r="N69" s="41">
        <v>20</v>
      </c>
      <c r="O69" s="5"/>
      <c r="P69">
        <f t="shared" si="12"/>
        <v>120</v>
      </c>
      <c r="Q69" s="35"/>
      <c r="R69">
        <f t="shared" si="14"/>
        <v>120</v>
      </c>
      <c r="S69" s="35"/>
    </row>
    <row r="70" spans="1:19" ht="12.75">
      <c r="A70" s="4">
        <v>6526</v>
      </c>
      <c r="B70" s="1" t="s">
        <v>122</v>
      </c>
      <c r="C70" s="1" t="s">
        <v>123</v>
      </c>
      <c r="D70" s="1" t="s">
        <v>113</v>
      </c>
      <c r="E70" s="5">
        <v>50.94</v>
      </c>
      <c r="F70" s="35">
        <v>5</v>
      </c>
      <c r="G70" s="5">
        <f t="shared" si="7"/>
        <v>55.94</v>
      </c>
      <c r="H70" s="5">
        <f t="shared" si="11"/>
        <v>64.06</v>
      </c>
      <c r="I70" s="5">
        <v>35.81</v>
      </c>
      <c r="J70" s="35">
        <v>5</v>
      </c>
      <c r="K70" s="5">
        <f t="shared" si="8"/>
        <v>40.81</v>
      </c>
      <c r="L70" s="5">
        <f t="shared" si="9"/>
        <v>59.19</v>
      </c>
      <c r="M70" s="5">
        <f t="shared" si="10"/>
        <v>123.25</v>
      </c>
      <c r="N70" s="41">
        <v>21</v>
      </c>
      <c r="O70" s="5"/>
      <c r="P70">
        <f t="shared" si="12"/>
        <v>120</v>
      </c>
      <c r="Q70" s="35"/>
      <c r="R70">
        <f t="shared" si="14"/>
        <v>120</v>
      </c>
      <c r="S70" s="35"/>
    </row>
    <row r="71" spans="1:19" ht="12.75">
      <c r="A71" s="4">
        <v>6543</v>
      </c>
      <c r="B71" s="1" t="s">
        <v>265</v>
      </c>
      <c r="C71" s="1" t="s">
        <v>266</v>
      </c>
      <c r="D71" s="1" t="s">
        <v>267</v>
      </c>
      <c r="E71" s="5">
        <v>52.7</v>
      </c>
      <c r="F71" s="35">
        <v>10</v>
      </c>
      <c r="G71" s="5">
        <f t="shared" si="7"/>
        <v>62.7</v>
      </c>
      <c r="H71" s="5">
        <f t="shared" si="11"/>
        <v>57.3</v>
      </c>
      <c r="I71" s="5">
        <v>36.82</v>
      </c>
      <c r="J71" s="35">
        <v>0</v>
      </c>
      <c r="K71" s="5">
        <f t="shared" si="8"/>
        <v>36.82</v>
      </c>
      <c r="L71" s="5">
        <f t="shared" si="9"/>
        <v>63.18</v>
      </c>
      <c r="M71" s="5">
        <f t="shared" si="10"/>
        <v>120.47999999999999</v>
      </c>
      <c r="N71" s="41">
        <v>22</v>
      </c>
      <c r="O71" s="5"/>
      <c r="P71">
        <f t="shared" si="12"/>
        <v>120</v>
      </c>
      <c r="Q71" s="35"/>
      <c r="R71">
        <f t="shared" si="14"/>
        <v>120</v>
      </c>
      <c r="S71" s="35"/>
    </row>
    <row r="72" spans="1:19" ht="12.75">
      <c r="A72" s="4">
        <v>6547</v>
      </c>
      <c r="B72" s="1" t="s">
        <v>125</v>
      </c>
      <c r="C72" s="1" t="s">
        <v>126</v>
      </c>
      <c r="D72" s="1" t="s">
        <v>107</v>
      </c>
      <c r="E72" s="5">
        <v>46.32</v>
      </c>
      <c r="F72" s="35">
        <v>5</v>
      </c>
      <c r="G72" s="5">
        <f t="shared" si="7"/>
        <v>51.32</v>
      </c>
      <c r="H72" s="5">
        <f t="shared" si="11"/>
        <v>68.68</v>
      </c>
      <c r="I72" s="5">
        <v>39.66</v>
      </c>
      <c r="J72" s="35">
        <v>10</v>
      </c>
      <c r="K72" s="5">
        <f t="shared" si="8"/>
        <v>49.66</v>
      </c>
      <c r="L72" s="5">
        <f t="shared" si="9"/>
        <v>50.34</v>
      </c>
      <c r="M72" s="5">
        <f t="shared" si="10"/>
        <v>119.02000000000001</v>
      </c>
      <c r="N72" s="41">
        <v>23</v>
      </c>
      <c r="O72" s="5"/>
      <c r="P72">
        <f t="shared" si="12"/>
        <v>120</v>
      </c>
      <c r="Q72" s="35"/>
      <c r="R72">
        <f t="shared" si="14"/>
        <v>120</v>
      </c>
      <c r="S72" s="35"/>
    </row>
    <row r="73" spans="1:19" ht="12.75">
      <c r="A73" s="4">
        <v>6521</v>
      </c>
      <c r="B73" s="1" t="s">
        <v>109</v>
      </c>
      <c r="C73" s="1" t="s">
        <v>110</v>
      </c>
      <c r="D73" s="1" t="s">
        <v>14</v>
      </c>
      <c r="E73" s="5">
        <v>53.63</v>
      </c>
      <c r="F73" s="35">
        <v>15</v>
      </c>
      <c r="G73" s="5">
        <f t="shared" si="7"/>
        <v>68.63</v>
      </c>
      <c r="H73" s="5">
        <f t="shared" si="11"/>
        <v>51.370000000000005</v>
      </c>
      <c r="I73" s="5">
        <v>28.85</v>
      </c>
      <c r="J73" s="35">
        <v>5</v>
      </c>
      <c r="K73" s="5">
        <f t="shared" si="8"/>
        <v>33.85</v>
      </c>
      <c r="L73" s="5">
        <f t="shared" si="9"/>
        <v>66.15</v>
      </c>
      <c r="M73" s="5">
        <f t="shared" si="10"/>
        <v>117.52000000000001</v>
      </c>
      <c r="N73" s="41">
        <v>24</v>
      </c>
      <c r="O73" s="5"/>
      <c r="P73">
        <f t="shared" si="12"/>
        <v>120</v>
      </c>
      <c r="Q73" s="35"/>
      <c r="R73">
        <f t="shared" si="14"/>
        <v>120</v>
      </c>
      <c r="S73" s="35"/>
    </row>
    <row r="74" spans="1:19" ht="12.75">
      <c r="A74" s="4">
        <v>6538</v>
      </c>
      <c r="B74" s="1" t="s">
        <v>63</v>
      </c>
      <c r="C74" s="1" t="s">
        <v>66</v>
      </c>
      <c r="D74" s="1" t="s">
        <v>240</v>
      </c>
      <c r="E74" s="5">
        <v>45.51</v>
      </c>
      <c r="F74" s="35">
        <v>20</v>
      </c>
      <c r="G74" s="5">
        <f t="shared" si="7"/>
        <v>65.50999999999999</v>
      </c>
      <c r="H74" s="5">
        <f t="shared" si="11"/>
        <v>54.49000000000001</v>
      </c>
      <c r="I74" s="5">
        <v>35.62</v>
      </c>
      <c r="J74" s="35">
        <v>5</v>
      </c>
      <c r="K74" s="5">
        <f t="shared" si="8"/>
        <v>40.62</v>
      </c>
      <c r="L74" s="5">
        <f t="shared" si="9"/>
        <v>59.38</v>
      </c>
      <c r="M74" s="5">
        <f t="shared" si="10"/>
        <v>113.87</v>
      </c>
      <c r="N74" s="41">
        <v>25</v>
      </c>
      <c r="O74" s="5"/>
      <c r="P74">
        <f t="shared" si="12"/>
        <v>120</v>
      </c>
      <c r="Q74" s="35"/>
      <c r="R74">
        <f t="shared" si="14"/>
        <v>120</v>
      </c>
      <c r="S74" s="35"/>
    </row>
    <row r="75" spans="1:19" ht="12.75">
      <c r="A75" s="4">
        <v>6546</v>
      </c>
      <c r="B75" s="1" t="s">
        <v>116</v>
      </c>
      <c r="C75" s="1" t="s">
        <v>117</v>
      </c>
      <c r="D75" s="1" t="s">
        <v>271</v>
      </c>
      <c r="E75" s="5"/>
      <c r="F75" s="35">
        <v>120</v>
      </c>
      <c r="G75" s="5">
        <f t="shared" si="7"/>
        <v>120</v>
      </c>
      <c r="H75" s="5">
        <f t="shared" si="11"/>
        <v>0</v>
      </c>
      <c r="I75" s="5">
        <v>29.76</v>
      </c>
      <c r="J75" s="35">
        <v>0</v>
      </c>
      <c r="K75" s="5">
        <f t="shared" si="8"/>
        <v>29.76</v>
      </c>
      <c r="L75" s="5">
        <f t="shared" si="9"/>
        <v>70.24</v>
      </c>
      <c r="M75" s="5">
        <f t="shared" si="10"/>
        <v>70.24</v>
      </c>
      <c r="N75" s="41">
        <v>27</v>
      </c>
      <c r="O75" s="5"/>
      <c r="P75">
        <f t="shared" si="12"/>
        <v>120</v>
      </c>
      <c r="Q75" s="35"/>
      <c r="R75">
        <f t="shared" si="14"/>
        <v>120</v>
      </c>
      <c r="S75" s="35"/>
    </row>
    <row r="76" spans="1:19" ht="12.75">
      <c r="A76" s="4">
        <v>6524</v>
      </c>
      <c r="B76" s="1" t="s">
        <v>12</v>
      </c>
      <c r="C76" s="1" t="s">
        <v>13</v>
      </c>
      <c r="D76" s="70" t="s">
        <v>245</v>
      </c>
      <c r="E76" s="5"/>
      <c r="F76" s="35">
        <v>120</v>
      </c>
      <c r="G76" s="5">
        <f t="shared" si="7"/>
        <v>120</v>
      </c>
      <c r="H76" s="5">
        <f t="shared" si="11"/>
        <v>0</v>
      </c>
      <c r="I76" s="5">
        <v>35.61</v>
      </c>
      <c r="J76" s="35">
        <v>0</v>
      </c>
      <c r="K76" s="5">
        <f t="shared" si="8"/>
        <v>35.61</v>
      </c>
      <c r="L76" s="5">
        <f t="shared" si="9"/>
        <v>64.39</v>
      </c>
      <c r="M76" s="5">
        <f t="shared" si="10"/>
        <v>64.39</v>
      </c>
      <c r="N76" s="41">
        <v>28</v>
      </c>
      <c r="O76" s="5"/>
      <c r="P76">
        <f t="shared" si="12"/>
        <v>120</v>
      </c>
      <c r="Q76" s="35"/>
      <c r="R76">
        <f t="shared" si="14"/>
        <v>120</v>
      </c>
      <c r="S76" s="35"/>
    </row>
    <row r="77" spans="1:19" ht="12.75">
      <c r="A77" s="4">
        <v>6535</v>
      </c>
      <c r="B77" s="1" t="s">
        <v>258</v>
      </c>
      <c r="C77" s="1" t="s">
        <v>259</v>
      </c>
      <c r="D77" s="1" t="s">
        <v>14</v>
      </c>
      <c r="E77" s="5"/>
      <c r="F77" s="35">
        <v>120</v>
      </c>
      <c r="G77" s="5">
        <f t="shared" si="7"/>
        <v>120</v>
      </c>
      <c r="H77" s="5">
        <f t="shared" si="11"/>
        <v>0</v>
      </c>
      <c r="I77" s="5">
        <v>35.7</v>
      </c>
      <c r="J77" s="35">
        <v>0</v>
      </c>
      <c r="K77" s="5">
        <f t="shared" si="8"/>
        <v>35.7</v>
      </c>
      <c r="L77" s="5">
        <f t="shared" si="9"/>
        <v>64.3</v>
      </c>
      <c r="M77" s="5">
        <f t="shared" si="10"/>
        <v>64.3</v>
      </c>
      <c r="N77" s="41">
        <v>30</v>
      </c>
      <c r="O77" s="5"/>
      <c r="P77">
        <f t="shared" si="12"/>
        <v>120</v>
      </c>
      <c r="Q77" s="35"/>
      <c r="R77">
        <f t="shared" si="14"/>
        <v>120</v>
      </c>
      <c r="S77" s="35"/>
    </row>
    <row r="78" spans="1:19" ht="12.75">
      <c r="A78" s="4">
        <v>6527</v>
      </c>
      <c r="B78" s="1" t="s">
        <v>37</v>
      </c>
      <c r="C78" s="1" t="s">
        <v>121</v>
      </c>
      <c r="D78" s="1" t="s">
        <v>234</v>
      </c>
      <c r="E78" s="5"/>
      <c r="F78" s="35">
        <v>120</v>
      </c>
      <c r="G78" s="5">
        <f t="shared" si="7"/>
        <v>120</v>
      </c>
      <c r="H78" s="5">
        <f t="shared" si="11"/>
        <v>0</v>
      </c>
      <c r="I78" s="5">
        <v>31.59</v>
      </c>
      <c r="J78" s="35">
        <v>5</v>
      </c>
      <c r="K78" s="5">
        <f t="shared" si="8"/>
        <v>36.59</v>
      </c>
      <c r="L78" s="5">
        <f t="shared" si="9"/>
        <v>63.41</v>
      </c>
      <c r="M78" s="5">
        <f t="shared" si="10"/>
        <v>63.41</v>
      </c>
      <c r="N78" s="41">
        <v>31</v>
      </c>
      <c r="O78" s="5"/>
      <c r="P78">
        <f t="shared" si="12"/>
        <v>120</v>
      </c>
      <c r="Q78" s="35"/>
      <c r="R78">
        <f t="shared" si="14"/>
        <v>120</v>
      </c>
      <c r="S78" s="35"/>
    </row>
    <row r="79" spans="1:19" ht="12.75">
      <c r="A79" s="4">
        <v>6539</v>
      </c>
      <c r="B79" s="1" t="s">
        <v>93</v>
      </c>
      <c r="C79" s="1" t="s">
        <v>262</v>
      </c>
      <c r="D79" s="70" t="s">
        <v>245</v>
      </c>
      <c r="E79" s="5"/>
      <c r="F79" s="35">
        <v>120</v>
      </c>
      <c r="G79" s="5">
        <f t="shared" si="7"/>
        <v>120</v>
      </c>
      <c r="H79" s="5">
        <f t="shared" si="11"/>
        <v>0</v>
      </c>
      <c r="I79" s="5">
        <v>40.64</v>
      </c>
      <c r="J79" s="35">
        <v>0</v>
      </c>
      <c r="K79" s="5">
        <f t="shared" si="8"/>
        <v>40.64</v>
      </c>
      <c r="L79" s="5">
        <f t="shared" si="9"/>
        <v>59.36</v>
      </c>
      <c r="M79" s="5">
        <f t="shared" si="10"/>
        <v>59.36</v>
      </c>
      <c r="N79" s="41">
        <v>32</v>
      </c>
      <c r="O79" s="5"/>
      <c r="P79">
        <f t="shared" si="12"/>
        <v>120</v>
      </c>
      <c r="Q79" s="35"/>
      <c r="R79">
        <f t="shared" si="14"/>
        <v>120</v>
      </c>
      <c r="S79" s="35"/>
    </row>
    <row r="80" spans="1:18" ht="12.75">
      <c r="A80" s="4">
        <v>6536</v>
      </c>
      <c r="B80" s="1" t="s">
        <v>96</v>
      </c>
      <c r="C80" s="1" t="s">
        <v>97</v>
      </c>
      <c r="D80" s="1" t="s">
        <v>113</v>
      </c>
      <c r="E80" s="5"/>
      <c r="F80" s="35">
        <v>120</v>
      </c>
      <c r="G80" s="5">
        <f t="shared" si="7"/>
        <v>120</v>
      </c>
      <c r="H80" s="5">
        <f t="shared" si="11"/>
        <v>0</v>
      </c>
      <c r="I80" s="5">
        <v>38.31</v>
      </c>
      <c r="J80" s="35">
        <v>10</v>
      </c>
      <c r="K80" s="5">
        <f t="shared" si="8"/>
        <v>48.31</v>
      </c>
      <c r="L80" s="5">
        <f t="shared" si="9"/>
        <v>51.69</v>
      </c>
      <c r="M80" s="5">
        <f t="shared" si="10"/>
        <v>51.69</v>
      </c>
      <c r="N80" s="41">
        <v>33</v>
      </c>
      <c r="O80" s="5"/>
      <c r="P80">
        <f t="shared" si="12"/>
        <v>120</v>
      </c>
      <c r="Q80" s="35"/>
      <c r="R80">
        <f t="shared" si="14"/>
        <v>120</v>
      </c>
    </row>
    <row r="81" spans="1:18" ht="12.75">
      <c r="A81" s="4">
        <v>6522</v>
      </c>
      <c r="B81" s="1" t="s">
        <v>241</v>
      </c>
      <c r="C81" s="1" t="s">
        <v>242</v>
      </c>
      <c r="D81" s="1" t="s">
        <v>243</v>
      </c>
      <c r="E81" s="5"/>
      <c r="F81" s="35">
        <v>120</v>
      </c>
      <c r="G81" s="5">
        <f t="shared" si="7"/>
        <v>120</v>
      </c>
      <c r="H81" s="5">
        <f t="shared" si="11"/>
        <v>0</v>
      </c>
      <c r="I81" s="5">
        <v>39.35</v>
      </c>
      <c r="J81" s="35">
        <v>10</v>
      </c>
      <c r="K81" s="5">
        <f t="shared" si="8"/>
        <v>49.35</v>
      </c>
      <c r="L81" s="5">
        <f t="shared" si="9"/>
        <v>50.65</v>
      </c>
      <c r="M81" s="5">
        <f t="shared" si="10"/>
        <v>50.65</v>
      </c>
      <c r="N81" s="41">
        <v>34</v>
      </c>
      <c r="O81" s="5"/>
      <c r="P81">
        <f t="shared" si="12"/>
        <v>120</v>
      </c>
      <c r="Q81" s="35"/>
      <c r="R81">
        <f t="shared" si="14"/>
        <v>120</v>
      </c>
    </row>
    <row r="82" spans="1:18" ht="12.75">
      <c r="A82" s="4">
        <v>6520</v>
      </c>
      <c r="B82" s="1" t="s">
        <v>96</v>
      </c>
      <c r="C82" s="1" t="s">
        <v>104</v>
      </c>
      <c r="D82" s="1" t="s">
        <v>113</v>
      </c>
      <c r="E82" s="5"/>
      <c r="F82" s="35">
        <v>120</v>
      </c>
      <c r="G82" s="5">
        <f t="shared" si="7"/>
        <v>120</v>
      </c>
      <c r="H82" s="5">
        <f t="shared" si="11"/>
        <v>0</v>
      </c>
      <c r="I82" s="5">
        <v>44.18</v>
      </c>
      <c r="J82" s="35">
        <v>25</v>
      </c>
      <c r="K82" s="5">
        <f>SUM(I82:J82)</f>
        <v>69.18</v>
      </c>
      <c r="L82" s="5">
        <f t="shared" si="9"/>
        <v>30.819999999999993</v>
      </c>
      <c r="M82" s="5">
        <f>SUM(H82,L82)</f>
        <v>30.819999999999993</v>
      </c>
      <c r="N82" s="41">
        <v>35</v>
      </c>
      <c r="O82" s="5"/>
      <c r="P82">
        <f t="shared" si="12"/>
        <v>120</v>
      </c>
      <c r="Q82" s="35"/>
      <c r="R82">
        <f t="shared" si="14"/>
        <v>120</v>
      </c>
    </row>
    <row r="87" spans="2:17" ht="12.75">
      <c r="B87" s="7" t="s">
        <v>131</v>
      </c>
      <c r="E87" s="5"/>
      <c r="F87" s="35"/>
      <c r="G87" s="5"/>
      <c r="H87" s="5"/>
      <c r="I87" s="5"/>
      <c r="J87" s="35"/>
      <c r="K87" s="5"/>
      <c r="L87" s="5"/>
      <c r="M87" s="5"/>
      <c r="N87" s="5"/>
      <c r="O87" s="5"/>
      <c r="P87" s="5"/>
      <c r="Q87" s="5"/>
    </row>
    <row r="88" spans="5:17" ht="12.75">
      <c r="E88" s="150" t="s">
        <v>27</v>
      </c>
      <c r="F88" s="150"/>
      <c r="G88" s="150"/>
      <c r="H88" s="150" t="s">
        <v>28</v>
      </c>
      <c r="I88" s="151"/>
      <c r="J88" s="150"/>
      <c r="K88" s="34"/>
      <c r="L88" s="34"/>
      <c r="M88" s="150" t="s">
        <v>32</v>
      </c>
      <c r="N88" s="150"/>
      <c r="O88" s="150"/>
      <c r="P88" s="150"/>
      <c r="Q88" s="150"/>
    </row>
    <row r="89" spans="1:17" ht="38.25">
      <c r="A89" s="2" t="s">
        <v>0</v>
      </c>
      <c r="B89" s="2" t="s">
        <v>1</v>
      </c>
      <c r="C89" s="2" t="s">
        <v>2</v>
      </c>
      <c r="D89" s="3" t="s">
        <v>5</v>
      </c>
      <c r="E89" s="3" t="s">
        <v>16</v>
      </c>
      <c r="F89" s="3" t="s">
        <v>17</v>
      </c>
      <c r="G89" s="2" t="s">
        <v>18</v>
      </c>
      <c r="H89" s="3" t="s">
        <v>16</v>
      </c>
      <c r="I89" s="3" t="s">
        <v>17</v>
      </c>
      <c r="J89" s="2" t="s">
        <v>18</v>
      </c>
      <c r="K89" s="2" t="s">
        <v>132</v>
      </c>
      <c r="L89" s="36" t="s">
        <v>26</v>
      </c>
      <c r="M89" s="2" t="s">
        <v>16</v>
      </c>
      <c r="N89" s="2" t="s">
        <v>31</v>
      </c>
      <c r="O89" s="2" t="s">
        <v>17</v>
      </c>
      <c r="P89" s="2" t="s">
        <v>18</v>
      </c>
      <c r="Q89" s="2" t="s">
        <v>26</v>
      </c>
    </row>
    <row r="90" spans="1:17" ht="12.75">
      <c r="A90" s="4">
        <v>6504</v>
      </c>
      <c r="B90" s="1" t="s">
        <v>139</v>
      </c>
      <c r="C90" s="1" t="s">
        <v>140</v>
      </c>
      <c r="D90" s="1" t="s">
        <v>276</v>
      </c>
      <c r="E90" s="5">
        <v>47.87</v>
      </c>
      <c r="F90" s="35">
        <v>10</v>
      </c>
      <c r="G90" s="5">
        <f>SUM(E90:F90)</f>
        <v>57.87</v>
      </c>
      <c r="H90" s="5">
        <v>31.37</v>
      </c>
      <c r="I90" s="35">
        <v>0</v>
      </c>
      <c r="J90" s="5">
        <f>SUM(H90:I90)</f>
        <v>31.37</v>
      </c>
      <c r="K90" s="5">
        <f>SUM(G90,J90)</f>
        <v>89.24</v>
      </c>
      <c r="L90" s="37">
        <v>3</v>
      </c>
      <c r="M90" s="5">
        <v>34.98</v>
      </c>
      <c r="N90" s="5">
        <f>IF(M90=0,120,IF(M90&gt;55,120,IF(M90&lt;37,0,IF(55&gt;M90&gt;37,M90-37))))</f>
        <v>0</v>
      </c>
      <c r="O90" s="35">
        <v>0</v>
      </c>
      <c r="P90">
        <f>SUM(N90:O90)</f>
        <v>0</v>
      </c>
      <c r="Q90" s="37">
        <v>1</v>
      </c>
    </row>
    <row r="91" spans="1:17" ht="12.75">
      <c r="A91" s="4">
        <v>6506</v>
      </c>
      <c r="B91" t="s">
        <v>279</v>
      </c>
      <c r="C91" t="s">
        <v>280</v>
      </c>
      <c r="D91" s="1" t="s">
        <v>113</v>
      </c>
      <c r="E91" s="5">
        <v>39.6</v>
      </c>
      <c r="F91" s="35">
        <v>10</v>
      </c>
      <c r="G91" s="5">
        <f>SUM(E91:F91)</f>
        <v>49.6</v>
      </c>
      <c r="H91" s="5">
        <v>30.1</v>
      </c>
      <c r="I91" s="35">
        <v>0</v>
      </c>
      <c r="J91" s="5">
        <f aca="true" t="shared" si="15" ref="J91:J101">SUM(H91:I91)</f>
        <v>30.1</v>
      </c>
      <c r="K91" s="5">
        <f>SUM(G91,J91)</f>
        <v>79.7</v>
      </c>
      <c r="L91" s="37">
        <v>1</v>
      </c>
      <c r="M91" s="5">
        <v>36.41</v>
      </c>
      <c r="N91" s="5">
        <f>IF(M91=0,120,IF(M91&gt;55,120,IF(M91&lt;37,0,IF(55&gt;M91&gt;37,M91-37))))</f>
        <v>0</v>
      </c>
      <c r="O91" s="35">
        <v>0</v>
      </c>
      <c r="P91">
        <f>SUM(N91:O91)</f>
        <v>0</v>
      </c>
      <c r="Q91" s="37">
        <v>2</v>
      </c>
    </row>
    <row r="92" spans="1:17" ht="12.75">
      <c r="A92" s="4">
        <v>6512</v>
      </c>
      <c r="B92" s="1" t="s">
        <v>119</v>
      </c>
      <c r="C92" s="1" t="s">
        <v>120</v>
      </c>
      <c r="D92" s="1" t="s">
        <v>95</v>
      </c>
      <c r="E92" s="5"/>
      <c r="F92" s="35">
        <v>120</v>
      </c>
      <c r="G92" s="5">
        <f>SUM(E92:F92)</f>
        <v>120</v>
      </c>
      <c r="H92" s="5">
        <v>33.59</v>
      </c>
      <c r="I92" s="35">
        <v>5</v>
      </c>
      <c r="J92" s="5">
        <f>SUM(H92:I92)</f>
        <v>38.59</v>
      </c>
      <c r="K92" s="5">
        <f>SUM(G92,J92)</f>
        <v>158.59</v>
      </c>
      <c r="L92" s="41">
        <v>9</v>
      </c>
      <c r="M92" s="5">
        <v>38.46</v>
      </c>
      <c r="N92" s="5">
        <f aca="true" t="shared" si="16" ref="N92:N97">IF(M92=0,120,IF(M92&gt;55,120,IF(M92&lt;37,0,IF(55&gt;M92&gt;37,M92-37))))</f>
        <v>1.4600000000000009</v>
      </c>
      <c r="O92" s="35">
        <v>5</v>
      </c>
      <c r="P92">
        <f>SUM(N92:O92)</f>
        <v>6.460000000000001</v>
      </c>
      <c r="Q92" s="37">
        <v>3</v>
      </c>
    </row>
    <row r="93" spans="1:17" ht="12.75">
      <c r="A93" s="4">
        <v>6502</v>
      </c>
      <c r="B93" s="1" t="s">
        <v>141</v>
      </c>
      <c r="C93" s="1" t="s">
        <v>148</v>
      </c>
      <c r="D93" s="1" t="s">
        <v>113</v>
      </c>
      <c r="E93" s="5"/>
      <c r="F93" s="35">
        <v>120</v>
      </c>
      <c r="G93" s="5">
        <f>SUM(E93:F93)</f>
        <v>120</v>
      </c>
      <c r="H93" s="5">
        <v>33.78</v>
      </c>
      <c r="I93" s="35">
        <v>5</v>
      </c>
      <c r="J93" s="5">
        <f>SUM(H93:I93)</f>
        <v>38.78</v>
      </c>
      <c r="K93" s="5">
        <f>SUM(G93,J93)</f>
        <v>158.78</v>
      </c>
      <c r="L93" s="41">
        <v>10</v>
      </c>
      <c r="M93" s="5">
        <v>39.34</v>
      </c>
      <c r="N93" s="5">
        <f t="shared" si="16"/>
        <v>2.3400000000000034</v>
      </c>
      <c r="O93" s="35">
        <v>5</v>
      </c>
      <c r="P93">
        <f>SUM(N93:O93)</f>
        <v>7.340000000000003</v>
      </c>
      <c r="Q93" s="41">
        <v>4</v>
      </c>
    </row>
    <row r="94" spans="1:17" ht="12.75">
      <c r="A94" s="4">
        <v>6511</v>
      </c>
      <c r="B94" s="1" t="s">
        <v>146</v>
      </c>
      <c r="C94" s="1" t="s">
        <v>147</v>
      </c>
      <c r="D94" s="1" t="s">
        <v>235</v>
      </c>
      <c r="E94" s="5">
        <v>44.1</v>
      </c>
      <c r="F94" s="35">
        <v>0</v>
      </c>
      <c r="G94" s="5">
        <f aca="true" t="shared" si="17" ref="G94:G101">SUM(E94:F94)</f>
        <v>44.1</v>
      </c>
      <c r="H94" s="5">
        <v>41.39</v>
      </c>
      <c r="I94" s="35">
        <v>5</v>
      </c>
      <c r="J94" s="5">
        <f t="shared" si="15"/>
        <v>46.39</v>
      </c>
      <c r="K94" s="5">
        <f aca="true" t="shared" si="18" ref="K94:K101">SUM(G94,J94)</f>
        <v>90.49000000000001</v>
      </c>
      <c r="L94" s="37">
        <v>4</v>
      </c>
      <c r="M94" s="5">
        <v>43.28</v>
      </c>
      <c r="N94" s="5">
        <f t="shared" si="16"/>
        <v>6.280000000000001</v>
      </c>
      <c r="O94" s="35">
        <v>5</v>
      </c>
      <c r="P94">
        <f aca="true" t="shared" si="19" ref="P94:P101">SUM(N94:O94)</f>
        <v>11.280000000000001</v>
      </c>
      <c r="Q94" s="35">
        <v>5</v>
      </c>
    </row>
    <row r="95" spans="1:17" ht="12.75">
      <c r="A95" s="4">
        <v>6505</v>
      </c>
      <c r="B95" t="s">
        <v>277</v>
      </c>
      <c r="C95" t="s">
        <v>278</v>
      </c>
      <c r="D95" s="1" t="s">
        <v>113</v>
      </c>
      <c r="E95" s="5">
        <v>52.42</v>
      </c>
      <c r="F95" s="35">
        <v>0</v>
      </c>
      <c r="G95" s="5">
        <f t="shared" si="17"/>
        <v>52.42</v>
      </c>
      <c r="H95" s="5">
        <v>39.66</v>
      </c>
      <c r="I95" s="35">
        <v>0</v>
      </c>
      <c r="J95" s="5">
        <f t="shared" si="15"/>
        <v>39.66</v>
      </c>
      <c r="K95" s="5">
        <f t="shared" si="18"/>
        <v>92.08</v>
      </c>
      <c r="L95" s="37">
        <v>5</v>
      </c>
      <c r="M95" s="5">
        <v>48.72</v>
      </c>
      <c r="N95" s="5">
        <f t="shared" si="16"/>
        <v>11.719999999999999</v>
      </c>
      <c r="O95" s="35">
        <v>15</v>
      </c>
      <c r="P95">
        <f t="shared" si="19"/>
        <v>26.72</v>
      </c>
      <c r="Q95" s="35">
        <v>6</v>
      </c>
    </row>
    <row r="96" spans="1:17" ht="12.75">
      <c r="A96" s="4">
        <v>6503</v>
      </c>
      <c r="B96" t="s">
        <v>273</v>
      </c>
      <c r="C96" t="s">
        <v>274</v>
      </c>
      <c r="D96" s="70" t="s">
        <v>275</v>
      </c>
      <c r="E96" s="5">
        <v>37.9</v>
      </c>
      <c r="F96" s="35">
        <v>10</v>
      </c>
      <c r="G96" s="5">
        <f t="shared" si="17"/>
        <v>47.9</v>
      </c>
      <c r="H96" s="5">
        <v>32.99</v>
      </c>
      <c r="I96" s="35">
        <v>0</v>
      </c>
      <c r="J96" s="5">
        <f t="shared" si="15"/>
        <v>32.99</v>
      </c>
      <c r="K96" s="5">
        <f t="shared" si="18"/>
        <v>80.89</v>
      </c>
      <c r="L96" s="37">
        <v>2</v>
      </c>
      <c r="M96" s="5"/>
      <c r="N96" s="5">
        <f t="shared" si="16"/>
        <v>120</v>
      </c>
      <c r="O96" s="35"/>
      <c r="P96">
        <f t="shared" si="19"/>
        <v>120</v>
      </c>
      <c r="Q96" s="35"/>
    </row>
    <row r="97" spans="1:17" ht="12.75">
      <c r="A97" s="4">
        <v>6509</v>
      </c>
      <c r="B97" s="1" t="s">
        <v>144</v>
      </c>
      <c r="C97" s="1" t="s">
        <v>145</v>
      </c>
      <c r="D97" s="1" t="s">
        <v>124</v>
      </c>
      <c r="E97" s="5">
        <v>51.97</v>
      </c>
      <c r="F97" s="35">
        <v>5</v>
      </c>
      <c r="G97" s="5">
        <f>SUM(E97:F97)</f>
        <v>56.97</v>
      </c>
      <c r="H97" s="5">
        <v>41.03</v>
      </c>
      <c r="I97" s="35">
        <v>0</v>
      </c>
      <c r="J97" s="5">
        <f>SUM(H97:I97)</f>
        <v>41.03</v>
      </c>
      <c r="K97" s="5">
        <f>SUM(G97,J97)</f>
        <v>98</v>
      </c>
      <c r="L97" s="41">
        <v>7</v>
      </c>
      <c r="M97" s="5">
        <v>58.29</v>
      </c>
      <c r="N97" s="5">
        <f t="shared" si="16"/>
        <v>120</v>
      </c>
      <c r="O97" s="35"/>
      <c r="P97">
        <f>SUM(N97:O97)</f>
        <v>120</v>
      </c>
      <c r="Q97" s="35"/>
    </row>
    <row r="98" spans="1:17" ht="12.75">
      <c r="A98" s="4">
        <v>6508</v>
      </c>
      <c r="B98" t="s">
        <v>283</v>
      </c>
      <c r="C98" t="s">
        <v>284</v>
      </c>
      <c r="D98" s="70" t="s">
        <v>275</v>
      </c>
      <c r="E98" s="5">
        <v>49.69</v>
      </c>
      <c r="F98" s="35">
        <v>5</v>
      </c>
      <c r="G98" s="5">
        <f t="shared" si="17"/>
        <v>54.69</v>
      </c>
      <c r="H98" s="5">
        <v>38.79</v>
      </c>
      <c r="I98" s="35">
        <v>0</v>
      </c>
      <c r="J98" s="5">
        <f t="shared" si="15"/>
        <v>38.79</v>
      </c>
      <c r="K98" s="5">
        <f t="shared" si="18"/>
        <v>93.47999999999999</v>
      </c>
      <c r="L98" s="41">
        <v>6</v>
      </c>
      <c r="M98" s="5"/>
      <c r="N98" s="5">
        <f>IF(M98=0,120,IF(M98&gt;81,120,IF(M98&lt;54,0,IF(81&gt;M98&gt;54,M98-54))))</f>
        <v>120</v>
      </c>
      <c r="O98" s="35"/>
      <c r="P98">
        <f t="shared" si="19"/>
        <v>120</v>
      </c>
      <c r="Q98" s="35"/>
    </row>
    <row r="99" spans="1:17" ht="12.75">
      <c r="A99" s="4">
        <v>6510</v>
      </c>
      <c r="B99" s="1" t="s">
        <v>149</v>
      </c>
      <c r="C99" s="1" t="s">
        <v>143</v>
      </c>
      <c r="D99" s="1" t="s">
        <v>285</v>
      </c>
      <c r="E99" s="5"/>
      <c r="F99" s="35">
        <v>120</v>
      </c>
      <c r="G99" s="5">
        <f t="shared" si="17"/>
        <v>120</v>
      </c>
      <c r="H99" s="5">
        <v>33.09</v>
      </c>
      <c r="I99" s="35">
        <v>0</v>
      </c>
      <c r="J99" s="5">
        <f t="shared" si="15"/>
        <v>33.09</v>
      </c>
      <c r="K99" s="5">
        <f t="shared" si="18"/>
        <v>153.09</v>
      </c>
      <c r="L99" s="41">
        <v>8</v>
      </c>
      <c r="M99" s="5"/>
      <c r="N99" s="5">
        <f>IF(M99=0,120,IF(M99&gt;81,120,IF(M99&lt;54,0,IF(81&gt;M99&gt;54,M99-54))))</f>
        <v>120</v>
      </c>
      <c r="O99" s="35"/>
      <c r="P99">
        <f t="shared" si="19"/>
        <v>120</v>
      </c>
      <c r="Q99" s="35"/>
    </row>
    <row r="100" spans="1:17" ht="12.75">
      <c r="A100" s="4">
        <v>6501</v>
      </c>
      <c r="B100" s="1" t="s">
        <v>144</v>
      </c>
      <c r="C100" s="1" t="s">
        <v>272</v>
      </c>
      <c r="D100" s="1" t="s">
        <v>113</v>
      </c>
      <c r="E100" s="5"/>
      <c r="F100" s="35">
        <v>120</v>
      </c>
      <c r="G100" s="5">
        <f t="shared" si="17"/>
        <v>120</v>
      </c>
      <c r="H100" s="5"/>
      <c r="I100" s="35">
        <v>100</v>
      </c>
      <c r="J100" s="5">
        <f t="shared" si="15"/>
        <v>100</v>
      </c>
      <c r="K100" s="5">
        <f t="shared" si="18"/>
        <v>220</v>
      </c>
      <c r="L100" s="37"/>
      <c r="M100" s="5"/>
      <c r="N100" s="5">
        <f>IF(M100=0,120,IF(M100&gt;81,120,IF(M100&lt;54,0,IF(81&gt;M100&gt;54,M100-54))))</f>
        <v>120</v>
      </c>
      <c r="O100" s="35"/>
      <c r="P100">
        <f t="shared" si="19"/>
        <v>120</v>
      </c>
      <c r="Q100" s="35"/>
    </row>
    <row r="101" spans="1:17" ht="12.75">
      <c r="A101" s="4">
        <v>6507</v>
      </c>
      <c r="B101" t="s">
        <v>281</v>
      </c>
      <c r="C101" t="s">
        <v>282</v>
      </c>
      <c r="D101" s="1" t="s">
        <v>124</v>
      </c>
      <c r="E101" s="5"/>
      <c r="F101" s="35">
        <v>120</v>
      </c>
      <c r="G101" s="5">
        <f t="shared" si="17"/>
        <v>120</v>
      </c>
      <c r="H101" s="5"/>
      <c r="I101" s="35">
        <v>100</v>
      </c>
      <c r="J101" s="5">
        <f t="shared" si="15"/>
        <v>100</v>
      </c>
      <c r="K101" s="5">
        <f t="shared" si="18"/>
        <v>220</v>
      </c>
      <c r="L101" s="37"/>
      <c r="M101" s="5"/>
      <c r="N101" s="5">
        <f>IF(M101=0,120,IF(M101&gt;81,120,IF(M101&lt;54,0,IF(81&gt;M101&gt;54,M101-54))))</f>
        <v>120</v>
      </c>
      <c r="O101" s="35"/>
      <c r="P101">
        <f t="shared" si="19"/>
        <v>120</v>
      </c>
      <c r="Q101" s="35"/>
    </row>
  </sheetData>
  <mergeCells count="14">
    <mergeCell ref="E88:G88"/>
    <mergeCell ref="H88:J88"/>
    <mergeCell ref="M88:Q88"/>
    <mergeCell ref="W1:AA1"/>
    <mergeCell ref="E1:H1"/>
    <mergeCell ref="I1:L1"/>
    <mergeCell ref="M1:P1"/>
    <mergeCell ref="Q1:T1"/>
    <mergeCell ref="E43:H43"/>
    <mergeCell ref="I43:L43"/>
    <mergeCell ref="O43:S43"/>
    <mergeCell ref="M42:Q42"/>
    <mergeCell ref="E42:G42"/>
    <mergeCell ref="H42:J42"/>
  </mergeCells>
  <printOptions/>
  <pageMargins left="0.75" right="0.75" top="1" bottom="1" header="0.5" footer="0.5"/>
  <pageSetup fitToWidth="2" fitToHeight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workbookViewId="0" topLeftCell="A64">
      <pane xSplit="3" topLeftCell="P1" activePane="topRight" state="frozen"/>
      <selection pane="topLeft" activeCell="A1" sqref="A1"/>
      <selection pane="topRight" activeCell="U69" sqref="U6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0.125" style="1" bestFit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20" ht="12.75">
      <c r="E1" s="150" t="s">
        <v>27</v>
      </c>
      <c r="F1" s="150"/>
      <c r="G1" s="150"/>
      <c r="H1" s="150"/>
      <c r="I1" s="150" t="s">
        <v>28</v>
      </c>
      <c r="J1" s="150"/>
      <c r="K1" s="150"/>
      <c r="L1" s="150"/>
      <c r="M1" s="150" t="s">
        <v>29</v>
      </c>
      <c r="N1" s="150"/>
      <c r="O1" s="150"/>
      <c r="P1" s="150"/>
      <c r="Q1" s="150" t="s">
        <v>30</v>
      </c>
      <c r="R1" s="150"/>
      <c r="S1" s="150"/>
      <c r="T1" s="150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16</v>
      </c>
      <c r="F2" s="3" t="s">
        <v>17</v>
      </c>
      <c r="G2" s="2" t="s">
        <v>18</v>
      </c>
      <c r="H2" s="2" t="s">
        <v>19</v>
      </c>
      <c r="I2" s="3" t="s">
        <v>16</v>
      </c>
      <c r="J2" s="3" t="s">
        <v>17</v>
      </c>
      <c r="K2" s="2" t="s">
        <v>18</v>
      </c>
      <c r="L2" s="2" t="s">
        <v>20</v>
      </c>
      <c r="M2" s="2" t="s">
        <v>16</v>
      </c>
      <c r="N2" s="2" t="s">
        <v>21</v>
      </c>
      <c r="O2" s="2" t="s">
        <v>22</v>
      </c>
      <c r="P2" s="2" t="s">
        <v>23</v>
      </c>
      <c r="Q2" s="2" t="s">
        <v>16</v>
      </c>
      <c r="R2" s="2" t="s">
        <v>21</v>
      </c>
      <c r="S2" s="2" t="s">
        <v>24</v>
      </c>
      <c r="T2" s="2" t="s">
        <v>23</v>
      </c>
      <c r="U2" s="2" t="s">
        <v>25</v>
      </c>
      <c r="V2" s="2" t="s">
        <v>26</v>
      </c>
    </row>
    <row r="3" spans="1:22" ht="12.75">
      <c r="A3" s="4">
        <v>5543</v>
      </c>
      <c r="B3" s="1" t="s">
        <v>3</v>
      </c>
      <c r="C3" s="1" t="s">
        <v>164</v>
      </c>
      <c r="E3" s="5">
        <v>35.05</v>
      </c>
      <c r="F3" s="35">
        <v>0</v>
      </c>
      <c r="G3" s="5">
        <f aca="true" t="shared" si="0" ref="G3:G32">SUM(E3:F3)</f>
        <v>35.05</v>
      </c>
      <c r="H3" s="5">
        <f aca="true" t="shared" si="1" ref="H3:H32">120-G3</f>
        <v>84.95</v>
      </c>
      <c r="I3" s="5">
        <v>27.69</v>
      </c>
      <c r="J3" s="35">
        <v>0</v>
      </c>
      <c r="K3" s="5">
        <f aca="true" t="shared" si="2" ref="K3:K32">SUM(I3:J3)</f>
        <v>27.69</v>
      </c>
      <c r="L3" s="5">
        <f aca="true" t="shared" si="3" ref="L3:L32">100-K3</f>
        <v>72.31</v>
      </c>
      <c r="M3" s="5">
        <v>29.82</v>
      </c>
      <c r="N3" s="35">
        <v>26</v>
      </c>
      <c r="O3" s="35">
        <v>8</v>
      </c>
      <c r="P3" s="35">
        <f aca="true" t="shared" si="4" ref="P3:P32">SUM(N3:O3)</f>
        <v>34</v>
      </c>
      <c r="Q3" s="5">
        <v>31.42</v>
      </c>
      <c r="R3" s="35">
        <v>24</v>
      </c>
      <c r="S3" s="35">
        <v>14</v>
      </c>
      <c r="T3" s="35">
        <f aca="true" t="shared" si="5" ref="T3:T32">SUM(R3:S3)</f>
        <v>38</v>
      </c>
      <c r="U3" s="5">
        <f aca="true" t="shared" si="6" ref="U3:U32">SUM(H3,L3,P3,T3)</f>
        <v>229.26</v>
      </c>
      <c r="V3" s="7">
        <v>1</v>
      </c>
    </row>
    <row r="4" spans="1:22" ht="12.75">
      <c r="A4" s="4">
        <v>5519</v>
      </c>
      <c r="B4" s="1" t="s">
        <v>9</v>
      </c>
      <c r="C4" s="1" t="s">
        <v>292</v>
      </c>
      <c r="D4" s="1" t="s">
        <v>293</v>
      </c>
      <c r="E4" s="5">
        <v>37.42</v>
      </c>
      <c r="F4" s="35">
        <v>0</v>
      </c>
      <c r="G4" s="5">
        <f t="shared" si="0"/>
        <v>37.42</v>
      </c>
      <c r="H4" s="5">
        <f>120-G4</f>
        <v>82.58</v>
      </c>
      <c r="I4" s="5">
        <v>29.73</v>
      </c>
      <c r="J4" s="35">
        <v>0</v>
      </c>
      <c r="K4" s="5">
        <f t="shared" si="2"/>
        <v>29.73</v>
      </c>
      <c r="L4" s="5">
        <f>100-K4</f>
        <v>70.27</v>
      </c>
      <c r="M4" s="5">
        <v>32.6</v>
      </c>
      <c r="N4" s="35">
        <v>24</v>
      </c>
      <c r="O4" s="35">
        <v>8</v>
      </c>
      <c r="P4" s="35">
        <f t="shared" si="4"/>
        <v>32</v>
      </c>
      <c r="Q4" s="5">
        <v>27.95</v>
      </c>
      <c r="R4" s="35">
        <v>13</v>
      </c>
      <c r="S4" s="35">
        <v>14</v>
      </c>
      <c r="T4" s="35">
        <f t="shared" si="5"/>
        <v>27</v>
      </c>
      <c r="U4" s="5">
        <f t="shared" si="6"/>
        <v>211.85</v>
      </c>
      <c r="V4" s="7">
        <v>2</v>
      </c>
    </row>
    <row r="5" spans="1:22" ht="12.75">
      <c r="A5" s="4">
        <v>5530</v>
      </c>
      <c r="B5" s="1" t="s">
        <v>109</v>
      </c>
      <c r="C5" s="1" t="s">
        <v>153</v>
      </c>
      <c r="D5" s="1" t="s">
        <v>36</v>
      </c>
      <c r="E5" s="5">
        <v>38.34</v>
      </c>
      <c r="F5" s="35">
        <v>0</v>
      </c>
      <c r="G5" s="5">
        <f t="shared" si="0"/>
        <v>38.34</v>
      </c>
      <c r="H5" s="5">
        <f t="shared" si="1"/>
        <v>81.66</v>
      </c>
      <c r="I5" s="5">
        <v>28.84</v>
      </c>
      <c r="J5" s="35">
        <v>0</v>
      </c>
      <c r="K5" s="5">
        <f t="shared" si="2"/>
        <v>28.84</v>
      </c>
      <c r="L5" s="5">
        <f t="shared" si="3"/>
        <v>71.16</v>
      </c>
      <c r="M5" s="5">
        <v>37.44</v>
      </c>
      <c r="N5" s="35">
        <v>23</v>
      </c>
      <c r="O5" s="35">
        <v>0</v>
      </c>
      <c r="P5" s="35">
        <f t="shared" si="4"/>
        <v>23</v>
      </c>
      <c r="Q5" s="5">
        <v>31.65</v>
      </c>
      <c r="R5" s="35">
        <v>18</v>
      </c>
      <c r="S5" s="35">
        <v>14</v>
      </c>
      <c r="T5" s="35">
        <f t="shared" si="5"/>
        <v>32</v>
      </c>
      <c r="U5" s="5">
        <f t="shared" si="6"/>
        <v>207.82</v>
      </c>
      <c r="V5" s="7">
        <v>3</v>
      </c>
    </row>
    <row r="6" spans="1:27" ht="12.75">
      <c r="A6" s="4">
        <v>5533</v>
      </c>
      <c r="B6" s="1" t="s">
        <v>155</v>
      </c>
      <c r="C6" s="1" t="s">
        <v>156</v>
      </c>
      <c r="D6" s="1" t="s">
        <v>276</v>
      </c>
      <c r="E6" s="5">
        <v>40.17</v>
      </c>
      <c r="F6" s="35">
        <v>5</v>
      </c>
      <c r="G6" s="5">
        <f>SUM(E6:F6)</f>
        <v>45.17</v>
      </c>
      <c r="H6" s="5">
        <f t="shared" si="1"/>
        <v>74.83</v>
      </c>
      <c r="I6" s="5">
        <v>29.51</v>
      </c>
      <c r="J6" s="35">
        <v>0</v>
      </c>
      <c r="K6" s="5">
        <f>SUM(I6:J6)</f>
        <v>29.51</v>
      </c>
      <c r="L6" s="5">
        <f t="shared" si="3"/>
        <v>70.49</v>
      </c>
      <c r="M6" s="5">
        <v>32.13</v>
      </c>
      <c r="N6" s="35">
        <v>22</v>
      </c>
      <c r="O6" s="35">
        <v>8</v>
      </c>
      <c r="P6" s="35">
        <f>SUM(N6:O6)</f>
        <v>30</v>
      </c>
      <c r="Q6" s="5">
        <v>31.44</v>
      </c>
      <c r="R6" s="35">
        <v>16</v>
      </c>
      <c r="S6" s="35">
        <v>14</v>
      </c>
      <c r="T6" s="35">
        <f>SUM(R6:S6)</f>
        <v>30</v>
      </c>
      <c r="U6" s="5">
        <f>SUM(H6,L6,P6,T6)</f>
        <v>205.32</v>
      </c>
      <c r="V6">
        <v>4</v>
      </c>
      <c r="AA6" s="7"/>
    </row>
    <row r="7" spans="1:27" ht="12.75">
      <c r="A7" s="4">
        <v>5511</v>
      </c>
      <c r="B7" s="1" t="s">
        <v>286</v>
      </c>
      <c r="C7" s="1" t="s">
        <v>128</v>
      </c>
      <c r="D7" s="1" t="s">
        <v>287</v>
      </c>
      <c r="E7" s="5">
        <v>39.5</v>
      </c>
      <c r="F7" s="35">
        <v>10</v>
      </c>
      <c r="G7" s="5">
        <f>SUM(E7:F7)</f>
        <v>49.5</v>
      </c>
      <c r="H7" s="5">
        <f>120-G7</f>
        <v>70.5</v>
      </c>
      <c r="I7" s="5">
        <v>29.2</v>
      </c>
      <c r="J7" s="35">
        <v>0</v>
      </c>
      <c r="K7" s="5">
        <f>SUM(I7:J7)</f>
        <v>29.2</v>
      </c>
      <c r="L7" s="5">
        <f>100-K7</f>
        <v>70.8</v>
      </c>
      <c r="M7" s="51">
        <v>34.18</v>
      </c>
      <c r="N7" s="53">
        <v>18</v>
      </c>
      <c r="O7" s="53">
        <v>8</v>
      </c>
      <c r="P7" s="35">
        <f>SUM(N7:O7)</f>
        <v>26</v>
      </c>
      <c r="Q7" s="51">
        <v>29.81</v>
      </c>
      <c r="R7" s="53">
        <v>18</v>
      </c>
      <c r="S7" s="53">
        <v>9</v>
      </c>
      <c r="T7" s="35">
        <f>SUM(R7:S7)</f>
        <v>27</v>
      </c>
      <c r="U7" s="5">
        <f>SUM(H7,L7,P7,T7)</f>
        <v>194.3</v>
      </c>
      <c r="V7">
        <v>5</v>
      </c>
      <c r="AA7" s="7"/>
    </row>
    <row r="8" spans="1:27" ht="12.75">
      <c r="A8" s="4">
        <v>5535</v>
      </c>
      <c r="B8" s="1" t="s">
        <v>133</v>
      </c>
      <c r="C8" s="1" t="s">
        <v>150</v>
      </c>
      <c r="D8" s="1" t="s">
        <v>303</v>
      </c>
      <c r="E8" s="5">
        <v>43.92</v>
      </c>
      <c r="F8" s="35">
        <v>0</v>
      </c>
      <c r="G8" s="5">
        <f t="shared" si="0"/>
        <v>43.92</v>
      </c>
      <c r="H8" s="5">
        <f t="shared" si="1"/>
        <v>76.08</v>
      </c>
      <c r="I8" s="5">
        <v>34.71</v>
      </c>
      <c r="J8" s="35">
        <v>0</v>
      </c>
      <c r="K8" s="5">
        <f t="shared" si="2"/>
        <v>34.71</v>
      </c>
      <c r="L8" s="5">
        <f t="shared" si="3"/>
        <v>65.28999999999999</v>
      </c>
      <c r="M8" s="5">
        <v>32.43</v>
      </c>
      <c r="N8" s="35">
        <v>21</v>
      </c>
      <c r="O8" s="35">
        <v>8</v>
      </c>
      <c r="P8" s="35">
        <f t="shared" si="4"/>
        <v>29</v>
      </c>
      <c r="Q8" s="5">
        <v>36.95</v>
      </c>
      <c r="R8" s="35">
        <v>13</v>
      </c>
      <c r="S8" s="35">
        <v>5</v>
      </c>
      <c r="T8" s="35">
        <f t="shared" si="5"/>
        <v>18</v>
      </c>
      <c r="U8" s="5">
        <f t="shared" si="6"/>
        <v>188.37</v>
      </c>
      <c r="V8">
        <v>6</v>
      </c>
      <c r="W8" s="5"/>
      <c r="AA8" s="8"/>
    </row>
    <row r="9" spans="1:22" ht="12.75">
      <c r="A9" s="4">
        <v>5513</v>
      </c>
      <c r="B9" s="1" t="s">
        <v>161</v>
      </c>
      <c r="C9" s="1" t="s">
        <v>162</v>
      </c>
      <c r="D9" s="1" t="s">
        <v>163</v>
      </c>
      <c r="E9" s="5">
        <v>46.66</v>
      </c>
      <c r="F9" s="35">
        <v>0</v>
      </c>
      <c r="G9" s="5">
        <f t="shared" si="0"/>
        <v>46.66</v>
      </c>
      <c r="H9" s="5">
        <f t="shared" si="1"/>
        <v>73.34</v>
      </c>
      <c r="I9" s="5">
        <v>29</v>
      </c>
      <c r="J9" s="35">
        <v>0</v>
      </c>
      <c r="K9" s="5">
        <f t="shared" si="2"/>
        <v>29</v>
      </c>
      <c r="L9" s="5">
        <f t="shared" si="3"/>
        <v>71</v>
      </c>
      <c r="M9" s="5">
        <v>33.97</v>
      </c>
      <c r="N9" s="35">
        <v>12</v>
      </c>
      <c r="O9" s="35">
        <v>8</v>
      </c>
      <c r="P9" s="35">
        <f t="shared" si="4"/>
        <v>20</v>
      </c>
      <c r="Q9" s="5">
        <v>33.44</v>
      </c>
      <c r="R9" s="35">
        <v>13</v>
      </c>
      <c r="S9" s="35">
        <v>9</v>
      </c>
      <c r="T9" s="35">
        <f t="shared" si="5"/>
        <v>22</v>
      </c>
      <c r="U9" s="5">
        <f t="shared" si="6"/>
        <v>186.34</v>
      </c>
      <c r="V9">
        <v>7</v>
      </c>
    </row>
    <row r="10" spans="1:27" ht="12.75">
      <c r="A10" s="4">
        <v>5532</v>
      </c>
      <c r="B10" s="1" t="s">
        <v>151</v>
      </c>
      <c r="C10" s="1" t="s">
        <v>152</v>
      </c>
      <c r="D10" s="1" t="s">
        <v>310</v>
      </c>
      <c r="E10" s="5">
        <v>38.74</v>
      </c>
      <c r="F10" s="35">
        <v>10</v>
      </c>
      <c r="G10" s="5">
        <f t="shared" si="0"/>
        <v>48.74</v>
      </c>
      <c r="H10" s="5">
        <f t="shared" si="1"/>
        <v>71.25999999999999</v>
      </c>
      <c r="I10" s="5">
        <v>27.55</v>
      </c>
      <c r="J10" s="35">
        <v>5</v>
      </c>
      <c r="K10" s="5">
        <f t="shared" si="2"/>
        <v>32.55</v>
      </c>
      <c r="L10" s="5">
        <f t="shared" si="3"/>
        <v>67.45</v>
      </c>
      <c r="M10" s="5">
        <v>31.91</v>
      </c>
      <c r="N10" s="35">
        <v>21</v>
      </c>
      <c r="O10" s="35">
        <v>8</v>
      </c>
      <c r="P10" s="35">
        <f t="shared" si="4"/>
        <v>29</v>
      </c>
      <c r="Q10" s="5">
        <v>33.65</v>
      </c>
      <c r="R10" s="35">
        <v>7</v>
      </c>
      <c r="S10" s="35">
        <v>9</v>
      </c>
      <c r="T10" s="35">
        <f t="shared" si="5"/>
        <v>16</v>
      </c>
      <c r="U10" s="5">
        <f t="shared" si="6"/>
        <v>183.70999999999998</v>
      </c>
      <c r="V10">
        <v>8</v>
      </c>
      <c r="AA10" s="8"/>
    </row>
    <row r="11" spans="1:27" ht="12.75">
      <c r="A11" s="4">
        <v>5512</v>
      </c>
      <c r="B11" s="1" t="s">
        <v>45</v>
      </c>
      <c r="C11" s="1" t="s">
        <v>46</v>
      </c>
      <c r="D11" s="1" t="s">
        <v>11</v>
      </c>
      <c r="E11" s="5">
        <v>42.05</v>
      </c>
      <c r="F11" s="35">
        <v>0</v>
      </c>
      <c r="G11" s="5">
        <f>SUM(E11:F11)</f>
        <v>42.05</v>
      </c>
      <c r="H11" s="5">
        <f t="shared" si="1"/>
        <v>77.95</v>
      </c>
      <c r="I11" s="5">
        <v>34.94</v>
      </c>
      <c r="J11" s="35">
        <v>5</v>
      </c>
      <c r="K11" s="5">
        <f>SUM(I11:J11)</f>
        <v>39.94</v>
      </c>
      <c r="L11" s="5">
        <f t="shared" si="3"/>
        <v>60.06</v>
      </c>
      <c r="M11" s="5">
        <v>40.98</v>
      </c>
      <c r="N11" s="35">
        <v>17</v>
      </c>
      <c r="O11" s="35">
        <v>0</v>
      </c>
      <c r="P11" s="35">
        <f>SUM(N11:O11)</f>
        <v>17</v>
      </c>
      <c r="Q11" s="5">
        <v>28.9</v>
      </c>
      <c r="R11" s="35">
        <v>13</v>
      </c>
      <c r="S11" s="35">
        <v>14</v>
      </c>
      <c r="T11" s="35">
        <f>SUM(R11:S11)</f>
        <v>27</v>
      </c>
      <c r="U11" s="5">
        <f>SUM(H11,L11,P11,T11)</f>
        <v>182.01</v>
      </c>
      <c r="V11">
        <v>9</v>
      </c>
      <c r="AA11" s="8"/>
    </row>
    <row r="12" spans="1:27" ht="12.75">
      <c r="A12" s="4">
        <v>5539</v>
      </c>
      <c r="B12" s="1" t="s">
        <v>93</v>
      </c>
      <c r="C12" s="1" t="s">
        <v>318</v>
      </c>
      <c r="D12" s="70" t="s">
        <v>290</v>
      </c>
      <c r="E12" s="5">
        <v>49.62</v>
      </c>
      <c r="F12" s="35">
        <v>10</v>
      </c>
      <c r="G12" s="5">
        <f t="shared" si="0"/>
        <v>59.62</v>
      </c>
      <c r="H12" s="5">
        <f t="shared" si="1"/>
        <v>60.38</v>
      </c>
      <c r="I12" s="5">
        <v>37.38</v>
      </c>
      <c r="J12" s="35">
        <v>5</v>
      </c>
      <c r="K12" s="5">
        <f t="shared" si="2"/>
        <v>42.38</v>
      </c>
      <c r="L12" s="5">
        <f t="shared" si="3"/>
        <v>57.62</v>
      </c>
      <c r="M12" s="5">
        <v>38.42</v>
      </c>
      <c r="N12" s="35">
        <v>23</v>
      </c>
      <c r="O12" s="35">
        <v>8</v>
      </c>
      <c r="P12" s="35">
        <f t="shared" si="4"/>
        <v>31</v>
      </c>
      <c r="Q12" s="5">
        <v>31.62</v>
      </c>
      <c r="R12" s="35">
        <v>13</v>
      </c>
      <c r="S12" s="35">
        <v>14</v>
      </c>
      <c r="T12" s="35">
        <f t="shared" si="5"/>
        <v>27</v>
      </c>
      <c r="U12" s="5">
        <f t="shared" si="6"/>
        <v>176</v>
      </c>
      <c r="V12">
        <v>10</v>
      </c>
      <c r="AA12" s="7"/>
    </row>
    <row r="13" spans="1:27" ht="12.75">
      <c r="A13" s="4">
        <v>5529</v>
      </c>
      <c r="B13" s="1" t="s">
        <v>308</v>
      </c>
      <c r="C13" s="1" t="s">
        <v>309</v>
      </c>
      <c r="D13" s="1" t="s">
        <v>113</v>
      </c>
      <c r="E13" s="5">
        <v>52.24</v>
      </c>
      <c r="F13" s="35">
        <v>10</v>
      </c>
      <c r="G13" s="5">
        <f t="shared" si="0"/>
        <v>62.24</v>
      </c>
      <c r="H13" s="5">
        <f t="shared" si="1"/>
        <v>57.76</v>
      </c>
      <c r="I13" s="5">
        <v>30.52</v>
      </c>
      <c r="J13" s="35">
        <v>5</v>
      </c>
      <c r="K13" s="5">
        <f t="shared" si="2"/>
        <v>35.519999999999996</v>
      </c>
      <c r="L13" s="5">
        <f t="shared" si="3"/>
        <v>64.48</v>
      </c>
      <c r="M13" s="5">
        <v>34.62</v>
      </c>
      <c r="N13" s="35">
        <v>20</v>
      </c>
      <c r="O13" s="35">
        <v>0</v>
      </c>
      <c r="P13" s="35">
        <f t="shared" si="4"/>
        <v>20</v>
      </c>
      <c r="Q13" s="5">
        <v>43.06</v>
      </c>
      <c r="R13" s="35">
        <v>16</v>
      </c>
      <c r="S13" s="35">
        <v>5</v>
      </c>
      <c r="T13" s="35">
        <f t="shared" si="5"/>
        <v>21</v>
      </c>
      <c r="U13" s="5">
        <f t="shared" si="6"/>
        <v>163.24</v>
      </c>
      <c r="V13">
        <v>11</v>
      </c>
      <c r="AA13" s="7"/>
    </row>
    <row r="14" spans="1:22" ht="12.75">
      <c r="A14" s="4">
        <v>5541</v>
      </c>
      <c r="B14" s="1" t="s">
        <v>252</v>
      </c>
      <c r="C14" s="1" t="s">
        <v>396</v>
      </c>
      <c r="D14" s="1" t="s">
        <v>113</v>
      </c>
      <c r="E14" s="5">
        <v>44.16</v>
      </c>
      <c r="F14" s="35">
        <v>10</v>
      </c>
      <c r="G14" s="5">
        <f t="shared" si="0"/>
        <v>54.16</v>
      </c>
      <c r="H14" s="5">
        <f t="shared" si="1"/>
        <v>65.84</v>
      </c>
      <c r="I14" s="5">
        <v>36.7</v>
      </c>
      <c r="J14" s="35">
        <v>10</v>
      </c>
      <c r="K14" s="5">
        <f t="shared" si="2"/>
        <v>46.7</v>
      </c>
      <c r="L14" s="5">
        <f t="shared" si="3"/>
        <v>53.3</v>
      </c>
      <c r="M14" s="5">
        <v>36.56</v>
      </c>
      <c r="N14" s="35">
        <v>7</v>
      </c>
      <c r="O14" s="35">
        <v>8</v>
      </c>
      <c r="P14" s="35">
        <f t="shared" si="4"/>
        <v>15</v>
      </c>
      <c r="Q14" s="5">
        <v>35.42</v>
      </c>
      <c r="R14" s="35">
        <v>14</v>
      </c>
      <c r="S14" s="35">
        <v>5</v>
      </c>
      <c r="T14" s="35">
        <f t="shared" si="5"/>
        <v>19</v>
      </c>
      <c r="U14" s="5">
        <f t="shared" si="6"/>
        <v>153.14</v>
      </c>
      <c r="V14">
        <v>12</v>
      </c>
    </row>
    <row r="15" spans="1:22" s="80" customFormat="1" ht="12.75">
      <c r="A15" s="79">
        <v>5528</v>
      </c>
      <c r="B15" s="81" t="s">
        <v>306</v>
      </c>
      <c r="C15" s="81" t="s">
        <v>158</v>
      </c>
      <c r="D15" s="81" t="s">
        <v>307</v>
      </c>
      <c r="E15" s="82">
        <v>45.88</v>
      </c>
      <c r="F15" s="83">
        <v>10</v>
      </c>
      <c r="G15" s="82">
        <f t="shared" si="0"/>
        <v>55.88</v>
      </c>
      <c r="H15" s="82">
        <f t="shared" si="1"/>
        <v>64.12</v>
      </c>
      <c r="I15" s="82">
        <v>34.7</v>
      </c>
      <c r="J15" s="83">
        <v>10</v>
      </c>
      <c r="K15" s="82">
        <f t="shared" si="2"/>
        <v>44.7</v>
      </c>
      <c r="L15" s="82">
        <f t="shared" si="3"/>
        <v>55.3</v>
      </c>
      <c r="M15" s="82">
        <v>35.37</v>
      </c>
      <c r="N15" s="83">
        <v>18</v>
      </c>
      <c r="O15" s="83">
        <v>8</v>
      </c>
      <c r="P15" s="83">
        <f t="shared" si="4"/>
        <v>26</v>
      </c>
      <c r="Q15" s="82">
        <v>32.02</v>
      </c>
      <c r="R15" s="83">
        <v>4</v>
      </c>
      <c r="S15" s="83">
        <v>0</v>
      </c>
      <c r="T15" s="83">
        <f t="shared" si="5"/>
        <v>4</v>
      </c>
      <c r="U15" s="82">
        <f t="shared" si="6"/>
        <v>149.42000000000002</v>
      </c>
      <c r="V15" s="80">
        <v>13</v>
      </c>
    </row>
    <row r="16" spans="1:22" ht="12.75">
      <c r="A16" s="4">
        <v>5527</v>
      </c>
      <c r="B16" s="1" t="s">
        <v>45</v>
      </c>
      <c r="C16" s="1" t="s">
        <v>304</v>
      </c>
      <c r="D16" s="1" t="s">
        <v>305</v>
      </c>
      <c r="E16" s="5">
        <v>34.55</v>
      </c>
      <c r="F16" s="35">
        <v>0</v>
      </c>
      <c r="G16" s="5">
        <f>SUM(E16:F16)</f>
        <v>34.55</v>
      </c>
      <c r="H16" s="5">
        <f>120-G16</f>
        <v>85.45</v>
      </c>
      <c r="I16" s="5"/>
      <c r="J16" s="35">
        <v>100</v>
      </c>
      <c r="K16" s="5">
        <f>SUM(I16:J16)</f>
        <v>100</v>
      </c>
      <c r="L16" s="5">
        <f>100-K16</f>
        <v>0</v>
      </c>
      <c r="M16" s="5">
        <v>39.89</v>
      </c>
      <c r="N16" s="35">
        <v>19</v>
      </c>
      <c r="O16" s="35">
        <v>8</v>
      </c>
      <c r="P16" s="35">
        <f>SUM(N16:O16)</f>
        <v>27</v>
      </c>
      <c r="Q16" s="5">
        <v>30.13</v>
      </c>
      <c r="R16" s="35">
        <v>18</v>
      </c>
      <c r="S16" s="35">
        <v>14</v>
      </c>
      <c r="T16" s="35">
        <f>SUM(R16:S16)</f>
        <v>32</v>
      </c>
      <c r="U16" s="5">
        <f>SUM(H16,L16,P16,T16)</f>
        <v>144.45</v>
      </c>
      <c r="V16">
        <v>14</v>
      </c>
    </row>
    <row r="17" spans="1:22" ht="12.75">
      <c r="A17" s="4">
        <v>5520</v>
      </c>
      <c r="B17" s="1" t="s">
        <v>294</v>
      </c>
      <c r="C17" s="1" t="s">
        <v>295</v>
      </c>
      <c r="D17" s="1" t="s">
        <v>296</v>
      </c>
      <c r="E17" s="5">
        <v>51.98</v>
      </c>
      <c r="F17" s="35">
        <v>30</v>
      </c>
      <c r="G17" s="5">
        <f t="shared" si="0"/>
        <v>81.97999999999999</v>
      </c>
      <c r="H17" s="5">
        <f t="shared" si="1"/>
        <v>38.02000000000001</v>
      </c>
      <c r="I17" s="5">
        <v>29</v>
      </c>
      <c r="J17" s="35">
        <v>10</v>
      </c>
      <c r="K17" s="5">
        <f t="shared" si="2"/>
        <v>39</v>
      </c>
      <c r="L17" s="5">
        <f t="shared" si="3"/>
        <v>61</v>
      </c>
      <c r="M17" s="5">
        <v>33.72</v>
      </c>
      <c r="N17" s="35">
        <v>22</v>
      </c>
      <c r="O17" s="35">
        <v>0</v>
      </c>
      <c r="P17" s="35">
        <f t="shared" si="4"/>
        <v>22</v>
      </c>
      <c r="Q17" s="5">
        <v>32.7</v>
      </c>
      <c r="R17" s="35">
        <v>9</v>
      </c>
      <c r="S17" s="35">
        <v>5</v>
      </c>
      <c r="T17" s="35">
        <f t="shared" si="5"/>
        <v>14</v>
      </c>
      <c r="U17" s="5">
        <f t="shared" si="6"/>
        <v>135.02</v>
      </c>
      <c r="V17">
        <v>15</v>
      </c>
    </row>
    <row r="18" spans="1:22" s="80" customFormat="1" ht="12.75">
      <c r="A18" s="79">
        <v>5515</v>
      </c>
      <c r="B18" s="80" t="s">
        <v>225</v>
      </c>
      <c r="C18" s="80" t="s">
        <v>289</v>
      </c>
      <c r="D18" s="93" t="s">
        <v>290</v>
      </c>
      <c r="E18" s="82"/>
      <c r="F18" s="83">
        <v>120</v>
      </c>
      <c r="G18" s="82">
        <f t="shared" si="0"/>
        <v>120</v>
      </c>
      <c r="H18" s="82">
        <f t="shared" si="1"/>
        <v>0</v>
      </c>
      <c r="I18" s="82">
        <v>29</v>
      </c>
      <c r="J18" s="83">
        <v>15</v>
      </c>
      <c r="K18" s="82">
        <f t="shared" si="2"/>
        <v>44</v>
      </c>
      <c r="L18" s="82">
        <f t="shared" si="3"/>
        <v>56</v>
      </c>
      <c r="M18" s="82">
        <v>34.62</v>
      </c>
      <c r="N18" s="83">
        <v>29</v>
      </c>
      <c r="O18" s="83">
        <v>8</v>
      </c>
      <c r="P18" s="83">
        <f t="shared" si="4"/>
        <v>37</v>
      </c>
      <c r="Q18" s="82">
        <v>31.34</v>
      </c>
      <c r="R18" s="83">
        <v>18</v>
      </c>
      <c r="S18" s="83">
        <v>14</v>
      </c>
      <c r="T18" s="83">
        <f t="shared" si="5"/>
        <v>32</v>
      </c>
      <c r="U18" s="82">
        <f t="shared" si="6"/>
        <v>125</v>
      </c>
      <c r="V18" s="80">
        <v>16</v>
      </c>
    </row>
    <row r="19" spans="1:22" ht="12.75">
      <c r="A19" s="4">
        <v>5540</v>
      </c>
      <c r="B19" s="1" t="s">
        <v>286</v>
      </c>
      <c r="C19" s="1" t="s">
        <v>319</v>
      </c>
      <c r="D19" s="1" t="s">
        <v>296</v>
      </c>
      <c r="E19" s="5"/>
      <c r="F19" s="35">
        <v>120</v>
      </c>
      <c r="G19" s="5">
        <f t="shared" si="0"/>
        <v>120</v>
      </c>
      <c r="H19" s="5">
        <f t="shared" si="1"/>
        <v>0</v>
      </c>
      <c r="I19" s="5">
        <v>27.07</v>
      </c>
      <c r="J19" s="35">
        <v>0</v>
      </c>
      <c r="K19" s="5">
        <f t="shared" si="2"/>
        <v>27.07</v>
      </c>
      <c r="L19" s="5">
        <f t="shared" si="3"/>
        <v>72.93</v>
      </c>
      <c r="M19" s="5">
        <v>33.53</v>
      </c>
      <c r="N19" s="35">
        <v>18</v>
      </c>
      <c r="O19" s="35">
        <v>0</v>
      </c>
      <c r="P19" s="35">
        <f t="shared" si="4"/>
        <v>18</v>
      </c>
      <c r="Q19" s="5">
        <v>31.19</v>
      </c>
      <c r="R19" s="35">
        <v>20</v>
      </c>
      <c r="S19" s="35">
        <v>14</v>
      </c>
      <c r="T19" s="35">
        <f t="shared" si="5"/>
        <v>34</v>
      </c>
      <c r="U19" s="5">
        <f t="shared" si="6"/>
        <v>124.93</v>
      </c>
      <c r="V19">
        <v>17</v>
      </c>
    </row>
    <row r="20" spans="1:22" ht="12.75">
      <c r="A20" s="4">
        <v>5534</v>
      </c>
      <c r="B20" s="1" t="s">
        <v>311</v>
      </c>
      <c r="C20" s="1" t="s">
        <v>312</v>
      </c>
      <c r="D20" s="1" t="s">
        <v>113</v>
      </c>
      <c r="E20" s="5">
        <v>54.64</v>
      </c>
      <c r="F20" s="35">
        <v>25</v>
      </c>
      <c r="G20" s="5">
        <f t="shared" si="0"/>
        <v>79.64</v>
      </c>
      <c r="H20" s="5">
        <f t="shared" si="1"/>
        <v>40.36</v>
      </c>
      <c r="I20" s="5">
        <v>32.33</v>
      </c>
      <c r="J20" s="35">
        <v>20</v>
      </c>
      <c r="K20" s="5">
        <f t="shared" si="2"/>
        <v>52.33</v>
      </c>
      <c r="L20" s="5">
        <f t="shared" si="3"/>
        <v>47.67</v>
      </c>
      <c r="M20" s="5">
        <v>37.41</v>
      </c>
      <c r="N20" s="35">
        <v>15</v>
      </c>
      <c r="O20" s="35">
        <v>0</v>
      </c>
      <c r="P20" s="35">
        <f t="shared" si="4"/>
        <v>15</v>
      </c>
      <c r="Q20" s="5">
        <v>34.34</v>
      </c>
      <c r="R20" s="35">
        <v>7</v>
      </c>
      <c r="S20" s="35">
        <v>9</v>
      </c>
      <c r="T20" s="35">
        <f t="shared" si="5"/>
        <v>16</v>
      </c>
      <c r="U20" s="5">
        <f t="shared" si="6"/>
        <v>119.03</v>
      </c>
      <c r="V20">
        <v>18</v>
      </c>
    </row>
    <row r="21" spans="1:22" s="80" customFormat="1" ht="12.75">
      <c r="A21" s="79">
        <v>5536</v>
      </c>
      <c r="B21" s="81" t="s">
        <v>196</v>
      </c>
      <c r="C21" s="81" t="s">
        <v>313</v>
      </c>
      <c r="D21" s="81" t="s">
        <v>113</v>
      </c>
      <c r="E21" s="82"/>
      <c r="F21" s="83">
        <v>120</v>
      </c>
      <c r="G21" s="82">
        <f t="shared" si="0"/>
        <v>120</v>
      </c>
      <c r="H21" s="82">
        <f t="shared" si="1"/>
        <v>0</v>
      </c>
      <c r="I21" s="82">
        <v>33.16</v>
      </c>
      <c r="J21" s="83">
        <v>25</v>
      </c>
      <c r="K21" s="82">
        <f t="shared" si="2"/>
        <v>58.16</v>
      </c>
      <c r="L21" s="82">
        <f t="shared" si="3"/>
        <v>41.84</v>
      </c>
      <c r="M21" s="82">
        <v>33.41</v>
      </c>
      <c r="N21" s="83">
        <v>29</v>
      </c>
      <c r="O21" s="83">
        <v>8</v>
      </c>
      <c r="P21" s="83">
        <f t="shared" si="4"/>
        <v>37</v>
      </c>
      <c r="Q21" s="82">
        <v>33.14</v>
      </c>
      <c r="R21" s="83">
        <v>16</v>
      </c>
      <c r="S21" s="83">
        <v>9</v>
      </c>
      <c r="T21" s="83">
        <f t="shared" si="5"/>
        <v>25</v>
      </c>
      <c r="U21" s="82">
        <f t="shared" si="6"/>
        <v>103.84</v>
      </c>
      <c r="V21" s="80">
        <v>19</v>
      </c>
    </row>
    <row r="22" spans="1:22" ht="12.75">
      <c r="A22" s="4">
        <v>5521</v>
      </c>
      <c r="B22" s="1" t="s">
        <v>48</v>
      </c>
      <c r="C22" s="1" t="s">
        <v>297</v>
      </c>
      <c r="D22" s="1" t="s">
        <v>77</v>
      </c>
      <c r="E22" s="5"/>
      <c r="F22" s="35">
        <v>120</v>
      </c>
      <c r="G22" s="5">
        <f t="shared" si="0"/>
        <v>120</v>
      </c>
      <c r="H22" s="5">
        <f t="shared" si="1"/>
        <v>0</v>
      </c>
      <c r="I22" s="5">
        <v>38.94</v>
      </c>
      <c r="J22" s="35">
        <v>15</v>
      </c>
      <c r="K22" s="5">
        <f t="shared" si="2"/>
        <v>53.94</v>
      </c>
      <c r="L22" s="5">
        <f t="shared" si="3"/>
        <v>46.06</v>
      </c>
      <c r="M22" s="5">
        <v>35.24</v>
      </c>
      <c r="N22" s="35">
        <v>18</v>
      </c>
      <c r="O22" s="35">
        <v>8</v>
      </c>
      <c r="P22" s="35">
        <f t="shared" si="4"/>
        <v>26</v>
      </c>
      <c r="Q22" s="5">
        <v>37.48</v>
      </c>
      <c r="R22" s="35">
        <v>24</v>
      </c>
      <c r="S22" s="35">
        <v>5</v>
      </c>
      <c r="T22" s="35">
        <f t="shared" si="5"/>
        <v>29</v>
      </c>
      <c r="U22" s="5">
        <f t="shared" si="6"/>
        <v>101.06</v>
      </c>
      <c r="V22">
        <v>20</v>
      </c>
    </row>
    <row r="23" spans="1:22" ht="12.75">
      <c r="A23" s="4">
        <v>5526</v>
      </c>
      <c r="B23" s="1" t="s">
        <v>301</v>
      </c>
      <c r="C23" s="1" t="s">
        <v>302</v>
      </c>
      <c r="D23" s="1" t="s">
        <v>303</v>
      </c>
      <c r="E23" s="5"/>
      <c r="F23" s="35">
        <v>120</v>
      </c>
      <c r="G23" s="5">
        <f>SUM(E23:F23)</f>
        <v>120</v>
      </c>
      <c r="H23" s="5">
        <f>120-G23</f>
        <v>0</v>
      </c>
      <c r="I23" s="5">
        <v>36.68</v>
      </c>
      <c r="J23" s="35">
        <v>5</v>
      </c>
      <c r="K23" s="5">
        <f>SUM(I23:J23)</f>
        <v>41.68</v>
      </c>
      <c r="L23" s="5">
        <f>100-K23</f>
        <v>58.32</v>
      </c>
      <c r="M23" s="5">
        <v>38.02</v>
      </c>
      <c r="N23" s="35">
        <v>14</v>
      </c>
      <c r="O23" s="35">
        <v>8</v>
      </c>
      <c r="P23" s="35">
        <f>SUM(N23:O23)</f>
        <v>22</v>
      </c>
      <c r="Q23" s="5">
        <v>25.09</v>
      </c>
      <c r="R23" s="35">
        <v>6</v>
      </c>
      <c r="S23" s="35">
        <v>14</v>
      </c>
      <c r="T23" s="35">
        <f>SUM(R23:S23)</f>
        <v>20</v>
      </c>
      <c r="U23" s="5">
        <f>SUM(H23,L23,P23,T23)</f>
        <v>100.32</v>
      </c>
      <c r="V23">
        <v>21</v>
      </c>
    </row>
    <row r="24" spans="1:22" ht="12.75">
      <c r="A24" s="4">
        <v>5523</v>
      </c>
      <c r="B24" s="1" t="s">
        <v>71</v>
      </c>
      <c r="C24" s="1" t="s">
        <v>299</v>
      </c>
      <c r="D24" s="1" t="s">
        <v>293</v>
      </c>
      <c r="E24" s="5"/>
      <c r="F24" s="35">
        <v>120</v>
      </c>
      <c r="G24" s="5">
        <f t="shared" si="0"/>
        <v>120</v>
      </c>
      <c r="H24" s="5">
        <f t="shared" si="1"/>
        <v>0</v>
      </c>
      <c r="I24" s="5">
        <v>33.52</v>
      </c>
      <c r="J24" s="35">
        <v>15</v>
      </c>
      <c r="K24" s="5">
        <f t="shared" si="2"/>
        <v>48.52</v>
      </c>
      <c r="L24" s="5">
        <f t="shared" si="3"/>
        <v>51.48</v>
      </c>
      <c r="M24" s="5">
        <v>32.8</v>
      </c>
      <c r="N24" s="35">
        <v>17</v>
      </c>
      <c r="O24" s="35">
        <v>0</v>
      </c>
      <c r="P24" s="35">
        <f t="shared" si="4"/>
        <v>17</v>
      </c>
      <c r="Q24" s="5">
        <v>33.76</v>
      </c>
      <c r="R24" s="35">
        <v>17</v>
      </c>
      <c r="S24" s="35">
        <v>5</v>
      </c>
      <c r="T24" s="35">
        <f t="shared" si="5"/>
        <v>22</v>
      </c>
      <c r="U24" s="5">
        <f t="shared" si="6"/>
        <v>90.47999999999999</v>
      </c>
      <c r="V24">
        <v>22</v>
      </c>
    </row>
    <row r="25" spans="1:22" ht="12.75">
      <c r="A25" s="4">
        <v>5524</v>
      </c>
      <c r="B25" s="1" t="s">
        <v>47</v>
      </c>
      <c r="C25" s="1" t="s">
        <v>68</v>
      </c>
      <c r="D25" s="1" t="s">
        <v>300</v>
      </c>
      <c r="E25" s="5"/>
      <c r="F25" s="35">
        <v>120</v>
      </c>
      <c r="G25" s="5">
        <f t="shared" si="0"/>
        <v>120</v>
      </c>
      <c r="H25" s="5">
        <f t="shared" si="1"/>
        <v>0</v>
      </c>
      <c r="I25" s="5"/>
      <c r="J25" s="35">
        <v>100</v>
      </c>
      <c r="K25" s="5">
        <f t="shared" si="2"/>
        <v>100</v>
      </c>
      <c r="L25" s="5">
        <f t="shared" si="3"/>
        <v>0</v>
      </c>
      <c r="M25" s="5">
        <v>34.21</v>
      </c>
      <c r="N25" s="35">
        <v>23</v>
      </c>
      <c r="O25" s="35">
        <v>8</v>
      </c>
      <c r="P25" s="35">
        <f t="shared" si="4"/>
        <v>31</v>
      </c>
      <c r="Q25" s="5">
        <v>29.06</v>
      </c>
      <c r="R25" s="35">
        <v>16</v>
      </c>
      <c r="S25" s="35">
        <v>14</v>
      </c>
      <c r="T25" s="35">
        <f t="shared" si="5"/>
        <v>30</v>
      </c>
      <c r="U25" s="5">
        <f t="shared" si="6"/>
        <v>61</v>
      </c>
      <c r="V25">
        <v>23</v>
      </c>
    </row>
    <row r="26" spans="1:22" ht="12.75">
      <c r="A26" s="4">
        <v>5516</v>
      </c>
      <c r="B26" s="1" t="s">
        <v>69</v>
      </c>
      <c r="C26" s="1" t="s">
        <v>291</v>
      </c>
      <c r="D26" s="1" t="s">
        <v>78</v>
      </c>
      <c r="E26" s="5">
        <v>61.79</v>
      </c>
      <c r="F26" s="35">
        <v>10</v>
      </c>
      <c r="G26" s="5">
        <f t="shared" si="0"/>
        <v>71.78999999999999</v>
      </c>
      <c r="H26" s="5">
        <f t="shared" si="1"/>
        <v>48.21000000000001</v>
      </c>
      <c r="I26" s="5"/>
      <c r="J26" s="35">
        <v>100</v>
      </c>
      <c r="K26" s="5">
        <f t="shared" si="2"/>
        <v>100</v>
      </c>
      <c r="L26" s="5">
        <f t="shared" si="3"/>
        <v>0</v>
      </c>
      <c r="M26" s="5">
        <v>35.69</v>
      </c>
      <c r="N26" s="35">
        <v>3</v>
      </c>
      <c r="O26" s="35">
        <v>0</v>
      </c>
      <c r="P26" s="35">
        <f t="shared" si="4"/>
        <v>3</v>
      </c>
      <c r="Q26" s="5">
        <v>30.74</v>
      </c>
      <c r="R26" s="35">
        <v>7</v>
      </c>
      <c r="S26" s="35">
        <v>2</v>
      </c>
      <c r="T26" s="35">
        <f t="shared" si="5"/>
        <v>9</v>
      </c>
      <c r="U26" s="5">
        <f t="shared" si="6"/>
        <v>60.21000000000001</v>
      </c>
      <c r="V26">
        <v>24</v>
      </c>
    </row>
    <row r="27" spans="1:22" ht="12.75">
      <c r="A27" s="4">
        <v>5517</v>
      </c>
      <c r="B27" s="1" t="s">
        <v>157</v>
      </c>
      <c r="C27" s="1" t="s">
        <v>168</v>
      </c>
      <c r="D27" s="1" t="s">
        <v>113</v>
      </c>
      <c r="E27" s="5"/>
      <c r="F27" s="35">
        <v>120</v>
      </c>
      <c r="G27" s="5">
        <f t="shared" si="0"/>
        <v>120</v>
      </c>
      <c r="H27" s="5">
        <f t="shared" si="1"/>
        <v>0</v>
      </c>
      <c r="I27" s="5">
        <v>44.37</v>
      </c>
      <c r="J27" s="35">
        <v>20</v>
      </c>
      <c r="K27" s="5">
        <f t="shared" si="2"/>
        <v>64.37</v>
      </c>
      <c r="L27" s="5">
        <f t="shared" si="3"/>
        <v>35.629999999999995</v>
      </c>
      <c r="M27" s="5">
        <v>34.19</v>
      </c>
      <c r="N27" s="35">
        <v>3</v>
      </c>
      <c r="O27" s="35">
        <v>0</v>
      </c>
      <c r="P27" s="35">
        <f t="shared" si="4"/>
        <v>3</v>
      </c>
      <c r="Q27" s="5">
        <v>33.52</v>
      </c>
      <c r="R27" s="35">
        <v>8</v>
      </c>
      <c r="S27" s="35">
        <v>0</v>
      </c>
      <c r="T27" s="35">
        <f t="shared" si="5"/>
        <v>8</v>
      </c>
      <c r="U27" s="5">
        <f t="shared" si="6"/>
        <v>46.629999999999995</v>
      </c>
      <c r="V27">
        <v>25</v>
      </c>
    </row>
    <row r="28" spans="1:22" ht="12.75">
      <c r="A28" s="4">
        <v>5538</v>
      </c>
      <c r="B28" s="1" t="s">
        <v>165</v>
      </c>
      <c r="C28" s="1" t="s">
        <v>316</v>
      </c>
      <c r="D28" s="1" t="s">
        <v>317</v>
      </c>
      <c r="E28" s="5">
        <v>32.37</v>
      </c>
      <c r="F28" s="35">
        <v>10</v>
      </c>
      <c r="G28" s="5">
        <f>SUM(E28:F28)</f>
        <v>42.37</v>
      </c>
      <c r="H28" s="5">
        <f>120-G28</f>
        <v>77.63</v>
      </c>
      <c r="I28" s="5">
        <v>27.06</v>
      </c>
      <c r="J28" s="35">
        <v>10</v>
      </c>
      <c r="K28" s="5">
        <f>SUM(I28:J28)</f>
        <v>37.06</v>
      </c>
      <c r="L28" s="5">
        <f>100-K28</f>
        <v>62.94</v>
      </c>
      <c r="M28" s="5" t="s">
        <v>403</v>
      </c>
      <c r="N28" s="35"/>
      <c r="O28" s="35"/>
      <c r="P28" s="35">
        <f>SUM(N28:O28)</f>
        <v>0</v>
      </c>
      <c r="Q28" s="5" t="s">
        <v>403</v>
      </c>
      <c r="R28" s="35"/>
      <c r="S28" s="35"/>
      <c r="T28" s="35">
        <f>SUM(R28:S28)</f>
        <v>0</v>
      </c>
      <c r="U28" s="5">
        <f>SUM(H28,L28,P28,T28)</f>
        <v>140.57</v>
      </c>
      <c r="V28" s="41" t="s">
        <v>408</v>
      </c>
    </row>
    <row r="29" spans="1:22" ht="12.75">
      <c r="A29" s="4">
        <v>5510</v>
      </c>
      <c r="B29" s="1" t="s">
        <v>134</v>
      </c>
      <c r="C29" s="1" t="s">
        <v>135</v>
      </c>
      <c r="D29" s="1" t="s">
        <v>405</v>
      </c>
      <c r="E29" s="5"/>
      <c r="F29" s="35">
        <v>120</v>
      </c>
      <c r="G29" s="5">
        <f>SUM(E29:F29)</f>
        <v>120</v>
      </c>
      <c r="H29" s="5">
        <f>120-G29</f>
        <v>0</v>
      </c>
      <c r="I29" s="5">
        <v>33.94</v>
      </c>
      <c r="J29" s="35">
        <v>0</v>
      </c>
      <c r="K29" s="5">
        <f>SUM(I29:J29)</f>
        <v>33.94</v>
      </c>
      <c r="L29" s="5">
        <f>100-K29</f>
        <v>66.06</v>
      </c>
      <c r="M29" t="s">
        <v>403</v>
      </c>
      <c r="P29" s="35">
        <f>SUM(N29:O29)</f>
        <v>0</v>
      </c>
      <c r="Q29">
        <v>37.08</v>
      </c>
      <c r="R29">
        <v>18</v>
      </c>
      <c r="S29">
        <v>5</v>
      </c>
      <c r="T29" s="35">
        <f>SUM(R29:S29)</f>
        <v>23</v>
      </c>
      <c r="U29" s="5">
        <f>SUM(H29,L29,P29,T29)</f>
        <v>89.06</v>
      </c>
      <c r="V29" s="35" t="s">
        <v>408</v>
      </c>
    </row>
    <row r="30" spans="1:22" ht="12.75">
      <c r="A30" s="4">
        <v>5531</v>
      </c>
      <c r="B30" s="1" t="s">
        <v>96</v>
      </c>
      <c r="C30" s="1" t="s">
        <v>160</v>
      </c>
      <c r="D30" s="1" t="s">
        <v>101</v>
      </c>
      <c r="E30" s="5"/>
      <c r="F30" s="35">
        <v>120</v>
      </c>
      <c r="G30" s="5">
        <f>SUM(E30:F30)</f>
        <v>120</v>
      </c>
      <c r="H30" s="5">
        <f>120-G30</f>
        <v>0</v>
      </c>
      <c r="I30" s="5">
        <v>32.24</v>
      </c>
      <c r="J30" s="35">
        <v>10</v>
      </c>
      <c r="K30" s="5">
        <f>SUM(I30:J30)</f>
        <v>42.24</v>
      </c>
      <c r="L30" s="5">
        <f>100-K30</f>
        <v>57.76</v>
      </c>
      <c r="M30" s="5">
        <v>33.91</v>
      </c>
      <c r="N30" s="35">
        <v>10</v>
      </c>
      <c r="O30" s="35">
        <v>0</v>
      </c>
      <c r="P30" s="35">
        <f>SUM(N30:O30)</f>
        <v>10</v>
      </c>
      <c r="Q30" s="5" t="s">
        <v>403</v>
      </c>
      <c r="R30" s="35"/>
      <c r="S30" s="35"/>
      <c r="T30" s="35">
        <f>SUM(R30:S30)</f>
        <v>0</v>
      </c>
      <c r="U30" s="5">
        <f>SUM(H30,L30,P30,T30)</f>
        <v>67.75999999999999</v>
      </c>
      <c r="V30" s="35" t="s">
        <v>408</v>
      </c>
    </row>
    <row r="31" spans="1:22" ht="12.75">
      <c r="A31" s="4">
        <v>5508</v>
      </c>
      <c r="B31" s="1" t="s">
        <v>136</v>
      </c>
      <c r="C31" s="1" t="s">
        <v>137</v>
      </c>
      <c r="D31" s="1" t="s">
        <v>405</v>
      </c>
      <c r="E31" s="5"/>
      <c r="F31" s="35">
        <v>120</v>
      </c>
      <c r="G31" s="5">
        <f>SUM(E31:F31)</f>
        <v>120</v>
      </c>
      <c r="H31" s="5">
        <f>120-G31</f>
        <v>0</v>
      </c>
      <c r="I31" s="5">
        <v>33.09</v>
      </c>
      <c r="J31" s="35">
        <v>0</v>
      </c>
      <c r="K31" s="5">
        <f>SUM(I31:J31)</f>
        <v>33.09</v>
      </c>
      <c r="L31" s="5">
        <f>100-K31</f>
        <v>66.91</v>
      </c>
      <c r="M31" t="s">
        <v>403</v>
      </c>
      <c r="P31" s="35">
        <f>SUM(N31:O31)</f>
        <v>0</v>
      </c>
      <c r="Q31" t="s">
        <v>403</v>
      </c>
      <c r="T31" s="35">
        <f>SUM(R31:S31)</f>
        <v>0</v>
      </c>
      <c r="U31" s="5">
        <f>SUM(H31,L31,P31,T31)</f>
        <v>66.91</v>
      </c>
      <c r="V31" s="35" t="s">
        <v>408</v>
      </c>
    </row>
    <row r="32" spans="1:22" ht="12.75">
      <c r="A32" s="4">
        <v>5537</v>
      </c>
      <c r="B32" s="1" t="s">
        <v>314</v>
      </c>
      <c r="C32" s="1" t="s">
        <v>315</v>
      </c>
      <c r="D32" s="1" t="s">
        <v>167</v>
      </c>
      <c r="E32" s="5"/>
      <c r="F32" s="35">
        <v>120</v>
      </c>
      <c r="G32" s="5">
        <f t="shared" si="0"/>
        <v>120</v>
      </c>
      <c r="H32" s="5">
        <f t="shared" si="1"/>
        <v>0</v>
      </c>
      <c r="I32" s="5"/>
      <c r="J32" s="35">
        <v>100</v>
      </c>
      <c r="K32" s="5">
        <f t="shared" si="2"/>
        <v>100</v>
      </c>
      <c r="L32" s="5">
        <f t="shared" si="3"/>
        <v>0</v>
      </c>
      <c r="M32" s="5" t="s">
        <v>403</v>
      </c>
      <c r="N32" s="35"/>
      <c r="O32" s="35"/>
      <c r="P32" s="35">
        <f t="shared" si="4"/>
        <v>0</v>
      </c>
      <c r="Q32" s="5" t="s">
        <v>403</v>
      </c>
      <c r="R32" s="35"/>
      <c r="S32" s="35"/>
      <c r="T32" s="35">
        <f t="shared" si="5"/>
        <v>0</v>
      </c>
      <c r="U32" s="5">
        <f t="shared" si="6"/>
        <v>0</v>
      </c>
      <c r="V32" s="35" t="s">
        <v>408</v>
      </c>
    </row>
    <row r="33" spans="2:22" ht="12.75">
      <c r="B33" s="7"/>
      <c r="E33" s="5"/>
      <c r="F33" s="35"/>
      <c r="G33" s="5"/>
      <c r="H33" s="5"/>
      <c r="I33" s="5"/>
      <c r="J33" s="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</row>
    <row r="34" spans="5:22" ht="12.75">
      <c r="E34" s="150"/>
      <c r="F34" s="150"/>
      <c r="G34" s="150"/>
      <c r="H34" s="150"/>
      <c r="I34" s="151"/>
      <c r="J34" s="150"/>
      <c r="K34" s="34"/>
      <c r="L34" s="34"/>
      <c r="M34" s="150"/>
      <c r="N34" s="150"/>
      <c r="O34" s="150"/>
      <c r="P34" s="150"/>
      <c r="Q34" s="150"/>
      <c r="R34" s="5"/>
      <c r="S34" s="5"/>
      <c r="T34" s="5"/>
      <c r="U34" s="5"/>
      <c r="V34" s="6"/>
    </row>
    <row r="35" spans="1:22" ht="12.75">
      <c r="A35" s="2"/>
      <c r="B35" s="2"/>
      <c r="C35" s="2"/>
      <c r="D35" s="3"/>
      <c r="E35" s="3"/>
      <c r="F35" s="3"/>
      <c r="G35" s="2"/>
      <c r="H35" s="3"/>
      <c r="I35" s="3"/>
      <c r="J35" s="2"/>
      <c r="K35" s="2"/>
      <c r="L35" s="36"/>
      <c r="M35" s="2"/>
      <c r="N35" s="2"/>
      <c r="O35" s="2"/>
      <c r="P35" s="2"/>
      <c r="Q35" s="2"/>
      <c r="R35" s="5"/>
      <c r="S35" s="5"/>
      <c r="T35" s="5"/>
      <c r="U35" s="5"/>
      <c r="V35" s="6"/>
    </row>
    <row r="36" spans="5:22" ht="12.75">
      <c r="E36" s="150" t="s">
        <v>27</v>
      </c>
      <c r="F36" s="150"/>
      <c r="G36" s="150"/>
      <c r="H36" s="150"/>
      <c r="I36" s="150" t="s">
        <v>28</v>
      </c>
      <c r="J36" s="150"/>
      <c r="K36" s="150"/>
      <c r="L36" s="150"/>
      <c r="M36" s="5"/>
      <c r="N36" s="5"/>
      <c r="O36" s="150" t="s">
        <v>32</v>
      </c>
      <c r="P36" s="150"/>
      <c r="Q36" s="150"/>
      <c r="R36" s="150"/>
      <c r="S36" s="150"/>
      <c r="T36" s="5"/>
      <c r="U36" s="5"/>
      <c r="V36" s="5"/>
    </row>
    <row r="37" spans="1:22" ht="38.25">
      <c r="A37" s="2" t="s">
        <v>0</v>
      </c>
      <c r="B37" s="2" t="s">
        <v>1</v>
      </c>
      <c r="C37" s="2" t="s">
        <v>2</v>
      </c>
      <c r="D37" s="3" t="s">
        <v>5</v>
      </c>
      <c r="E37" s="3" t="s">
        <v>16</v>
      </c>
      <c r="F37" s="3" t="s">
        <v>17</v>
      </c>
      <c r="G37" s="2" t="s">
        <v>18</v>
      </c>
      <c r="H37" s="2" t="s">
        <v>19</v>
      </c>
      <c r="I37" s="3" t="s">
        <v>16</v>
      </c>
      <c r="J37" s="3" t="s">
        <v>17</v>
      </c>
      <c r="K37" s="2" t="s">
        <v>18</v>
      </c>
      <c r="L37" s="2" t="s">
        <v>20</v>
      </c>
      <c r="M37" s="2" t="s">
        <v>79</v>
      </c>
      <c r="N37" s="2" t="s">
        <v>26</v>
      </c>
      <c r="O37" s="2" t="s">
        <v>16</v>
      </c>
      <c r="P37" s="2" t="s">
        <v>31</v>
      </c>
      <c r="Q37" s="2" t="s">
        <v>17</v>
      </c>
      <c r="R37" s="2" t="s">
        <v>18</v>
      </c>
      <c r="S37" s="2" t="s">
        <v>26</v>
      </c>
      <c r="T37" s="5"/>
      <c r="U37" s="5"/>
      <c r="V37" s="5"/>
    </row>
    <row r="38" spans="1:22" ht="12.75">
      <c r="A38" s="4">
        <v>5511</v>
      </c>
      <c r="B38" s="1" t="s">
        <v>286</v>
      </c>
      <c r="C38" s="1" t="s">
        <v>128</v>
      </c>
      <c r="D38" s="1" t="s">
        <v>287</v>
      </c>
      <c r="E38" s="5">
        <v>39.5</v>
      </c>
      <c r="F38" s="35">
        <v>10</v>
      </c>
      <c r="G38" s="5">
        <f>SUM(E38:F38)</f>
        <v>49.5</v>
      </c>
      <c r="H38" s="5">
        <f aca="true" t="shared" si="7" ref="H38:H68">120-G38</f>
        <v>70.5</v>
      </c>
      <c r="I38" s="5">
        <v>29.2</v>
      </c>
      <c r="J38" s="35">
        <v>0</v>
      </c>
      <c r="K38" s="5">
        <f>SUM(I38:J38)</f>
        <v>29.2</v>
      </c>
      <c r="L38" s="5">
        <f>100-K38</f>
        <v>70.8</v>
      </c>
      <c r="M38" s="5">
        <f>SUM(H38,L38)</f>
        <v>141.3</v>
      </c>
      <c r="N38" s="52">
        <v>7</v>
      </c>
      <c r="O38" s="5">
        <v>38.39</v>
      </c>
      <c r="P38">
        <f aca="true" t="shared" si="8" ref="P38:P68">IF(O38=0,120,IF(O38&gt;68,120,IF(O38&lt;45,0,IF(68&gt;O38&gt;45,O38-45))))</f>
        <v>0</v>
      </c>
      <c r="Q38" s="35">
        <v>0</v>
      </c>
      <c r="R38">
        <f aca="true" t="shared" si="9" ref="R38:R66">SUM(P38:Q38)</f>
        <v>0</v>
      </c>
      <c r="S38" s="52">
        <v>1</v>
      </c>
      <c r="T38" s="5"/>
      <c r="U38" s="5"/>
      <c r="V38" s="5"/>
    </row>
    <row r="39" spans="1:22" ht="12.75">
      <c r="A39" s="4">
        <v>5508</v>
      </c>
      <c r="B39" s="1" t="s">
        <v>136</v>
      </c>
      <c r="C39" s="1" t="s">
        <v>137</v>
      </c>
      <c r="D39" s="1" t="s">
        <v>405</v>
      </c>
      <c r="E39" s="5"/>
      <c r="F39" s="35"/>
      <c r="G39" s="5"/>
      <c r="H39" s="5"/>
      <c r="I39" s="5"/>
      <c r="J39" s="35"/>
      <c r="K39" s="5"/>
      <c r="L39" s="5"/>
      <c r="M39" s="5"/>
      <c r="N39" s="52"/>
      <c r="O39" s="5">
        <v>39.01</v>
      </c>
      <c r="P39">
        <f t="shared" si="8"/>
        <v>0</v>
      </c>
      <c r="Q39" s="35">
        <v>0</v>
      </c>
      <c r="R39">
        <f t="shared" si="9"/>
        <v>0</v>
      </c>
      <c r="S39" s="52">
        <v>2</v>
      </c>
      <c r="T39" s="5"/>
      <c r="U39" s="5"/>
      <c r="V39" s="5"/>
    </row>
    <row r="40" spans="1:22" ht="12.75">
      <c r="A40" s="4">
        <v>5501</v>
      </c>
      <c r="B40" t="s">
        <v>136</v>
      </c>
      <c r="C40" t="s">
        <v>99</v>
      </c>
      <c r="D40" s="1" t="s">
        <v>405</v>
      </c>
      <c r="E40" s="5"/>
      <c r="F40" s="35"/>
      <c r="G40" s="5"/>
      <c r="H40" s="5"/>
      <c r="I40" s="5"/>
      <c r="J40" s="35"/>
      <c r="K40" s="5"/>
      <c r="L40" s="5"/>
      <c r="M40" s="5"/>
      <c r="N40" s="52"/>
      <c r="O40" s="5">
        <v>40.31</v>
      </c>
      <c r="P40">
        <f t="shared" si="8"/>
        <v>0</v>
      </c>
      <c r="Q40" s="35">
        <v>0</v>
      </c>
      <c r="R40">
        <f t="shared" si="9"/>
        <v>0</v>
      </c>
      <c r="S40" s="52">
        <v>3</v>
      </c>
      <c r="T40" s="5"/>
      <c r="U40" s="5"/>
      <c r="V40" s="5"/>
    </row>
    <row r="41" spans="1:22" ht="12.75">
      <c r="A41" s="4">
        <v>5513</v>
      </c>
      <c r="B41" s="1" t="s">
        <v>161</v>
      </c>
      <c r="C41" s="1" t="s">
        <v>162</v>
      </c>
      <c r="D41" s="1" t="s">
        <v>163</v>
      </c>
      <c r="E41" s="5">
        <v>46.66</v>
      </c>
      <c r="F41" s="35">
        <v>0</v>
      </c>
      <c r="G41" s="5">
        <f>SUM(E41:F41)</f>
        <v>46.66</v>
      </c>
      <c r="H41" s="5">
        <f t="shared" si="7"/>
        <v>73.34</v>
      </c>
      <c r="I41" s="5">
        <v>29</v>
      </c>
      <c r="J41" s="35">
        <v>0</v>
      </c>
      <c r="K41" s="5">
        <f>SUM(I41:J41)</f>
        <v>29</v>
      </c>
      <c r="L41" s="5">
        <f>100-K41</f>
        <v>71</v>
      </c>
      <c r="M41" s="5">
        <f>SUM(H41,L41)</f>
        <v>144.34</v>
      </c>
      <c r="N41" s="52">
        <v>5</v>
      </c>
      <c r="O41" s="5">
        <v>42.17</v>
      </c>
      <c r="P41">
        <f t="shared" si="8"/>
        <v>0</v>
      </c>
      <c r="Q41" s="35">
        <v>0</v>
      </c>
      <c r="R41">
        <f t="shared" si="9"/>
        <v>0</v>
      </c>
      <c r="S41" s="53">
        <v>4</v>
      </c>
      <c r="T41" s="5"/>
      <c r="U41" s="5"/>
      <c r="V41" s="5"/>
    </row>
    <row r="42" spans="1:19" ht="12.75">
      <c r="A42" s="4">
        <v>5543</v>
      </c>
      <c r="B42" s="1" t="s">
        <v>3</v>
      </c>
      <c r="C42" s="1" t="s">
        <v>164</v>
      </c>
      <c r="E42" s="5">
        <v>35.05</v>
      </c>
      <c r="F42" s="35">
        <v>0</v>
      </c>
      <c r="G42" s="5">
        <f aca="true" t="shared" si="10" ref="G42:G68">SUM(E42:F42)</f>
        <v>35.05</v>
      </c>
      <c r="H42" s="5">
        <f t="shared" si="7"/>
        <v>84.95</v>
      </c>
      <c r="I42" s="5">
        <v>27.69</v>
      </c>
      <c r="J42" s="35">
        <v>0</v>
      </c>
      <c r="K42" s="5">
        <f aca="true" t="shared" si="11" ref="K42:K68">SUM(I42:J42)</f>
        <v>27.69</v>
      </c>
      <c r="L42" s="5">
        <f aca="true" t="shared" si="12" ref="L42:L68">100-K42</f>
        <v>72.31</v>
      </c>
      <c r="M42" s="5">
        <f aca="true" t="shared" si="13" ref="M42:M68">SUM(H42,L42)</f>
        <v>157.26</v>
      </c>
      <c r="N42" s="52">
        <v>1</v>
      </c>
      <c r="O42" s="51">
        <v>37.06</v>
      </c>
      <c r="P42">
        <f>IF(O42=0,120,IF(O42&gt;68,120,IF(O42&lt;45,0,IF(68&gt;O42&gt;45,O42-45))))</f>
        <v>0</v>
      </c>
      <c r="Q42" s="53">
        <v>5</v>
      </c>
      <c r="R42">
        <f>SUM(P42:Q42)</f>
        <v>5</v>
      </c>
      <c r="S42" s="53">
        <v>5</v>
      </c>
    </row>
    <row r="43" spans="1:19" ht="12.75">
      <c r="A43" s="4">
        <v>5532</v>
      </c>
      <c r="B43" s="1" t="s">
        <v>151</v>
      </c>
      <c r="C43" s="1" t="s">
        <v>152</v>
      </c>
      <c r="D43" s="1" t="s">
        <v>310</v>
      </c>
      <c r="E43" s="5">
        <v>38.74</v>
      </c>
      <c r="F43" s="35">
        <v>10</v>
      </c>
      <c r="G43" s="5">
        <f t="shared" si="10"/>
        <v>48.74</v>
      </c>
      <c r="H43" s="5">
        <f t="shared" si="7"/>
        <v>71.25999999999999</v>
      </c>
      <c r="I43" s="5">
        <v>27.55</v>
      </c>
      <c r="J43" s="35">
        <v>5</v>
      </c>
      <c r="K43" s="5">
        <f t="shared" si="11"/>
        <v>32.55</v>
      </c>
      <c r="L43" s="5">
        <f t="shared" si="12"/>
        <v>67.45</v>
      </c>
      <c r="M43" s="5">
        <f t="shared" si="13"/>
        <v>138.70999999999998</v>
      </c>
      <c r="N43" s="52">
        <v>9</v>
      </c>
      <c r="O43" s="5">
        <v>38.38</v>
      </c>
      <c r="P43">
        <f t="shared" si="8"/>
        <v>0</v>
      </c>
      <c r="Q43" s="35">
        <v>5</v>
      </c>
      <c r="R43">
        <f t="shared" si="9"/>
        <v>5</v>
      </c>
      <c r="S43" s="53">
        <v>6</v>
      </c>
    </row>
    <row r="44" spans="1:19" s="80" customFormat="1" ht="12.75">
      <c r="A44" s="79">
        <v>5528</v>
      </c>
      <c r="B44" s="81" t="s">
        <v>306</v>
      </c>
      <c r="C44" s="81" t="s">
        <v>158</v>
      </c>
      <c r="D44" s="81" t="s">
        <v>307</v>
      </c>
      <c r="E44" s="82">
        <v>45.88</v>
      </c>
      <c r="F44" s="83">
        <v>10</v>
      </c>
      <c r="G44" s="82">
        <f t="shared" si="10"/>
        <v>55.88</v>
      </c>
      <c r="H44" s="82">
        <f t="shared" si="7"/>
        <v>64.12</v>
      </c>
      <c r="I44" s="82">
        <v>34.7</v>
      </c>
      <c r="J44" s="83">
        <v>10</v>
      </c>
      <c r="K44" s="82">
        <f t="shared" si="11"/>
        <v>44.7</v>
      </c>
      <c r="L44" s="82">
        <f t="shared" si="12"/>
        <v>55.3</v>
      </c>
      <c r="M44" s="82">
        <f t="shared" si="13"/>
        <v>119.42</v>
      </c>
      <c r="N44" s="84">
        <v>12</v>
      </c>
      <c r="O44" s="82">
        <v>42.24</v>
      </c>
      <c r="P44" s="80">
        <f t="shared" si="8"/>
        <v>0</v>
      </c>
      <c r="Q44" s="83">
        <v>5</v>
      </c>
      <c r="R44" s="80">
        <f t="shared" si="9"/>
        <v>5</v>
      </c>
      <c r="S44" s="88">
        <v>7</v>
      </c>
    </row>
    <row r="45" spans="1:19" ht="12.75">
      <c r="A45" s="4">
        <v>5510</v>
      </c>
      <c r="B45" s="1" t="s">
        <v>134</v>
      </c>
      <c r="C45" s="1" t="s">
        <v>135</v>
      </c>
      <c r="D45" s="1" t="s">
        <v>405</v>
      </c>
      <c r="E45" s="5"/>
      <c r="F45" s="35"/>
      <c r="G45" s="5"/>
      <c r="H45" s="5"/>
      <c r="I45" s="5"/>
      <c r="J45" s="35"/>
      <c r="K45" s="5"/>
      <c r="L45" s="5"/>
      <c r="M45" s="5"/>
      <c r="N45" s="52"/>
      <c r="O45" s="5">
        <v>43.13</v>
      </c>
      <c r="P45">
        <f t="shared" si="8"/>
        <v>0</v>
      </c>
      <c r="Q45" s="35">
        <v>5</v>
      </c>
      <c r="R45">
        <f t="shared" si="9"/>
        <v>5</v>
      </c>
      <c r="S45" s="53">
        <v>8</v>
      </c>
    </row>
    <row r="46" spans="1:19" ht="12.75">
      <c r="A46" s="4">
        <v>5519</v>
      </c>
      <c r="B46" s="1" t="s">
        <v>9</v>
      </c>
      <c r="C46" s="1" t="s">
        <v>292</v>
      </c>
      <c r="D46" s="1" t="s">
        <v>293</v>
      </c>
      <c r="E46" s="5">
        <v>37.42</v>
      </c>
      <c r="F46" s="35">
        <v>0</v>
      </c>
      <c r="G46" s="5">
        <f t="shared" si="10"/>
        <v>37.42</v>
      </c>
      <c r="H46" s="5">
        <f t="shared" si="7"/>
        <v>82.58</v>
      </c>
      <c r="I46" s="5">
        <v>29.73</v>
      </c>
      <c r="J46" s="35">
        <v>0</v>
      </c>
      <c r="K46" s="5">
        <f t="shared" si="11"/>
        <v>29.73</v>
      </c>
      <c r="L46" s="5">
        <f t="shared" si="12"/>
        <v>70.27</v>
      </c>
      <c r="M46" s="5">
        <f t="shared" si="13"/>
        <v>152.85</v>
      </c>
      <c r="N46" s="52">
        <v>2</v>
      </c>
      <c r="O46" s="51">
        <v>36.2</v>
      </c>
      <c r="P46">
        <f t="shared" si="8"/>
        <v>0</v>
      </c>
      <c r="Q46" s="53">
        <v>10</v>
      </c>
      <c r="R46">
        <f>SUM(P46:Q46)</f>
        <v>10</v>
      </c>
      <c r="S46" s="53">
        <v>9</v>
      </c>
    </row>
    <row r="47" spans="1:19" ht="12.75">
      <c r="A47" s="4">
        <v>5529</v>
      </c>
      <c r="B47" s="1" t="s">
        <v>308</v>
      </c>
      <c r="C47" s="1" t="s">
        <v>309</v>
      </c>
      <c r="D47" s="1" t="s">
        <v>113</v>
      </c>
      <c r="E47" s="5">
        <v>52.24</v>
      </c>
      <c r="F47" s="35">
        <v>10</v>
      </c>
      <c r="G47" s="5">
        <f t="shared" si="10"/>
        <v>62.24</v>
      </c>
      <c r="H47" s="5">
        <f t="shared" si="7"/>
        <v>57.76</v>
      </c>
      <c r="I47" s="5">
        <v>30.52</v>
      </c>
      <c r="J47" s="35">
        <v>5</v>
      </c>
      <c r="K47" s="5">
        <f t="shared" si="11"/>
        <v>35.519999999999996</v>
      </c>
      <c r="L47" s="5">
        <f t="shared" si="12"/>
        <v>64.48</v>
      </c>
      <c r="M47" s="5">
        <f t="shared" si="13"/>
        <v>122.24000000000001</v>
      </c>
      <c r="N47" s="52">
        <v>11</v>
      </c>
      <c r="O47" s="5">
        <v>37.44</v>
      </c>
      <c r="P47">
        <f t="shared" si="8"/>
        <v>0</v>
      </c>
      <c r="Q47" s="35">
        <v>10</v>
      </c>
      <c r="R47">
        <f t="shared" si="9"/>
        <v>10</v>
      </c>
      <c r="S47" s="53">
        <v>10</v>
      </c>
    </row>
    <row r="48" spans="1:19" ht="12.75">
      <c r="A48" s="4">
        <v>5535</v>
      </c>
      <c r="B48" s="1" t="s">
        <v>133</v>
      </c>
      <c r="C48" s="1" t="s">
        <v>150</v>
      </c>
      <c r="D48" s="1" t="s">
        <v>303</v>
      </c>
      <c r="E48" s="5">
        <v>43.92</v>
      </c>
      <c r="F48" s="35">
        <v>0</v>
      </c>
      <c r="G48" s="5">
        <f t="shared" si="10"/>
        <v>43.92</v>
      </c>
      <c r="H48" s="5">
        <f t="shared" si="7"/>
        <v>76.08</v>
      </c>
      <c r="I48" s="5">
        <v>34.71</v>
      </c>
      <c r="J48" s="35">
        <v>0</v>
      </c>
      <c r="K48" s="5">
        <f t="shared" si="11"/>
        <v>34.71</v>
      </c>
      <c r="L48" s="5">
        <f t="shared" si="12"/>
        <v>65.28999999999999</v>
      </c>
      <c r="M48" s="5">
        <f t="shared" si="13"/>
        <v>141.37</v>
      </c>
      <c r="N48" s="52">
        <v>6</v>
      </c>
      <c r="O48" s="5">
        <v>45.41</v>
      </c>
      <c r="P48">
        <f t="shared" si="8"/>
        <v>0.4099999999999966</v>
      </c>
      <c r="Q48" s="35">
        <v>10</v>
      </c>
      <c r="R48">
        <f t="shared" si="9"/>
        <v>10.409999999999997</v>
      </c>
      <c r="S48" s="53">
        <v>11</v>
      </c>
    </row>
    <row r="49" spans="1:19" ht="12.75">
      <c r="A49" s="4">
        <v>5530</v>
      </c>
      <c r="B49" s="1" t="s">
        <v>109</v>
      </c>
      <c r="C49" s="1" t="s">
        <v>153</v>
      </c>
      <c r="D49" s="1" t="s">
        <v>36</v>
      </c>
      <c r="E49" s="5">
        <v>38.34</v>
      </c>
      <c r="F49" s="35">
        <v>0</v>
      </c>
      <c r="G49" s="5">
        <f t="shared" si="10"/>
        <v>38.34</v>
      </c>
      <c r="H49" s="5">
        <f t="shared" si="7"/>
        <v>81.66</v>
      </c>
      <c r="I49" s="5">
        <v>28.84</v>
      </c>
      <c r="J49" s="35">
        <v>0</v>
      </c>
      <c r="K49" s="5">
        <f t="shared" si="11"/>
        <v>28.84</v>
      </c>
      <c r="L49" s="5">
        <f t="shared" si="12"/>
        <v>71.16</v>
      </c>
      <c r="M49" s="5">
        <f t="shared" si="13"/>
        <v>152.82</v>
      </c>
      <c r="N49" s="52">
        <v>3</v>
      </c>
      <c r="O49" s="50"/>
      <c r="P49">
        <f t="shared" si="8"/>
        <v>120</v>
      </c>
      <c r="Q49" s="52"/>
      <c r="R49">
        <f>SUM(P49:Q49)</f>
        <v>120</v>
      </c>
      <c r="S49" s="35"/>
    </row>
    <row r="50" spans="1:19" ht="12.75">
      <c r="A50" s="4">
        <v>5533</v>
      </c>
      <c r="B50" s="1" t="s">
        <v>155</v>
      </c>
      <c r="C50" s="1" t="s">
        <v>156</v>
      </c>
      <c r="D50" s="1" t="s">
        <v>276</v>
      </c>
      <c r="E50" s="5">
        <v>40.17</v>
      </c>
      <c r="F50" s="35">
        <v>5</v>
      </c>
      <c r="G50" s="5">
        <f t="shared" si="10"/>
        <v>45.17</v>
      </c>
      <c r="H50" s="5">
        <f t="shared" si="7"/>
        <v>74.83</v>
      </c>
      <c r="I50" s="5">
        <v>29.51</v>
      </c>
      <c r="J50" s="35">
        <v>0</v>
      </c>
      <c r="K50" s="5">
        <f t="shared" si="11"/>
        <v>29.51</v>
      </c>
      <c r="L50" s="5">
        <f t="shared" si="12"/>
        <v>70.49</v>
      </c>
      <c r="M50" s="5">
        <f t="shared" si="13"/>
        <v>145.32</v>
      </c>
      <c r="N50" s="52">
        <v>4</v>
      </c>
      <c r="O50" s="5"/>
      <c r="P50">
        <f t="shared" si="8"/>
        <v>120</v>
      </c>
      <c r="Q50" s="35"/>
      <c r="R50">
        <f>SUM(P50:Q50)</f>
        <v>120</v>
      </c>
      <c r="S50" s="35"/>
    </row>
    <row r="51" spans="1:19" ht="12.75">
      <c r="A51" s="4">
        <v>5512</v>
      </c>
      <c r="B51" s="1" t="s">
        <v>45</v>
      </c>
      <c r="C51" s="1" t="s">
        <v>46</v>
      </c>
      <c r="D51" s="1" t="s">
        <v>11</v>
      </c>
      <c r="E51" s="5">
        <v>42.05</v>
      </c>
      <c r="F51" s="35">
        <v>0</v>
      </c>
      <c r="G51" s="5">
        <f>SUM(E51:F51)</f>
        <v>42.05</v>
      </c>
      <c r="H51" s="5">
        <f t="shared" si="7"/>
        <v>77.95</v>
      </c>
      <c r="I51" s="5">
        <v>34.94</v>
      </c>
      <c r="J51" s="35">
        <v>5</v>
      </c>
      <c r="K51" s="5">
        <f>SUM(I51:J51)</f>
        <v>39.94</v>
      </c>
      <c r="L51" s="5">
        <f>100-K51</f>
        <v>60.06</v>
      </c>
      <c r="M51" s="5">
        <f>SUM(H51,L51)</f>
        <v>138.01</v>
      </c>
      <c r="N51" s="52">
        <v>10</v>
      </c>
      <c r="O51" s="5"/>
      <c r="P51">
        <f t="shared" si="8"/>
        <v>120</v>
      </c>
      <c r="Q51" s="35"/>
      <c r="R51">
        <f t="shared" si="9"/>
        <v>120</v>
      </c>
      <c r="S51" s="35"/>
    </row>
    <row r="52" spans="1:19" ht="12.75">
      <c r="A52" s="4">
        <v>5538</v>
      </c>
      <c r="B52" s="1" t="s">
        <v>165</v>
      </c>
      <c r="C52" s="1" t="s">
        <v>316</v>
      </c>
      <c r="D52" s="1" t="s">
        <v>317</v>
      </c>
      <c r="E52" s="5">
        <v>32.37</v>
      </c>
      <c r="F52" s="35">
        <v>10</v>
      </c>
      <c r="G52" s="5">
        <f>SUM(E52:F52)</f>
        <v>42.37</v>
      </c>
      <c r="H52" s="5">
        <f>120-G52</f>
        <v>77.63</v>
      </c>
      <c r="I52" s="5">
        <v>27.06</v>
      </c>
      <c r="J52" s="35">
        <v>10</v>
      </c>
      <c r="K52" s="5">
        <f>SUM(I52:J52)</f>
        <v>37.06</v>
      </c>
      <c r="L52" s="5">
        <f>100-K52</f>
        <v>62.94</v>
      </c>
      <c r="M52" s="5">
        <f>SUM(H52,L52)</f>
        <v>140.57</v>
      </c>
      <c r="N52" s="52">
        <v>8</v>
      </c>
      <c r="O52" s="5"/>
      <c r="P52">
        <f>IF(O52=0,120,IF(O52&gt;68,120,IF(O52&lt;45,0,IF(68&gt;O52&gt;45,O52-45))))</f>
        <v>120</v>
      </c>
      <c r="Q52" s="35"/>
      <c r="R52">
        <f>SUM(P52:Q52)</f>
        <v>120</v>
      </c>
      <c r="S52" s="37"/>
    </row>
    <row r="53" spans="1:19" ht="12.75">
      <c r="A53" s="4">
        <v>5541</v>
      </c>
      <c r="B53" s="1" t="s">
        <v>252</v>
      </c>
      <c r="C53" s="1" t="s">
        <v>396</v>
      </c>
      <c r="D53" s="1" t="s">
        <v>113</v>
      </c>
      <c r="E53" s="5">
        <v>44.16</v>
      </c>
      <c r="F53" s="35">
        <v>10</v>
      </c>
      <c r="G53" s="5">
        <f t="shared" si="10"/>
        <v>54.16</v>
      </c>
      <c r="H53" s="5">
        <f t="shared" si="7"/>
        <v>65.84</v>
      </c>
      <c r="I53" s="5">
        <v>36.7</v>
      </c>
      <c r="J53" s="35">
        <v>10</v>
      </c>
      <c r="K53" s="5">
        <f t="shared" si="11"/>
        <v>46.7</v>
      </c>
      <c r="L53" s="5">
        <f t="shared" si="12"/>
        <v>53.3</v>
      </c>
      <c r="M53" s="5">
        <f t="shared" si="13"/>
        <v>119.14</v>
      </c>
      <c r="N53" s="53">
        <v>13</v>
      </c>
      <c r="O53" s="5"/>
      <c r="P53">
        <f t="shared" si="8"/>
        <v>120</v>
      </c>
      <c r="Q53" s="35"/>
      <c r="R53">
        <f t="shared" si="9"/>
        <v>120</v>
      </c>
      <c r="S53" s="35"/>
    </row>
    <row r="54" spans="1:19" ht="12.75">
      <c r="A54" s="4">
        <v>5539</v>
      </c>
      <c r="B54" s="1" t="s">
        <v>93</v>
      </c>
      <c r="C54" s="1" t="s">
        <v>318</v>
      </c>
      <c r="D54" s="70" t="s">
        <v>290</v>
      </c>
      <c r="E54" s="5">
        <v>49.62</v>
      </c>
      <c r="F54" s="35">
        <v>10</v>
      </c>
      <c r="G54" s="5">
        <f t="shared" si="10"/>
        <v>59.62</v>
      </c>
      <c r="H54" s="5">
        <f t="shared" si="7"/>
        <v>60.38</v>
      </c>
      <c r="I54" s="5">
        <v>37.38</v>
      </c>
      <c r="J54" s="35">
        <v>5</v>
      </c>
      <c r="K54" s="5">
        <f t="shared" si="11"/>
        <v>42.38</v>
      </c>
      <c r="L54" s="5">
        <f t="shared" si="12"/>
        <v>57.62</v>
      </c>
      <c r="M54" s="5">
        <f t="shared" si="13"/>
        <v>118</v>
      </c>
      <c r="N54" s="53">
        <v>14</v>
      </c>
      <c r="O54" s="5"/>
      <c r="P54">
        <f t="shared" si="8"/>
        <v>120</v>
      </c>
      <c r="Q54" s="35"/>
      <c r="R54">
        <f t="shared" si="9"/>
        <v>120</v>
      </c>
      <c r="S54" s="35"/>
    </row>
    <row r="55" spans="1:19" ht="12.75">
      <c r="A55" s="4">
        <v>5520</v>
      </c>
      <c r="B55" s="1" t="s">
        <v>294</v>
      </c>
      <c r="C55" s="1" t="s">
        <v>295</v>
      </c>
      <c r="D55" s="1" t="s">
        <v>296</v>
      </c>
      <c r="E55" s="5">
        <v>51.98</v>
      </c>
      <c r="F55" s="35">
        <v>30</v>
      </c>
      <c r="G55" s="5">
        <f t="shared" si="10"/>
        <v>81.97999999999999</v>
      </c>
      <c r="H55" s="5">
        <f t="shared" si="7"/>
        <v>38.02000000000001</v>
      </c>
      <c r="I55" s="5">
        <v>29</v>
      </c>
      <c r="J55" s="35">
        <v>10</v>
      </c>
      <c r="K55" s="5">
        <f t="shared" si="11"/>
        <v>39</v>
      </c>
      <c r="L55" s="5">
        <f t="shared" si="12"/>
        <v>61</v>
      </c>
      <c r="M55" s="5">
        <f t="shared" si="13"/>
        <v>99.02000000000001</v>
      </c>
      <c r="N55" s="53">
        <v>15</v>
      </c>
      <c r="O55" s="5"/>
      <c r="P55">
        <f t="shared" si="8"/>
        <v>120</v>
      </c>
      <c r="Q55" s="35"/>
      <c r="R55">
        <f t="shared" si="9"/>
        <v>120</v>
      </c>
      <c r="S55" s="35"/>
    </row>
    <row r="56" spans="1:19" ht="12.75">
      <c r="A56" s="4">
        <v>5534</v>
      </c>
      <c r="B56" s="1" t="s">
        <v>311</v>
      </c>
      <c r="C56" s="1" t="s">
        <v>312</v>
      </c>
      <c r="D56" s="1" t="s">
        <v>113</v>
      </c>
      <c r="E56" s="5">
        <v>54.64</v>
      </c>
      <c r="F56" s="35">
        <v>25</v>
      </c>
      <c r="G56" s="5">
        <f t="shared" si="10"/>
        <v>79.64</v>
      </c>
      <c r="H56" s="5">
        <f t="shared" si="7"/>
        <v>40.36</v>
      </c>
      <c r="I56" s="5">
        <v>32.33</v>
      </c>
      <c r="J56" s="35">
        <v>20</v>
      </c>
      <c r="K56" s="5">
        <f t="shared" si="11"/>
        <v>52.33</v>
      </c>
      <c r="L56" s="5">
        <f t="shared" si="12"/>
        <v>47.67</v>
      </c>
      <c r="M56" s="5">
        <f t="shared" si="13"/>
        <v>88.03</v>
      </c>
      <c r="N56" s="53">
        <v>16</v>
      </c>
      <c r="O56" s="5"/>
      <c r="P56">
        <f t="shared" si="8"/>
        <v>120</v>
      </c>
      <c r="Q56" s="35"/>
      <c r="R56">
        <f t="shared" si="9"/>
        <v>120</v>
      </c>
      <c r="S56" s="35"/>
    </row>
    <row r="57" spans="1:19" ht="12.75">
      <c r="A57" s="4">
        <v>5527</v>
      </c>
      <c r="B57" s="1" t="s">
        <v>45</v>
      </c>
      <c r="C57" s="1" t="s">
        <v>304</v>
      </c>
      <c r="D57" s="1" t="s">
        <v>305</v>
      </c>
      <c r="E57" s="5">
        <v>34.55</v>
      </c>
      <c r="F57" s="35">
        <v>0</v>
      </c>
      <c r="G57" s="5">
        <f t="shared" si="10"/>
        <v>34.55</v>
      </c>
      <c r="H57" s="5">
        <f t="shared" si="7"/>
        <v>85.45</v>
      </c>
      <c r="I57" s="5"/>
      <c r="J57" s="35">
        <v>100</v>
      </c>
      <c r="K57" s="5">
        <f t="shared" si="11"/>
        <v>100</v>
      </c>
      <c r="L57" s="5">
        <f t="shared" si="12"/>
        <v>0</v>
      </c>
      <c r="M57" s="5">
        <f t="shared" si="13"/>
        <v>85.45</v>
      </c>
      <c r="N57" s="53">
        <v>17</v>
      </c>
      <c r="O57" s="5"/>
      <c r="P57">
        <f t="shared" si="8"/>
        <v>120</v>
      </c>
      <c r="Q57" s="35"/>
      <c r="R57">
        <f t="shared" si="9"/>
        <v>120</v>
      </c>
      <c r="S57" s="35"/>
    </row>
    <row r="58" spans="1:19" ht="12.75">
      <c r="A58" s="4">
        <v>5540</v>
      </c>
      <c r="B58" s="1" t="s">
        <v>286</v>
      </c>
      <c r="C58" s="1" t="s">
        <v>319</v>
      </c>
      <c r="D58" s="1" t="s">
        <v>296</v>
      </c>
      <c r="E58" s="5"/>
      <c r="F58" s="35">
        <v>120</v>
      </c>
      <c r="G58" s="5">
        <f t="shared" si="10"/>
        <v>120</v>
      </c>
      <c r="H58" s="5">
        <f t="shared" si="7"/>
        <v>0</v>
      </c>
      <c r="I58" s="5">
        <v>27.07</v>
      </c>
      <c r="J58" s="35">
        <v>0</v>
      </c>
      <c r="K58" s="5">
        <f t="shared" si="11"/>
        <v>27.07</v>
      </c>
      <c r="L58" s="5">
        <f t="shared" si="12"/>
        <v>72.93</v>
      </c>
      <c r="M58" s="5">
        <f t="shared" si="13"/>
        <v>72.93</v>
      </c>
      <c r="N58" s="53">
        <v>18</v>
      </c>
      <c r="O58" s="5"/>
      <c r="P58">
        <f t="shared" si="8"/>
        <v>120</v>
      </c>
      <c r="Q58" s="35"/>
      <c r="R58">
        <f t="shared" si="9"/>
        <v>120</v>
      </c>
      <c r="S58" s="35"/>
    </row>
    <row r="59" spans="1:19" ht="12.75">
      <c r="A59" s="4">
        <v>5526</v>
      </c>
      <c r="B59" s="1" t="s">
        <v>301</v>
      </c>
      <c r="C59" s="1" t="s">
        <v>302</v>
      </c>
      <c r="D59" s="1" t="s">
        <v>303</v>
      </c>
      <c r="E59" s="5"/>
      <c r="F59" s="35">
        <v>120</v>
      </c>
      <c r="G59" s="5">
        <f t="shared" si="10"/>
        <v>120</v>
      </c>
      <c r="H59" s="5">
        <f t="shared" si="7"/>
        <v>0</v>
      </c>
      <c r="I59" s="5">
        <v>36.68</v>
      </c>
      <c r="J59" s="35">
        <v>5</v>
      </c>
      <c r="K59" s="5">
        <f t="shared" si="11"/>
        <v>41.68</v>
      </c>
      <c r="L59" s="5">
        <f t="shared" si="12"/>
        <v>58.32</v>
      </c>
      <c r="M59" s="5">
        <f t="shared" si="13"/>
        <v>58.32</v>
      </c>
      <c r="N59" s="53">
        <v>19</v>
      </c>
      <c r="O59" s="5"/>
      <c r="P59">
        <f t="shared" si="8"/>
        <v>120</v>
      </c>
      <c r="Q59" s="35"/>
      <c r="R59">
        <f t="shared" si="9"/>
        <v>120</v>
      </c>
      <c r="S59" s="35"/>
    </row>
    <row r="60" spans="1:19" ht="12.75">
      <c r="A60" s="4">
        <v>5531</v>
      </c>
      <c r="B60" s="1" t="s">
        <v>96</v>
      </c>
      <c r="C60" s="1" t="s">
        <v>160</v>
      </c>
      <c r="D60" s="1" t="s">
        <v>101</v>
      </c>
      <c r="E60" s="5"/>
      <c r="F60" s="35">
        <v>120</v>
      </c>
      <c r="G60" s="5">
        <f t="shared" si="10"/>
        <v>120</v>
      </c>
      <c r="H60" s="5">
        <f t="shared" si="7"/>
        <v>0</v>
      </c>
      <c r="I60" s="5">
        <v>32.24</v>
      </c>
      <c r="J60" s="35">
        <v>10</v>
      </c>
      <c r="K60" s="5">
        <f t="shared" si="11"/>
        <v>42.24</v>
      </c>
      <c r="L60" s="5">
        <f t="shared" si="12"/>
        <v>57.76</v>
      </c>
      <c r="M60" s="5">
        <f t="shared" si="13"/>
        <v>57.76</v>
      </c>
      <c r="N60" s="53">
        <v>20</v>
      </c>
      <c r="O60" s="5"/>
      <c r="P60">
        <f t="shared" si="8"/>
        <v>120</v>
      </c>
      <c r="Q60" s="35"/>
      <c r="R60">
        <f t="shared" si="9"/>
        <v>120</v>
      </c>
      <c r="S60" s="35"/>
    </row>
    <row r="61" spans="1:19" s="80" customFormat="1" ht="12.75">
      <c r="A61" s="79">
        <v>5515</v>
      </c>
      <c r="B61" s="80" t="s">
        <v>225</v>
      </c>
      <c r="C61" s="80" t="s">
        <v>289</v>
      </c>
      <c r="D61" s="93" t="s">
        <v>290</v>
      </c>
      <c r="E61" s="82"/>
      <c r="F61" s="83">
        <v>120</v>
      </c>
      <c r="G61" s="82">
        <f t="shared" si="10"/>
        <v>120</v>
      </c>
      <c r="H61" s="82">
        <f t="shared" si="7"/>
        <v>0</v>
      </c>
      <c r="I61" s="82">
        <v>29</v>
      </c>
      <c r="J61" s="83">
        <v>15</v>
      </c>
      <c r="K61" s="82">
        <f t="shared" si="11"/>
        <v>44</v>
      </c>
      <c r="L61" s="82">
        <f t="shared" si="12"/>
        <v>56</v>
      </c>
      <c r="M61" s="82">
        <f t="shared" si="13"/>
        <v>56</v>
      </c>
      <c r="N61" s="88">
        <v>21</v>
      </c>
      <c r="O61" s="82"/>
      <c r="P61" s="80">
        <f t="shared" si="8"/>
        <v>120</v>
      </c>
      <c r="Q61" s="83"/>
      <c r="R61" s="80">
        <f t="shared" si="9"/>
        <v>120</v>
      </c>
      <c r="S61" s="83"/>
    </row>
    <row r="62" spans="1:19" ht="12.75">
      <c r="A62" s="4">
        <v>5523</v>
      </c>
      <c r="B62" s="1" t="s">
        <v>71</v>
      </c>
      <c r="C62" s="1" t="s">
        <v>299</v>
      </c>
      <c r="D62" s="1" t="s">
        <v>293</v>
      </c>
      <c r="E62" s="5"/>
      <c r="F62" s="35">
        <v>120</v>
      </c>
      <c r="G62" s="5">
        <f t="shared" si="10"/>
        <v>120</v>
      </c>
      <c r="H62" s="5">
        <f t="shared" si="7"/>
        <v>0</v>
      </c>
      <c r="I62" s="5">
        <v>33.52</v>
      </c>
      <c r="J62" s="35">
        <v>15</v>
      </c>
      <c r="K62" s="5">
        <f t="shared" si="11"/>
        <v>48.52</v>
      </c>
      <c r="L62" s="5">
        <f t="shared" si="12"/>
        <v>51.48</v>
      </c>
      <c r="M62" s="5">
        <f t="shared" si="13"/>
        <v>51.48</v>
      </c>
      <c r="N62" s="53">
        <v>22</v>
      </c>
      <c r="O62" s="5"/>
      <c r="P62">
        <f t="shared" si="8"/>
        <v>120</v>
      </c>
      <c r="Q62" s="35"/>
      <c r="R62">
        <f t="shared" si="9"/>
        <v>120</v>
      </c>
      <c r="S62" s="35"/>
    </row>
    <row r="63" spans="1:19" ht="12.75">
      <c r="A63" s="4">
        <v>5516</v>
      </c>
      <c r="B63" s="1" t="s">
        <v>69</v>
      </c>
      <c r="C63" s="1" t="s">
        <v>291</v>
      </c>
      <c r="D63" s="1" t="s">
        <v>78</v>
      </c>
      <c r="E63" s="5">
        <v>61.79</v>
      </c>
      <c r="F63" s="35">
        <v>10</v>
      </c>
      <c r="G63" s="5">
        <f t="shared" si="10"/>
        <v>71.78999999999999</v>
      </c>
      <c r="H63" s="5">
        <f t="shared" si="7"/>
        <v>48.21000000000001</v>
      </c>
      <c r="I63" s="5"/>
      <c r="J63" s="35">
        <v>100</v>
      </c>
      <c r="K63" s="5">
        <f t="shared" si="11"/>
        <v>100</v>
      </c>
      <c r="L63" s="5">
        <f t="shared" si="12"/>
        <v>0</v>
      </c>
      <c r="M63" s="5">
        <f t="shared" si="13"/>
        <v>48.21000000000001</v>
      </c>
      <c r="N63" s="53">
        <v>23</v>
      </c>
      <c r="O63" s="5"/>
      <c r="P63">
        <f t="shared" si="8"/>
        <v>120</v>
      </c>
      <c r="Q63" s="35"/>
      <c r="R63">
        <f t="shared" si="9"/>
        <v>120</v>
      </c>
      <c r="S63" s="35"/>
    </row>
    <row r="64" spans="1:19" ht="12.75">
      <c r="A64" s="4">
        <v>5521</v>
      </c>
      <c r="B64" s="1" t="s">
        <v>48</v>
      </c>
      <c r="C64" s="1" t="s">
        <v>297</v>
      </c>
      <c r="D64" s="1" t="s">
        <v>77</v>
      </c>
      <c r="E64" s="5"/>
      <c r="F64" s="35">
        <v>120</v>
      </c>
      <c r="G64" s="5">
        <f t="shared" si="10"/>
        <v>120</v>
      </c>
      <c r="H64" s="5">
        <f t="shared" si="7"/>
        <v>0</v>
      </c>
      <c r="I64" s="5">
        <v>38.94</v>
      </c>
      <c r="J64" s="35">
        <v>15</v>
      </c>
      <c r="K64" s="5">
        <f t="shared" si="11"/>
        <v>53.94</v>
      </c>
      <c r="L64" s="5">
        <f t="shared" si="12"/>
        <v>46.06</v>
      </c>
      <c r="M64" s="5">
        <f t="shared" si="13"/>
        <v>46.06</v>
      </c>
      <c r="N64" s="53">
        <v>24</v>
      </c>
      <c r="O64" s="5"/>
      <c r="P64">
        <f t="shared" si="8"/>
        <v>120</v>
      </c>
      <c r="Q64" s="35"/>
      <c r="R64">
        <f t="shared" si="9"/>
        <v>120</v>
      </c>
      <c r="S64" s="35"/>
    </row>
    <row r="65" spans="1:19" s="80" customFormat="1" ht="12.75">
      <c r="A65" s="79">
        <v>5536</v>
      </c>
      <c r="B65" s="81" t="s">
        <v>196</v>
      </c>
      <c r="C65" s="81" t="s">
        <v>313</v>
      </c>
      <c r="D65" s="81" t="s">
        <v>113</v>
      </c>
      <c r="E65" s="82"/>
      <c r="F65" s="83">
        <v>120</v>
      </c>
      <c r="G65" s="82">
        <f t="shared" si="10"/>
        <v>120</v>
      </c>
      <c r="H65" s="82">
        <f t="shared" si="7"/>
        <v>0</v>
      </c>
      <c r="I65" s="82">
        <v>33.16</v>
      </c>
      <c r="J65" s="83">
        <v>25</v>
      </c>
      <c r="K65" s="82">
        <f t="shared" si="11"/>
        <v>58.16</v>
      </c>
      <c r="L65" s="82">
        <f t="shared" si="12"/>
        <v>41.84</v>
      </c>
      <c r="M65" s="82">
        <f t="shared" si="13"/>
        <v>41.84</v>
      </c>
      <c r="N65" s="88">
        <v>25</v>
      </c>
      <c r="O65" s="82"/>
      <c r="P65" s="80">
        <f t="shared" si="8"/>
        <v>120</v>
      </c>
      <c r="Q65" s="83"/>
      <c r="R65" s="80">
        <f t="shared" si="9"/>
        <v>120</v>
      </c>
      <c r="S65" s="83"/>
    </row>
    <row r="66" spans="1:19" ht="12.75">
      <c r="A66" s="4">
        <v>5517</v>
      </c>
      <c r="B66" s="1" t="s">
        <v>157</v>
      </c>
      <c r="C66" s="1" t="s">
        <v>168</v>
      </c>
      <c r="D66" s="1" t="s">
        <v>113</v>
      </c>
      <c r="E66" s="5"/>
      <c r="F66" s="35">
        <v>120</v>
      </c>
      <c r="G66" s="5">
        <f t="shared" si="10"/>
        <v>120</v>
      </c>
      <c r="H66" s="5">
        <f t="shared" si="7"/>
        <v>0</v>
      </c>
      <c r="I66" s="5">
        <v>44.37</v>
      </c>
      <c r="J66" s="35">
        <v>20</v>
      </c>
      <c r="K66" s="5">
        <f t="shared" si="11"/>
        <v>64.37</v>
      </c>
      <c r="L66" s="5">
        <f t="shared" si="12"/>
        <v>35.629999999999995</v>
      </c>
      <c r="M66" s="5">
        <f t="shared" si="13"/>
        <v>35.629999999999995</v>
      </c>
      <c r="N66" s="53">
        <v>26</v>
      </c>
      <c r="O66" s="5"/>
      <c r="P66">
        <f t="shared" si="8"/>
        <v>120</v>
      </c>
      <c r="Q66" s="35"/>
      <c r="R66">
        <f t="shared" si="9"/>
        <v>120</v>
      </c>
      <c r="S66" s="35"/>
    </row>
    <row r="67" spans="1:19" ht="12.75">
      <c r="A67" s="4">
        <v>5524</v>
      </c>
      <c r="B67" s="1" t="s">
        <v>47</v>
      </c>
      <c r="C67" s="1" t="s">
        <v>68</v>
      </c>
      <c r="D67" s="1" t="s">
        <v>300</v>
      </c>
      <c r="E67" s="5"/>
      <c r="F67" s="35">
        <v>120</v>
      </c>
      <c r="G67" s="5">
        <f t="shared" si="10"/>
        <v>120</v>
      </c>
      <c r="H67" s="5">
        <f t="shared" si="7"/>
        <v>0</v>
      </c>
      <c r="I67" s="5"/>
      <c r="J67" s="35">
        <v>100</v>
      </c>
      <c r="K67" s="5">
        <f t="shared" si="11"/>
        <v>100</v>
      </c>
      <c r="L67" s="5">
        <f t="shared" si="12"/>
        <v>0</v>
      </c>
      <c r="M67" s="5">
        <f t="shared" si="13"/>
        <v>0</v>
      </c>
      <c r="N67" s="35"/>
      <c r="O67" s="5"/>
      <c r="P67">
        <f t="shared" si="8"/>
        <v>120</v>
      </c>
      <c r="Q67" s="35"/>
      <c r="S67" s="35"/>
    </row>
    <row r="68" spans="1:19" ht="12.75">
      <c r="A68" s="4">
        <v>5537</v>
      </c>
      <c r="B68" s="1" t="s">
        <v>314</v>
      </c>
      <c r="C68" s="1" t="s">
        <v>315</v>
      </c>
      <c r="D68" s="1" t="s">
        <v>167</v>
      </c>
      <c r="E68" s="5"/>
      <c r="F68" s="35">
        <v>120</v>
      </c>
      <c r="G68" s="5">
        <f t="shared" si="10"/>
        <v>120</v>
      </c>
      <c r="H68" s="5">
        <f t="shared" si="7"/>
        <v>0</v>
      </c>
      <c r="I68" s="5"/>
      <c r="J68" s="35">
        <v>100</v>
      </c>
      <c r="K68" s="5">
        <f t="shared" si="11"/>
        <v>100</v>
      </c>
      <c r="L68" s="5">
        <f t="shared" si="12"/>
        <v>0</v>
      </c>
      <c r="M68" s="5">
        <f t="shared" si="13"/>
        <v>0</v>
      </c>
      <c r="N68" s="35"/>
      <c r="O68" s="5"/>
      <c r="P68">
        <f t="shared" si="8"/>
        <v>120</v>
      </c>
      <c r="Q68" s="35"/>
      <c r="S68" s="35"/>
    </row>
    <row r="69" spans="1:19" ht="12.75">
      <c r="A69" s="4"/>
      <c r="B69" s="1"/>
      <c r="C69" s="1"/>
      <c r="E69" s="5"/>
      <c r="F69" s="35"/>
      <c r="G69" s="5"/>
      <c r="H69" s="5"/>
      <c r="I69" s="5"/>
      <c r="J69" s="35"/>
      <c r="K69" s="5"/>
      <c r="L69" s="5"/>
      <c r="M69" s="5"/>
      <c r="N69" s="35"/>
      <c r="O69" s="5"/>
      <c r="Q69" s="35"/>
      <c r="S69" s="35"/>
    </row>
    <row r="70" spans="1:19" ht="12.75">
      <c r="A70" s="4"/>
      <c r="B70" s="1"/>
      <c r="C70" s="1"/>
      <c r="E70" s="5"/>
      <c r="F70" s="35"/>
      <c r="G70" s="5"/>
      <c r="H70" s="5"/>
      <c r="I70" s="5"/>
      <c r="J70" s="35"/>
      <c r="K70" s="5"/>
      <c r="L70" s="5"/>
      <c r="M70" s="5"/>
      <c r="N70" s="35"/>
      <c r="O70" s="5"/>
      <c r="Q70" s="35"/>
      <c r="S70" s="35"/>
    </row>
    <row r="77" spans="2:17" ht="12.75">
      <c r="B77" s="7" t="s">
        <v>131</v>
      </c>
      <c r="E77" s="5"/>
      <c r="F77" s="35"/>
      <c r="G77" s="5"/>
      <c r="H77" s="5"/>
      <c r="I77" s="5"/>
      <c r="J77" s="35"/>
      <c r="K77" s="5"/>
      <c r="L77" s="5"/>
      <c r="M77" s="5"/>
      <c r="N77" s="5"/>
      <c r="O77" s="5"/>
      <c r="P77" s="5"/>
      <c r="Q77" s="5"/>
    </row>
    <row r="78" spans="5:17" ht="12.75">
      <c r="E78" s="150" t="s">
        <v>27</v>
      </c>
      <c r="F78" s="150"/>
      <c r="G78" s="150"/>
      <c r="H78" s="150" t="s">
        <v>28</v>
      </c>
      <c r="I78" s="151"/>
      <c r="J78" s="150"/>
      <c r="K78" s="34"/>
      <c r="L78" s="34"/>
      <c r="M78" s="150" t="s">
        <v>32</v>
      </c>
      <c r="N78" s="150"/>
      <c r="O78" s="150"/>
      <c r="P78" s="150"/>
      <c r="Q78" s="150"/>
    </row>
    <row r="79" spans="1:17" ht="38.25">
      <c r="A79" s="2" t="s">
        <v>0</v>
      </c>
      <c r="B79" s="2" t="s">
        <v>1</v>
      </c>
      <c r="C79" s="2" t="s">
        <v>2</v>
      </c>
      <c r="D79" s="3" t="s">
        <v>5</v>
      </c>
      <c r="E79" s="3" t="s">
        <v>16</v>
      </c>
      <c r="F79" s="3" t="s">
        <v>17</v>
      </c>
      <c r="G79" s="2" t="s">
        <v>18</v>
      </c>
      <c r="H79" s="3" t="s">
        <v>16</v>
      </c>
      <c r="I79" s="3" t="s">
        <v>17</v>
      </c>
      <c r="J79" s="2" t="s">
        <v>18</v>
      </c>
      <c r="K79" s="2" t="s">
        <v>132</v>
      </c>
      <c r="L79" s="36" t="s">
        <v>26</v>
      </c>
      <c r="M79" s="2" t="s">
        <v>16</v>
      </c>
      <c r="N79" s="2" t="s">
        <v>31</v>
      </c>
      <c r="O79" s="2" t="s">
        <v>17</v>
      </c>
      <c r="P79" s="2" t="s">
        <v>18</v>
      </c>
      <c r="Q79" s="2" t="s">
        <v>26</v>
      </c>
    </row>
    <row r="80" spans="1:17" ht="12.75">
      <c r="A80" s="4">
        <v>5508</v>
      </c>
      <c r="B80" s="1" t="s">
        <v>136</v>
      </c>
      <c r="C80" s="1" t="s">
        <v>137</v>
      </c>
      <c r="D80" s="1" t="s">
        <v>310</v>
      </c>
      <c r="E80" s="5"/>
      <c r="F80" s="35">
        <v>120</v>
      </c>
      <c r="G80" s="5">
        <f aca="true" t="shared" si="14" ref="G80:G87">SUM(E80:F80)</f>
        <v>120</v>
      </c>
      <c r="H80" s="5">
        <v>33.09</v>
      </c>
      <c r="I80" s="35">
        <v>0</v>
      </c>
      <c r="J80" s="5">
        <f aca="true" t="shared" si="15" ref="J80:J87">SUM(H80:I80)</f>
        <v>33.09</v>
      </c>
      <c r="K80" s="5">
        <f aca="true" t="shared" si="16" ref="K80:K87">SUM(G80,J80)</f>
        <v>153.09</v>
      </c>
      <c r="L80" s="41">
        <v>1</v>
      </c>
      <c r="M80" s="5">
        <v>36.9</v>
      </c>
      <c r="N80" s="5">
        <f aca="true" t="shared" si="17" ref="N80:N86">IF(M80=0,120,IF(M80&gt;55,120,IF(M80&lt;37,0,IF(55&gt;M80&gt;37,M80-37))))</f>
        <v>0</v>
      </c>
      <c r="O80" s="35">
        <v>0</v>
      </c>
      <c r="P80">
        <f aca="true" t="shared" si="18" ref="P80:P87">SUM(N80:O80)</f>
        <v>0</v>
      </c>
      <c r="Q80" s="37">
        <v>1</v>
      </c>
    </row>
    <row r="81" spans="1:17" ht="12.75">
      <c r="A81" s="4">
        <v>5501</v>
      </c>
      <c r="B81" t="s">
        <v>136</v>
      </c>
      <c r="C81" t="s">
        <v>99</v>
      </c>
      <c r="D81" s="1" t="s">
        <v>113</v>
      </c>
      <c r="E81" s="5"/>
      <c r="F81" s="35"/>
      <c r="G81" s="5">
        <f>SUM(E81:F81)</f>
        <v>0</v>
      </c>
      <c r="H81" s="5"/>
      <c r="I81" s="35"/>
      <c r="J81" s="5">
        <f>SUM(H81:I81)</f>
        <v>0</v>
      </c>
      <c r="K81" s="5">
        <f t="shared" si="16"/>
        <v>0</v>
      </c>
      <c r="L81" s="37"/>
      <c r="M81" s="5">
        <v>36.18</v>
      </c>
      <c r="N81" s="5">
        <f>IF(M81=0,120,IF(M81&gt;55,120,IF(M81&lt;37,0,IF(55&gt;M81&gt;37,M81-37))))</f>
        <v>0</v>
      </c>
      <c r="O81" s="35">
        <v>5</v>
      </c>
      <c r="P81">
        <f t="shared" si="18"/>
        <v>5</v>
      </c>
      <c r="Q81" s="37">
        <v>2</v>
      </c>
    </row>
    <row r="82" spans="1:17" ht="12.75">
      <c r="A82" s="4">
        <v>5510</v>
      </c>
      <c r="B82" s="1" t="s">
        <v>134</v>
      </c>
      <c r="C82" s="1" t="s">
        <v>135</v>
      </c>
      <c r="D82" s="1" t="s">
        <v>113</v>
      </c>
      <c r="E82" s="5"/>
      <c r="F82" s="35">
        <v>120</v>
      </c>
      <c r="G82" s="5">
        <f t="shared" si="14"/>
        <v>120</v>
      </c>
      <c r="H82" s="5">
        <v>33.94</v>
      </c>
      <c r="I82" s="35">
        <v>0</v>
      </c>
      <c r="J82" s="5">
        <f t="shared" si="15"/>
        <v>33.94</v>
      </c>
      <c r="K82" s="5">
        <f t="shared" si="16"/>
        <v>153.94</v>
      </c>
      <c r="L82" s="41">
        <v>2</v>
      </c>
      <c r="M82" s="5">
        <v>41.28</v>
      </c>
      <c r="N82" s="5">
        <f t="shared" si="17"/>
        <v>4.280000000000001</v>
      </c>
      <c r="O82" s="35">
        <v>5</v>
      </c>
      <c r="P82">
        <f t="shared" si="18"/>
        <v>9.280000000000001</v>
      </c>
      <c r="Q82" s="37">
        <v>3</v>
      </c>
    </row>
    <row r="83" spans="1:17" ht="12.75">
      <c r="A83" s="4">
        <v>5506</v>
      </c>
      <c r="B83" t="s">
        <v>324</v>
      </c>
      <c r="C83" t="s">
        <v>325</v>
      </c>
      <c r="D83" s="1" t="s">
        <v>271</v>
      </c>
      <c r="E83" s="5"/>
      <c r="F83" s="35">
        <v>120</v>
      </c>
      <c r="G83" s="5">
        <f t="shared" si="14"/>
        <v>120</v>
      </c>
      <c r="H83" s="5">
        <v>34.34</v>
      </c>
      <c r="I83" s="35">
        <v>5</v>
      </c>
      <c r="J83" s="5">
        <f t="shared" si="15"/>
        <v>39.34</v>
      </c>
      <c r="K83" s="5">
        <f t="shared" si="16"/>
        <v>159.34</v>
      </c>
      <c r="L83" s="35">
        <v>3</v>
      </c>
      <c r="M83" s="5"/>
      <c r="N83" s="5">
        <f t="shared" si="17"/>
        <v>120</v>
      </c>
      <c r="O83" s="35"/>
      <c r="P83">
        <f t="shared" si="18"/>
        <v>120</v>
      </c>
      <c r="Q83" s="35"/>
    </row>
    <row r="84" spans="1:17" ht="12.75">
      <c r="A84" s="4">
        <v>5504</v>
      </c>
      <c r="B84" t="s">
        <v>321</v>
      </c>
      <c r="C84" t="s">
        <v>322</v>
      </c>
      <c r="D84" s="1" t="s">
        <v>303</v>
      </c>
      <c r="E84" s="5"/>
      <c r="F84" s="35">
        <v>120</v>
      </c>
      <c r="G84" s="5">
        <f t="shared" si="14"/>
        <v>120</v>
      </c>
      <c r="H84" s="5">
        <v>41.97</v>
      </c>
      <c r="I84" s="35">
        <v>0</v>
      </c>
      <c r="J84" s="5">
        <f t="shared" si="15"/>
        <v>41.97</v>
      </c>
      <c r="K84" s="5">
        <f t="shared" si="16"/>
        <v>161.97</v>
      </c>
      <c r="L84" s="35">
        <v>4</v>
      </c>
      <c r="M84" s="5"/>
      <c r="N84" s="5">
        <f t="shared" si="17"/>
        <v>120</v>
      </c>
      <c r="O84" s="35"/>
      <c r="P84">
        <f t="shared" si="18"/>
        <v>120</v>
      </c>
      <c r="Q84" s="35"/>
    </row>
    <row r="85" spans="1:17" ht="12.75">
      <c r="A85" s="4">
        <v>5503</v>
      </c>
      <c r="B85" s="1" t="s">
        <v>141</v>
      </c>
      <c r="C85" s="1" t="s">
        <v>320</v>
      </c>
      <c r="D85" s="1" t="s">
        <v>113</v>
      </c>
      <c r="E85" s="5"/>
      <c r="F85" s="35">
        <v>120</v>
      </c>
      <c r="G85" s="5">
        <f t="shared" si="14"/>
        <v>120</v>
      </c>
      <c r="H85" s="5">
        <v>33.16</v>
      </c>
      <c r="I85" s="35">
        <v>15</v>
      </c>
      <c r="J85" s="5">
        <f t="shared" si="15"/>
        <v>48.16</v>
      </c>
      <c r="K85" s="5">
        <f t="shared" si="16"/>
        <v>168.16</v>
      </c>
      <c r="L85" s="35">
        <v>5</v>
      </c>
      <c r="M85" s="5"/>
      <c r="N85" s="5">
        <f t="shared" si="17"/>
        <v>120</v>
      </c>
      <c r="O85" s="35"/>
      <c r="P85">
        <f t="shared" si="18"/>
        <v>120</v>
      </c>
      <c r="Q85" s="35"/>
    </row>
    <row r="86" spans="1:17" ht="12.75">
      <c r="A86" s="4">
        <v>5509</v>
      </c>
      <c r="B86" t="s">
        <v>326</v>
      </c>
      <c r="C86" t="s">
        <v>327</v>
      </c>
      <c r="D86" s="1" t="s">
        <v>113</v>
      </c>
      <c r="E86" s="5"/>
      <c r="F86" s="35">
        <v>120</v>
      </c>
      <c r="G86" s="5">
        <f t="shared" si="14"/>
        <v>120</v>
      </c>
      <c r="H86" s="5"/>
      <c r="I86" s="35">
        <v>100</v>
      </c>
      <c r="J86" s="5">
        <f t="shared" si="15"/>
        <v>100</v>
      </c>
      <c r="K86" s="5">
        <f t="shared" si="16"/>
        <v>220</v>
      </c>
      <c r="L86" s="35"/>
      <c r="M86" s="5"/>
      <c r="N86" s="5">
        <f t="shared" si="17"/>
        <v>120</v>
      </c>
      <c r="O86" s="35"/>
      <c r="P86">
        <f t="shared" si="18"/>
        <v>120</v>
      </c>
      <c r="Q86" s="35"/>
    </row>
    <row r="87" spans="1:16" ht="12.75">
      <c r="A87" s="4">
        <v>5542</v>
      </c>
      <c r="B87" t="s">
        <v>380</v>
      </c>
      <c r="C87" t="s">
        <v>381</v>
      </c>
      <c r="D87" s="1" t="s">
        <v>95</v>
      </c>
      <c r="F87">
        <v>120</v>
      </c>
      <c r="G87" s="5">
        <f t="shared" si="14"/>
        <v>120</v>
      </c>
      <c r="I87">
        <v>100</v>
      </c>
      <c r="J87" s="5">
        <f t="shared" si="15"/>
        <v>100</v>
      </c>
      <c r="K87" s="5">
        <f t="shared" si="16"/>
        <v>220</v>
      </c>
      <c r="N87" s="5">
        <f>IF(M87=0,120,IF(M87&gt;55,120,IF(M87&lt;37,0,IF(55&gt;M87&gt;37,M87-37))))</f>
        <v>120</v>
      </c>
      <c r="P87">
        <f t="shared" si="18"/>
        <v>120</v>
      </c>
    </row>
  </sheetData>
  <mergeCells count="13">
    <mergeCell ref="E1:H1"/>
    <mergeCell ref="I1:L1"/>
    <mergeCell ref="M1:P1"/>
    <mergeCell ref="Q1:T1"/>
    <mergeCell ref="E34:G34"/>
    <mergeCell ref="H34:J34"/>
    <mergeCell ref="M34:Q34"/>
    <mergeCell ref="E78:G78"/>
    <mergeCell ref="H78:J78"/>
    <mergeCell ref="M78:Q78"/>
    <mergeCell ref="E36:H36"/>
    <mergeCell ref="I36:L36"/>
    <mergeCell ref="O36:S36"/>
  </mergeCells>
  <printOptions/>
  <pageMargins left="0.75" right="0.75" top="1" bottom="1" header="0.5" footer="0.5"/>
  <pageSetup fitToWidth="2" fitToHeight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workbookViewId="0" topLeftCell="A97">
      <pane xSplit="3" topLeftCell="P1" activePane="topRight" state="frozen"/>
      <selection pane="topLeft" activeCell="A1" sqref="A1"/>
      <selection pane="topRight" activeCell="P117" sqref="P117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customWidth="1"/>
    <col min="4" max="4" width="20.125" style="1" bestFit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20" ht="12.75">
      <c r="E1" s="150" t="s">
        <v>27</v>
      </c>
      <c r="F1" s="150"/>
      <c r="G1" s="150"/>
      <c r="H1" s="150"/>
      <c r="I1" s="150" t="s">
        <v>28</v>
      </c>
      <c r="J1" s="150"/>
      <c r="K1" s="150"/>
      <c r="L1" s="150"/>
      <c r="M1" s="150" t="s">
        <v>29</v>
      </c>
      <c r="N1" s="150"/>
      <c r="O1" s="150"/>
      <c r="P1" s="150"/>
      <c r="Q1" s="150" t="s">
        <v>30</v>
      </c>
      <c r="R1" s="150"/>
      <c r="S1" s="150"/>
      <c r="T1" s="150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16</v>
      </c>
      <c r="F2" s="3" t="s">
        <v>17</v>
      </c>
      <c r="G2" s="2" t="s">
        <v>18</v>
      </c>
      <c r="H2" s="2" t="s">
        <v>19</v>
      </c>
      <c r="I2" s="3" t="s">
        <v>16</v>
      </c>
      <c r="J2" s="3" t="s">
        <v>17</v>
      </c>
      <c r="K2" s="2" t="s">
        <v>18</v>
      </c>
      <c r="L2" s="2" t="s">
        <v>20</v>
      </c>
      <c r="M2" s="2" t="s">
        <v>16</v>
      </c>
      <c r="N2" s="2" t="s">
        <v>21</v>
      </c>
      <c r="O2" s="2" t="s">
        <v>22</v>
      </c>
      <c r="P2" s="2" t="s">
        <v>23</v>
      </c>
      <c r="Q2" s="2" t="s">
        <v>16</v>
      </c>
      <c r="R2" s="2" t="s">
        <v>21</v>
      </c>
      <c r="S2" s="2" t="s">
        <v>24</v>
      </c>
      <c r="T2" s="2" t="s">
        <v>23</v>
      </c>
      <c r="U2" s="2" t="s">
        <v>25</v>
      </c>
      <c r="V2" s="2" t="s">
        <v>26</v>
      </c>
    </row>
    <row r="3" spans="1:22" ht="12.75">
      <c r="A3" s="54">
        <v>4062</v>
      </c>
      <c r="B3" t="s">
        <v>88</v>
      </c>
      <c r="C3" t="s">
        <v>184</v>
      </c>
      <c r="D3" s="1" t="s">
        <v>310</v>
      </c>
      <c r="E3" s="5">
        <v>37.7</v>
      </c>
      <c r="F3" s="35">
        <v>0</v>
      </c>
      <c r="G3" s="5">
        <f aca="true" t="shared" si="0" ref="G3:G54">SUM(E3:F3)</f>
        <v>37.7</v>
      </c>
      <c r="H3" s="5">
        <f aca="true" t="shared" si="1" ref="H3:H54">120-G3</f>
        <v>82.3</v>
      </c>
      <c r="I3" s="5">
        <v>27.36</v>
      </c>
      <c r="J3" s="35">
        <v>0</v>
      </c>
      <c r="K3" s="5">
        <f aca="true" t="shared" si="2" ref="K3:K54">SUM(I3:J3)</f>
        <v>27.36</v>
      </c>
      <c r="L3" s="5">
        <f aca="true" t="shared" si="3" ref="L3:L54">100-K3</f>
        <v>72.64</v>
      </c>
      <c r="M3" s="5">
        <v>32.65</v>
      </c>
      <c r="N3" s="35">
        <v>22</v>
      </c>
      <c r="O3" s="35">
        <v>8</v>
      </c>
      <c r="P3" s="35">
        <f aca="true" t="shared" si="4" ref="P3:P47">SUM(N3:O3)</f>
        <v>30</v>
      </c>
      <c r="Q3" s="5">
        <v>29</v>
      </c>
      <c r="R3" s="35">
        <v>18</v>
      </c>
      <c r="S3" s="35">
        <v>14</v>
      </c>
      <c r="T3" s="35">
        <f aca="true" t="shared" si="5" ref="T3:T54">SUM(R3:S3)</f>
        <v>32</v>
      </c>
      <c r="U3" s="5">
        <f aca="true" t="shared" si="6" ref="U3:U54">SUM(H3,L3,P3,T3)</f>
        <v>216.94</v>
      </c>
      <c r="V3" s="7">
        <v>1</v>
      </c>
    </row>
    <row r="4" spans="1:22" ht="12.75">
      <c r="A4" s="4">
        <v>4061</v>
      </c>
      <c r="B4" s="1" t="s">
        <v>3</v>
      </c>
      <c r="C4" s="1" t="s">
        <v>33</v>
      </c>
      <c r="D4" s="1" t="s">
        <v>264</v>
      </c>
      <c r="E4" s="5">
        <v>37.33</v>
      </c>
      <c r="F4" s="35">
        <v>0</v>
      </c>
      <c r="G4" s="5">
        <f>SUM(E4:F4)</f>
        <v>37.33</v>
      </c>
      <c r="H4" s="5">
        <f>120-G4</f>
        <v>82.67</v>
      </c>
      <c r="I4" s="5">
        <v>29.72</v>
      </c>
      <c r="J4" s="35">
        <v>0</v>
      </c>
      <c r="K4" s="5">
        <f>SUM(I4:J4)</f>
        <v>29.72</v>
      </c>
      <c r="L4" s="5">
        <f>100-K4</f>
        <v>70.28</v>
      </c>
      <c r="M4" s="5">
        <v>34.07</v>
      </c>
      <c r="N4" s="35">
        <v>23</v>
      </c>
      <c r="O4" s="35">
        <v>8</v>
      </c>
      <c r="P4" s="35">
        <f>SUM(N4:O4)</f>
        <v>31</v>
      </c>
      <c r="Q4" s="5">
        <v>30.29</v>
      </c>
      <c r="R4" s="35">
        <v>18</v>
      </c>
      <c r="S4" s="35">
        <v>14</v>
      </c>
      <c r="T4" s="35">
        <f>SUM(R4:S4)</f>
        <v>32</v>
      </c>
      <c r="U4" s="5">
        <f>SUM(H4,L4,P4,T4)</f>
        <v>215.95</v>
      </c>
      <c r="V4" s="7">
        <v>2</v>
      </c>
    </row>
    <row r="5" spans="1:22" ht="12.75">
      <c r="A5" s="4">
        <v>4018</v>
      </c>
      <c r="B5" s="1" t="s">
        <v>98</v>
      </c>
      <c r="C5" s="1" t="s">
        <v>169</v>
      </c>
      <c r="D5" s="1" t="s">
        <v>310</v>
      </c>
      <c r="E5" s="5">
        <v>37.61</v>
      </c>
      <c r="F5" s="35">
        <v>0</v>
      </c>
      <c r="G5" s="5">
        <f>SUM(E5:F5)</f>
        <v>37.61</v>
      </c>
      <c r="H5" s="5">
        <f>120-G5</f>
        <v>82.39</v>
      </c>
      <c r="I5" s="5">
        <v>28.08</v>
      </c>
      <c r="J5" s="35">
        <v>0</v>
      </c>
      <c r="K5" s="5">
        <f>SUM(I5:J5)</f>
        <v>28.08</v>
      </c>
      <c r="L5" s="5">
        <f>100-K5</f>
        <v>71.92</v>
      </c>
      <c r="M5" s="5">
        <v>33.41</v>
      </c>
      <c r="N5" s="35">
        <v>19</v>
      </c>
      <c r="O5" s="35">
        <v>8</v>
      </c>
      <c r="P5" s="35">
        <f>SUM(N5:O5)</f>
        <v>27</v>
      </c>
      <c r="Q5" s="5">
        <v>31.9</v>
      </c>
      <c r="R5" s="35">
        <v>18</v>
      </c>
      <c r="S5" s="35">
        <v>14</v>
      </c>
      <c r="T5" s="35">
        <f>SUM(R5:S5)</f>
        <v>32</v>
      </c>
      <c r="U5" s="5">
        <f>SUM(H5,L5,P5,T5)</f>
        <v>213.31</v>
      </c>
      <c r="V5" s="7">
        <v>3</v>
      </c>
    </row>
    <row r="6" spans="1:22" ht="12.75">
      <c r="A6" s="4">
        <v>4056</v>
      </c>
      <c r="B6" s="1" t="s">
        <v>154</v>
      </c>
      <c r="C6" s="1" t="s">
        <v>176</v>
      </c>
      <c r="D6" s="1" t="s">
        <v>276</v>
      </c>
      <c r="E6" s="5">
        <v>41.54</v>
      </c>
      <c r="F6" s="35">
        <v>0</v>
      </c>
      <c r="G6" s="5">
        <f t="shared" si="0"/>
        <v>41.54</v>
      </c>
      <c r="H6" s="5">
        <f>120-G6</f>
        <v>78.46000000000001</v>
      </c>
      <c r="I6" s="5">
        <v>30.96</v>
      </c>
      <c r="J6" s="35">
        <v>0</v>
      </c>
      <c r="K6" s="5">
        <f t="shared" si="2"/>
        <v>30.96</v>
      </c>
      <c r="L6" s="5">
        <f>100-K6</f>
        <v>69.03999999999999</v>
      </c>
      <c r="M6" s="5">
        <v>34.86</v>
      </c>
      <c r="N6" s="35">
        <v>23</v>
      </c>
      <c r="O6" s="35">
        <v>8</v>
      </c>
      <c r="P6" s="35">
        <f>SUM(N6:O6)</f>
        <v>31</v>
      </c>
      <c r="Q6" s="5">
        <v>37.37</v>
      </c>
      <c r="R6" s="35">
        <v>24</v>
      </c>
      <c r="S6" s="35">
        <v>9</v>
      </c>
      <c r="T6" s="35">
        <f>SUM(R6:S6)</f>
        <v>33</v>
      </c>
      <c r="U6" s="5">
        <f>SUM(H6,L6,P6,T6)</f>
        <v>211.5</v>
      </c>
      <c r="V6">
        <v>4</v>
      </c>
    </row>
    <row r="7" spans="1:22" ht="12.75">
      <c r="A7" s="4">
        <v>4048</v>
      </c>
      <c r="B7" s="1" t="s">
        <v>189</v>
      </c>
      <c r="C7" s="1" t="s">
        <v>177</v>
      </c>
      <c r="D7" s="1" t="s">
        <v>235</v>
      </c>
      <c r="E7" s="5">
        <v>38.49</v>
      </c>
      <c r="F7" s="35">
        <v>0</v>
      </c>
      <c r="G7" s="5">
        <f t="shared" si="0"/>
        <v>38.49</v>
      </c>
      <c r="H7" s="5">
        <f t="shared" si="1"/>
        <v>81.50999999999999</v>
      </c>
      <c r="I7" s="5">
        <v>32.21</v>
      </c>
      <c r="J7" s="35">
        <v>5</v>
      </c>
      <c r="K7" s="5">
        <f t="shared" si="2"/>
        <v>37.21</v>
      </c>
      <c r="L7" s="5">
        <f>100-K7</f>
        <v>62.79</v>
      </c>
      <c r="M7" s="5">
        <v>32.95</v>
      </c>
      <c r="N7" s="35">
        <v>22</v>
      </c>
      <c r="O7" s="35">
        <v>8</v>
      </c>
      <c r="P7" s="35">
        <f t="shared" si="4"/>
        <v>30</v>
      </c>
      <c r="Q7" s="5">
        <v>34.21</v>
      </c>
      <c r="R7" s="35">
        <v>24</v>
      </c>
      <c r="S7" s="35">
        <v>9</v>
      </c>
      <c r="T7" s="35">
        <f t="shared" si="5"/>
        <v>33</v>
      </c>
      <c r="U7" s="5">
        <f>SUM(H7,L7,P7,T7)</f>
        <v>207.29999999999998</v>
      </c>
      <c r="V7">
        <v>5</v>
      </c>
    </row>
    <row r="8" spans="1:22" ht="12.75">
      <c r="A8" s="4">
        <v>4064</v>
      </c>
      <c r="B8" s="1" t="s">
        <v>37</v>
      </c>
      <c r="C8" s="1" t="s">
        <v>38</v>
      </c>
      <c r="D8" s="1" t="s">
        <v>300</v>
      </c>
      <c r="E8" s="5">
        <v>40.16</v>
      </c>
      <c r="F8" s="35">
        <v>5</v>
      </c>
      <c r="G8" s="5">
        <f t="shared" si="0"/>
        <v>45.16</v>
      </c>
      <c r="H8" s="5">
        <f t="shared" si="1"/>
        <v>74.84</v>
      </c>
      <c r="I8" s="5">
        <v>28.32</v>
      </c>
      <c r="J8" s="35">
        <v>0</v>
      </c>
      <c r="K8" s="5">
        <f t="shared" si="2"/>
        <v>28.32</v>
      </c>
      <c r="L8" s="5">
        <f t="shared" si="3"/>
        <v>71.68</v>
      </c>
      <c r="M8" s="5">
        <v>33.35</v>
      </c>
      <c r="N8" s="35">
        <v>23</v>
      </c>
      <c r="O8" s="35">
        <v>8</v>
      </c>
      <c r="P8" s="35">
        <f t="shared" si="4"/>
        <v>31</v>
      </c>
      <c r="Q8" s="5">
        <v>34.74</v>
      </c>
      <c r="R8" s="35">
        <v>18</v>
      </c>
      <c r="S8" s="35">
        <v>9</v>
      </c>
      <c r="T8" s="35">
        <f t="shared" si="5"/>
        <v>27</v>
      </c>
      <c r="U8" s="5">
        <f t="shared" si="6"/>
        <v>204.52</v>
      </c>
      <c r="V8">
        <v>6</v>
      </c>
    </row>
    <row r="9" spans="1:22" s="80" customFormat="1" ht="12.75">
      <c r="A9" s="79">
        <v>4020</v>
      </c>
      <c r="B9" s="81" t="s">
        <v>196</v>
      </c>
      <c r="C9" s="81" t="s">
        <v>197</v>
      </c>
      <c r="D9" s="94" t="s">
        <v>244</v>
      </c>
      <c r="E9" s="82">
        <v>42.85</v>
      </c>
      <c r="F9" s="83">
        <v>0</v>
      </c>
      <c r="G9" s="82">
        <f t="shared" si="0"/>
        <v>42.85</v>
      </c>
      <c r="H9" s="82">
        <f t="shared" si="1"/>
        <v>77.15</v>
      </c>
      <c r="I9" s="82">
        <v>33.08</v>
      </c>
      <c r="J9" s="83">
        <v>0</v>
      </c>
      <c r="K9" s="82">
        <f t="shared" si="2"/>
        <v>33.08</v>
      </c>
      <c r="L9" s="82">
        <f t="shared" si="3"/>
        <v>66.92</v>
      </c>
      <c r="M9" s="82">
        <v>36.17</v>
      </c>
      <c r="N9" s="83">
        <v>22</v>
      </c>
      <c r="O9" s="83">
        <v>8</v>
      </c>
      <c r="P9" s="83">
        <f t="shared" si="4"/>
        <v>30</v>
      </c>
      <c r="Q9" s="82">
        <v>37.09</v>
      </c>
      <c r="R9" s="83">
        <v>19</v>
      </c>
      <c r="S9" s="83">
        <v>5</v>
      </c>
      <c r="T9" s="83">
        <f t="shared" si="5"/>
        <v>24</v>
      </c>
      <c r="U9" s="82">
        <f t="shared" si="6"/>
        <v>198.07</v>
      </c>
      <c r="V9" s="80">
        <v>7</v>
      </c>
    </row>
    <row r="10" spans="1:22" ht="12.75">
      <c r="A10" s="4">
        <v>4016</v>
      </c>
      <c r="B10" s="1" t="s">
        <v>88</v>
      </c>
      <c r="C10" s="1" t="s">
        <v>186</v>
      </c>
      <c r="D10" s="1" t="s">
        <v>235</v>
      </c>
      <c r="E10" s="5">
        <v>38.54</v>
      </c>
      <c r="F10" s="35">
        <v>0</v>
      </c>
      <c r="G10" s="5">
        <f>SUM(E10:F10)</f>
        <v>38.54</v>
      </c>
      <c r="H10" s="5">
        <f>120-G10</f>
        <v>81.46000000000001</v>
      </c>
      <c r="I10" s="5">
        <v>29.13</v>
      </c>
      <c r="J10" s="35">
        <v>0</v>
      </c>
      <c r="K10" s="5">
        <f>SUM(I10:J10)</f>
        <v>29.13</v>
      </c>
      <c r="L10" s="5">
        <f>100-K10</f>
        <v>70.87</v>
      </c>
      <c r="M10" s="51">
        <v>38.81</v>
      </c>
      <c r="N10" s="53">
        <v>22</v>
      </c>
      <c r="O10" s="53">
        <v>0</v>
      </c>
      <c r="P10" s="35">
        <f>SUM(N10:O10)</f>
        <v>22</v>
      </c>
      <c r="Q10" s="51">
        <v>34.75</v>
      </c>
      <c r="R10" s="53">
        <v>13</v>
      </c>
      <c r="S10" s="53">
        <v>9</v>
      </c>
      <c r="T10" s="35">
        <f>SUM(R10:S10)</f>
        <v>22</v>
      </c>
      <c r="U10" s="5">
        <f>SUM(H10,L10,P10,T10)</f>
        <v>196.33</v>
      </c>
      <c r="V10">
        <v>8</v>
      </c>
    </row>
    <row r="11" spans="1:22" ht="12.75">
      <c r="A11" s="4">
        <v>4038</v>
      </c>
      <c r="B11" t="s">
        <v>142</v>
      </c>
      <c r="C11" t="s">
        <v>195</v>
      </c>
      <c r="D11" s="1" t="s">
        <v>303</v>
      </c>
      <c r="E11" s="5">
        <v>39.74</v>
      </c>
      <c r="F11" s="35">
        <v>5</v>
      </c>
      <c r="G11" s="5">
        <f t="shared" si="0"/>
        <v>44.74</v>
      </c>
      <c r="H11" s="5">
        <f t="shared" si="1"/>
        <v>75.25999999999999</v>
      </c>
      <c r="I11" s="5">
        <v>30.81</v>
      </c>
      <c r="J11" s="35">
        <v>0</v>
      </c>
      <c r="K11" s="5">
        <f t="shared" si="2"/>
        <v>30.81</v>
      </c>
      <c r="L11" s="5">
        <f t="shared" si="3"/>
        <v>69.19</v>
      </c>
      <c r="M11" s="5">
        <v>36.34</v>
      </c>
      <c r="N11" s="35">
        <v>20</v>
      </c>
      <c r="O11" s="35">
        <v>0</v>
      </c>
      <c r="P11" s="35">
        <f t="shared" si="4"/>
        <v>20</v>
      </c>
      <c r="Q11" s="5">
        <v>34.85</v>
      </c>
      <c r="R11" s="35">
        <v>17</v>
      </c>
      <c r="S11" s="35">
        <v>9</v>
      </c>
      <c r="T11" s="35">
        <f t="shared" si="5"/>
        <v>26</v>
      </c>
      <c r="U11" s="5">
        <f t="shared" si="6"/>
        <v>190.45</v>
      </c>
      <c r="V11">
        <v>9</v>
      </c>
    </row>
    <row r="12" spans="1:22" ht="12.75">
      <c r="A12" s="4">
        <v>4025</v>
      </c>
      <c r="B12" s="1" t="s">
        <v>151</v>
      </c>
      <c r="C12" s="1" t="s">
        <v>174</v>
      </c>
      <c r="D12" s="1" t="s">
        <v>276</v>
      </c>
      <c r="E12" s="5">
        <v>43.99</v>
      </c>
      <c r="F12" s="35">
        <v>0</v>
      </c>
      <c r="G12" s="5">
        <f t="shared" si="0"/>
        <v>43.99</v>
      </c>
      <c r="H12" s="5">
        <f t="shared" si="1"/>
        <v>76.00999999999999</v>
      </c>
      <c r="I12" s="5">
        <v>30.76</v>
      </c>
      <c r="J12" s="35">
        <v>0</v>
      </c>
      <c r="K12" s="5">
        <f t="shared" si="2"/>
        <v>30.76</v>
      </c>
      <c r="L12" s="5">
        <f t="shared" si="3"/>
        <v>69.24</v>
      </c>
      <c r="M12" s="5">
        <v>33.46</v>
      </c>
      <c r="N12" s="35">
        <v>23</v>
      </c>
      <c r="O12" s="35">
        <v>8</v>
      </c>
      <c r="P12" s="35">
        <f t="shared" si="4"/>
        <v>31</v>
      </c>
      <c r="Q12" s="5">
        <v>26.56</v>
      </c>
      <c r="R12" s="35">
        <v>0</v>
      </c>
      <c r="S12" s="35">
        <v>14</v>
      </c>
      <c r="T12" s="35">
        <f>SUM(R12:S12)</f>
        <v>14</v>
      </c>
      <c r="U12" s="5">
        <f t="shared" si="6"/>
        <v>190.25</v>
      </c>
      <c r="V12">
        <v>10</v>
      </c>
    </row>
    <row r="13" spans="1:22" ht="12.75">
      <c r="A13" s="4">
        <v>4046</v>
      </c>
      <c r="B13" s="1" t="s">
        <v>241</v>
      </c>
      <c r="C13" s="1" t="s">
        <v>43</v>
      </c>
      <c r="D13" s="1" t="s">
        <v>249</v>
      </c>
      <c r="E13" s="5">
        <v>42.46</v>
      </c>
      <c r="F13" s="35">
        <v>5</v>
      </c>
      <c r="G13" s="5">
        <f t="shared" si="0"/>
        <v>47.46</v>
      </c>
      <c r="H13" s="5">
        <f t="shared" si="1"/>
        <v>72.53999999999999</v>
      </c>
      <c r="I13" s="5">
        <v>29.62</v>
      </c>
      <c r="J13" s="35">
        <v>10</v>
      </c>
      <c r="K13" s="5">
        <f t="shared" si="2"/>
        <v>39.620000000000005</v>
      </c>
      <c r="L13" s="5">
        <f t="shared" si="3"/>
        <v>60.379999999999995</v>
      </c>
      <c r="M13" s="5">
        <v>34.91</v>
      </c>
      <c r="N13" s="35">
        <v>24</v>
      </c>
      <c r="O13" s="35">
        <v>8</v>
      </c>
      <c r="P13" s="35">
        <v>32</v>
      </c>
      <c r="Q13" s="5">
        <v>34.27</v>
      </c>
      <c r="R13" s="35">
        <v>13</v>
      </c>
      <c r="S13" s="35">
        <v>9</v>
      </c>
      <c r="T13" s="35">
        <f t="shared" si="5"/>
        <v>22</v>
      </c>
      <c r="U13" s="5">
        <f t="shared" si="6"/>
        <v>186.92</v>
      </c>
      <c r="V13">
        <v>11</v>
      </c>
    </row>
    <row r="14" spans="1:22" ht="12.75">
      <c r="A14" s="4">
        <v>4027</v>
      </c>
      <c r="B14" s="1" t="s">
        <v>47</v>
      </c>
      <c r="C14" s="1" t="s">
        <v>343</v>
      </c>
      <c r="D14" s="1" t="s">
        <v>234</v>
      </c>
      <c r="E14" s="5">
        <v>38.38</v>
      </c>
      <c r="F14" s="35">
        <v>10</v>
      </c>
      <c r="G14" s="5">
        <f t="shared" si="0"/>
        <v>48.38</v>
      </c>
      <c r="H14" s="5">
        <f t="shared" si="1"/>
        <v>71.62</v>
      </c>
      <c r="I14" s="5">
        <v>28.92</v>
      </c>
      <c r="J14" s="35">
        <v>0</v>
      </c>
      <c r="K14" s="5">
        <f t="shared" si="2"/>
        <v>28.92</v>
      </c>
      <c r="L14" s="5">
        <f t="shared" si="3"/>
        <v>71.08</v>
      </c>
      <c r="M14" s="5">
        <v>32.15</v>
      </c>
      <c r="N14" s="35">
        <v>29</v>
      </c>
      <c r="O14" s="35">
        <v>0</v>
      </c>
      <c r="P14" s="35">
        <f t="shared" si="4"/>
        <v>29</v>
      </c>
      <c r="Q14" s="5">
        <v>46.57</v>
      </c>
      <c r="R14" s="35">
        <v>15</v>
      </c>
      <c r="S14" s="35">
        <v>0</v>
      </c>
      <c r="T14" s="35">
        <f t="shared" si="5"/>
        <v>15</v>
      </c>
      <c r="U14" s="5">
        <f t="shared" si="6"/>
        <v>186.7</v>
      </c>
      <c r="V14">
        <v>12</v>
      </c>
    </row>
    <row r="15" spans="1:22" ht="12.75">
      <c r="A15" s="4">
        <v>4045</v>
      </c>
      <c r="B15" s="1" t="s">
        <v>183</v>
      </c>
      <c r="C15" s="1" t="s">
        <v>392</v>
      </c>
      <c r="D15" s="1" t="s">
        <v>167</v>
      </c>
      <c r="E15" s="5">
        <v>40.77</v>
      </c>
      <c r="F15" s="35">
        <v>0</v>
      </c>
      <c r="G15" s="5">
        <f t="shared" si="0"/>
        <v>40.77</v>
      </c>
      <c r="H15" s="5">
        <f t="shared" si="1"/>
        <v>79.22999999999999</v>
      </c>
      <c r="I15" s="5">
        <v>33.3</v>
      </c>
      <c r="J15" s="35">
        <v>5</v>
      </c>
      <c r="K15" s="5">
        <f t="shared" si="2"/>
        <v>38.3</v>
      </c>
      <c r="L15" s="5">
        <f t="shared" si="3"/>
        <v>61.7</v>
      </c>
      <c r="M15" s="5">
        <v>40.08</v>
      </c>
      <c r="N15" s="35">
        <v>17</v>
      </c>
      <c r="O15" s="35">
        <v>0</v>
      </c>
      <c r="P15" s="35">
        <f t="shared" si="4"/>
        <v>17</v>
      </c>
      <c r="Q15" s="5">
        <v>30.37</v>
      </c>
      <c r="R15" s="35">
        <v>14</v>
      </c>
      <c r="S15" s="35">
        <v>14</v>
      </c>
      <c r="T15" s="35">
        <f t="shared" si="5"/>
        <v>28</v>
      </c>
      <c r="U15" s="5">
        <f t="shared" si="6"/>
        <v>185.93</v>
      </c>
      <c r="V15">
        <v>13</v>
      </c>
    </row>
    <row r="16" spans="1:22" ht="12.75">
      <c r="A16" s="4">
        <v>4060</v>
      </c>
      <c r="B16" s="1" t="s">
        <v>91</v>
      </c>
      <c r="C16" s="1" t="s">
        <v>178</v>
      </c>
      <c r="D16" s="1" t="s">
        <v>317</v>
      </c>
      <c r="E16" s="5">
        <v>39.75</v>
      </c>
      <c r="F16" s="35">
        <v>10</v>
      </c>
      <c r="G16" s="5">
        <f t="shared" si="0"/>
        <v>49.75</v>
      </c>
      <c r="H16" s="5">
        <f t="shared" si="1"/>
        <v>70.25</v>
      </c>
      <c r="I16" s="5">
        <v>31.42</v>
      </c>
      <c r="J16" s="35">
        <v>5</v>
      </c>
      <c r="K16" s="5">
        <f t="shared" si="2"/>
        <v>36.42</v>
      </c>
      <c r="L16" s="5">
        <f t="shared" si="3"/>
        <v>63.58</v>
      </c>
      <c r="M16" s="5">
        <v>33.67</v>
      </c>
      <c r="N16" s="35">
        <v>18</v>
      </c>
      <c r="O16" s="35">
        <v>8</v>
      </c>
      <c r="P16" s="35">
        <f t="shared" si="4"/>
        <v>26</v>
      </c>
      <c r="Q16" s="5">
        <v>40.89</v>
      </c>
      <c r="R16" s="35">
        <v>18</v>
      </c>
      <c r="S16" s="35">
        <v>5</v>
      </c>
      <c r="T16" s="35">
        <f t="shared" si="5"/>
        <v>23</v>
      </c>
      <c r="U16" s="5">
        <f t="shared" si="6"/>
        <v>182.82999999999998</v>
      </c>
      <c r="V16">
        <v>14</v>
      </c>
    </row>
    <row r="17" spans="1:22" ht="12.75">
      <c r="A17" s="4">
        <v>4032</v>
      </c>
      <c r="B17" s="1" t="s">
        <v>155</v>
      </c>
      <c r="C17" s="1" t="s">
        <v>175</v>
      </c>
      <c r="D17" s="1" t="s">
        <v>113</v>
      </c>
      <c r="E17" s="5">
        <v>36.75</v>
      </c>
      <c r="F17" s="35">
        <v>0</v>
      </c>
      <c r="G17" s="5">
        <f t="shared" si="0"/>
        <v>36.75</v>
      </c>
      <c r="H17" s="5">
        <f t="shared" si="1"/>
        <v>83.25</v>
      </c>
      <c r="I17" s="5">
        <v>30.43</v>
      </c>
      <c r="J17" s="35">
        <v>5</v>
      </c>
      <c r="K17" s="5">
        <f t="shared" si="2"/>
        <v>35.43</v>
      </c>
      <c r="L17" s="5">
        <f t="shared" si="3"/>
        <v>64.57</v>
      </c>
      <c r="M17" s="5">
        <v>32.1</v>
      </c>
      <c r="N17" s="35">
        <v>19</v>
      </c>
      <c r="O17" s="35">
        <v>8</v>
      </c>
      <c r="P17" s="35">
        <v>27</v>
      </c>
      <c r="Q17" s="5">
        <v>39.16</v>
      </c>
      <c r="R17" s="35">
        <v>3</v>
      </c>
      <c r="S17" s="35">
        <v>5</v>
      </c>
      <c r="T17" s="35">
        <f t="shared" si="5"/>
        <v>8</v>
      </c>
      <c r="U17" s="5">
        <f t="shared" si="6"/>
        <v>182.82</v>
      </c>
      <c r="V17">
        <v>15</v>
      </c>
    </row>
    <row r="18" spans="1:22" ht="13.5" customHeight="1">
      <c r="A18" s="4">
        <v>4065</v>
      </c>
      <c r="B18" s="1" t="s">
        <v>7</v>
      </c>
      <c r="C18" s="1" t="s">
        <v>192</v>
      </c>
      <c r="D18" s="1" t="s">
        <v>14</v>
      </c>
      <c r="E18" s="5">
        <v>42.87</v>
      </c>
      <c r="F18" s="35">
        <v>0</v>
      </c>
      <c r="G18" s="5">
        <f t="shared" si="0"/>
        <v>42.87</v>
      </c>
      <c r="H18" s="5">
        <f t="shared" si="1"/>
        <v>77.13</v>
      </c>
      <c r="I18" s="5">
        <v>33.47</v>
      </c>
      <c r="J18" s="35">
        <v>0</v>
      </c>
      <c r="K18" s="5">
        <f t="shared" si="2"/>
        <v>33.47</v>
      </c>
      <c r="L18" s="5">
        <f t="shared" si="3"/>
        <v>66.53</v>
      </c>
      <c r="M18" s="5">
        <v>34.62</v>
      </c>
      <c r="N18" s="35">
        <v>20</v>
      </c>
      <c r="O18" s="35">
        <v>8</v>
      </c>
      <c r="P18" s="35">
        <f t="shared" si="4"/>
        <v>28</v>
      </c>
      <c r="Q18" s="5">
        <v>38.02</v>
      </c>
      <c r="R18" s="35">
        <v>9</v>
      </c>
      <c r="S18" s="35">
        <v>2</v>
      </c>
      <c r="T18" s="35">
        <f t="shared" si="5"/>
        <v>11</v>
      </c>
      <c r="U18" s="5">
        <f t="shared" si="6"/>
        <v>182.66</v>
      </c>
      <c r="V18">
        <v>16</v>
      </c>
    </row>
    <row r="19" spans="1:22" ht="12.75">
      <c r="A19" s="4">
        <v>4030</v>
      </c>
      <c r="B19" s="1" t="s">
        <v>39</v>
      </c>
      <c r="C19" s="1" t="s">
        <v>348</v>
      </c>
      <c r="D19" s="1" t="s">
        <v>317</v>
      </c>
      <c r="E19" s="5">
        <v>45.33</v>
      </c>
      <c r="F19" s="35">
        <v>10</v>
      </c>
      <c r="G19" s="5">
        <f t="shared" si="0"/>
        <v>55.33</v>
      </c>
      <c r="H19" s="5">
        <f t="shared" si="1"/>
        <v>64.67</v>
      </c>
      <c r="I19" s="5">
        <v>30.09</v>
      </c>
      <c r="J19" s="35">
        <v>0</v>
      </c>
      <c r="K19" s="5">
        <f t="shared" si="2"/>
        <v>30.09</v>
      </c>
      <c r="L19" s="5">
        <f t="shared" si="3"/>
        <v>69.91</v>
      </c>
      <c r="M19" s="5">
        <v>34.34</v>
      </c>
      <c r="N19" s="35">
        <v>24</v>
      </c>
      <c r="O19" s="35">
        <v>0</v>
      </c>
      <c r="P19" s="35">
        <f t="shared" si="4"/>
        <v>24</v>
      </c>
      <c r="Q19" s="5">
        <v>35.1</v>
      </c>
      <c r="R19" s="35">
        <v>13</v>
      </c>
      <c r="S19" s="35">
        <v>9</v>
      </c>
      <c r="T19" s="35">
        <f t="shared" si="5"/>
        <v>22</v>
      </c>
      <c r="U19" s="5">
        <f t="shared" si="6"/>
        <v>180.57999999999998</v>
      </c>
      <c r="V19">
        <v>17</v>
      </c>
    </row>
    <row r="20" spans="1:22" ht="12.75">
      <c r="A20" s="4">
        <v>4039</v>
      </c>
      <c r="B20" s="1" t="s">
        <v>180</v>
      </c>
      <c r="C20" s="1" t="s">
        <v>181</v>
      </c>
      <c r="D20" s="1" t="s">
        <v>163</v>
      </c>
      <c r="E20" s="5">
        <v>38.63</v>
      </c>
      <c r="F20" s="35">
        <v>10</v>
      </c>
      <c r="G20" s="5">
        <f t="shared" si="0"/>
        <v>48.63</v>
      </c>
      <c r="H20" s="5">
        <f t="shared" si="1"/>
        <v>71.37</v>
      </c>
      <c r="I20" s="5">
        <v>29.3</v>
      </c>
      <c r="J20" s="35">
        <v>0</v>
      </c>
      <c r="K20" s="5">
        <f t="shared" si="2"/>
        <v>29.3</v>
      </c>
      <c r="L20" s="5">
        <f t="shared" si="3"/>
        <v>70.7</v>
      </c>
      <c r="M20" s="5">
        <v>32.57</v>
      </c>
      <c r="N20" s="35">
        <v>17</v>
      </c>
      <c r="O20" s="35">
        <v>0</v>
      </c>
      <c r="P20" s="35">
        <f t="shared" si="4"/>
        <v>17</v>
      </c>
      <c r="Q20" s="5">
        <v>35.31</v>
      </c>
      <c r="R20" s="35">
        <v>15</v>
      </c>
      <c r="S20" s="35">
        <v>5</v>
      </c>
      <c r="T20" s="35">
        <f t="shared" si="5"/>
        <v>20</v>
      </c>
      <c r="U20" s="5">
        <f t="shared" si="6"/>
        <v>179.07</v>
      </c>
      <c r="V20">
        <v>18</v>
      </c>
    </row>
    <row r="21" spans="1:22" ht="12.75">
      <c r="A21" s="4">
        <v>4034</v>
      </c>
      <c r="B21" s="1" t="s">
        <v>154</v>
      </c>
      <c r="C21" s="1" t="s">
        <v>187</v>
      </c>
      <c r="D21" s="1" t="s">
        <v>285</v>
      </c>
      <c r="E21" s="5">
        <v>56.17</v>
      </c>
      <c r="F21" s="35">
        <v>5</v>
      </c>
      <c r="G21" s="5">
        <f t="shared" si="0"/>
        <v>61.17</v>
      </c>
      <c r="H21" s="5">
        <f t="shared" si="1"/>
        <v>58.83</v>
      </c>
      <c r="I21" s="5">
        <v>33.79</v>
      </c>
      <c r="J21" s="35">
        <v>0</v>
      </c>
      <c r="K21" s="5">
        <f t="shared" si="2"/>
        <v>33.79</v>
      </c>
      <c r="L21" s="5">
        <f t="shared" si="3"/>
        <v>66.21000000000001</v>
      </c>
      <c r="M21" s="5">
        <v>35.19</v>
      </c>
      <c r="N21" s="35">
        <v>16</v>
      </c>
      <c r="O21" s="35">
        <v>8</v>
      </c>
      <c r="P21" s="35">
        <f t="shared" si="4"/>
        <v>24</v>
      </c>
      <c r="Q21" s="5">
        <v>38.63</v>
      </c>
      <c r="R21" s="35">
        <v>24</v>
      </c>
      <c r="S21" s="35">
        <v>2</v>
      </c>
      <c r="T21" s="35">
        <f t="shared" si="5"/>
        <v>26</v>
      </c>
      <c r="U21" s="5">
        <f t="shared" si="6"/>
        <v>175.04000000000002</v>
      </c>
      <c r="V21">
        <v>19</v>
      </c>
    </row>
    <row r="22" spans="1:22" ht="12.75">
      <c r="A22" s="4">
        <v>4059</v>
      </c>
      <c r="B22" s="1" t="s">
        <v>39</v>
      </c>
      <c r="C22" s="1" t="s">
        <v>40</v>
      </c>
      <c r="D22" s="1" t="s">
        <v>6</v>
      </c>
      <c r="E22" s="5">
        <v>43.59</v>
      </c>
      <c r="F22" s="35">
        <v>5</v>
      </c>
      <c r="G22" s="5">
        <f t="shared" si="0"/>
        <v>48.59</v>
      </c>
      <c r="H22" s="5">
        <f t="shared" si="1"/>
        <v>71.41</v>
      </c>
      <c r="I22" s="5">
        <v>39.47</v>
      </c>
      <c r="J22" s="35">
        <v>5</v>
      </c>
      <c r="K22" s="5">
        <f t="shared" si="2"/>
        <v>44.47</v>
      </c>
      <c r="L22" s="5">
        <f t="shared" si="3"/>
        <v>55.53</v>
      </c>
      <c r="M22" s="5">
        <v>33.87</v>
      </c>
      <c r="N22" s="35">
        <v>20</v>
      </c>
      <c r="O22" s="35">
        <v>8</v>
      </c>
      <c r="P22" s="35">
        <f t="shared" si="4"/>
        <v>28</v>
      </c>
      <c r="Q22" s="5">
        <v>37.05</v>
      </c>
      <c r="R22" s="35">
        <v>5</v>
      </c>
      <c r="S22" s="35">
        <v>9</v>
      </c>
      <c r="T22" s="35">
        <f t="shared" si="5"/>
        <v>14</v>
      </c>
      <c r="U22" s="5">
        <f t="shared" si="6"/>
        <v>168.94</v>
      </c>
      <c r="V22">
        <v>20</v>
      </c>
    </row>
    <row r="23" spans="1:22" ht="12.75">
      <c r="A23" s="4">
        <v>4063</v>
      </c>
      <c r="B23" s="1" t="s">
        <v>41</v>
      </c>
      <c r="C23" s="1" t="s">
        <v>42</v>
      </c>
      <c r="D23" s="1" t="s">
        <v>113</v>
      </c>
      <c r="E23" s="5">
        <v>45.89</v>
      </c>
      <c r="F23" s="35">
        <v>10</v>
      </c>
      <c r="G23" s="5">
        <f t="shared" si="0"/>
        <v>55.89</v>
      </c>
      <c r="H23" s="5">
        <f t="shared" si="1"/>
        <v>64.11</v>
      </c>
      <c r="I23" s="5">
        <v>37.36</v>
      </c>
      <c r="J23" s="35">
        <v>5</v>
      </c>
      <c r="K23" s="5">
        <f t="shared" si="2"/>
        <v>42.36</v>
      </c>
      <c r="L23" s="5">
        <f t="shared" si="3"/>
        <v>57.64</v>
      </c>
      <c r="M23" s="5">
        <v>32.71</v>
      </c>
      <c r="N23" s="35">
        <v>17</v>
      </c>
      <c r="O23" s="35">
        <v>8</v>
      </c>
      <c r="P23" s="35">
        <f t="shared" si="4"/>
        <v>25</v>
      </c>
      <c r="Q23" s="5">
        <v>33.85</v>
      </c>
      <c r="R23" s="35">
        <v>12</v>
      </c>
      <c r="S23" s="35">
        <v>9</v>
      </c>
      <c r="T23" s="35">
        <f t="shared" si="5"/>
        <v>21</v>
      </c>
      <c r="U23" s="5">
        <f t="shared" si="6"/>
        <v>167.75</v>
      </c>
      <c r="V23">
        <v>21</v>
      </c>
    </row>
    <row r="24" spans="1:22" s="80" customFormat="1" ht="12.75">
      <c r="A24" s="79">
        <v>4054</v>
      </c>
      <c r="B24" s="80" t="s">
        <v>353</v>
      </c>
      <c r="C24" s="80" t="s">
        <v>354</v>
      </c>
      <c r="D24" s="81" t="s">
        <v>244</v>
      </c>
      <c r="E24" s="82">
        <v>56.08</v>
      </c>
      <c r="F24" s="83">
        <v>10</v>
      </c>
      <c r="G24" s="82">
        <f t="shared" si="0"/>
        <v>66.08</v>
      </c>
      <c r="H24" s="82">
        <f t="shared" si="1"/>
        <v>53.92</v>
      </c>
      <c r="I24" s="82">
        <v>31.78</v>
      </c>
      <c r="J24" s="83">
        <v>0</v>
      </c>
      <c r="K24" s="82">
        <f t="shared" si="2"/>
        <v>31.78</v>
      </c>
      <c r="L24" s="82">
        <f t="shared" si="3"/>
        <v>68.22</v>
      </c>
      <c r="M24" s="82">
        <v>35.96</v>
      </c>
      <c r="N24" s="83">
        <v>12</v>
      </c>
      <c r="O24" s="83">
        <v>8</v>
      </c>
      <c r="P24" s="83">
        <f t="shared" si="4"/>
        <v>20</v>
      </c>
      <c r="Q24" s="82">
        <v>32.98</v>
      </c>
      <c r="R24" s="83">
        <v>14</v>
      </c>
      <c r="S24" s="83">
        <v>9</v>
      </c>
      <c r="T24" s="83">
        <f t="shared" si="5"/>
        <v>23</v>
      </c>
      <c r="U24" s="82">
        <f t="shared" si="6"/>
        <v>165.14</v>
      </c>
      <c r="V24" s="80">
        <v>22</v>
      </c>
    </row>
    <row r="25" spans="1:22" ht="12.75">
      <c r="A25" s="4">
        <v>4057</v>
      </c>
      <c r="B25" t="s">
        <v>338</v>
      </c>
      <c r="C25" t="s">
        <v>395</v>
      </c>
      <c r="D25" s="1" t="s">
        <v>305</v>
      </c>
      <c r="E25" s="5">
        <v>55.88</v>
      </c>
      <c r="F25" s="35">
        <v>0</v>
      </c>
      <c r="G25" s="5">
        <f t="shared" si="0"/>
        <v>55.88</v>
      </c>
      <c r="H25" s="5">
        <f t="shared" si="1"/>
        <v>64.12</v>
      </c>
      <c r="I25" s="5">
        <v>32.03</v>
      </c>
      <c r="J25" s="35">
        <v>5</v>
      </c>
      <c r="K25" s="5">
        <f t="shared" si="2"/>
        <v>37.03</v>
      </c>
      <c r="L25" s="5">
        <f t="shared" si="3"/>
        <v>62.97</v>
      </c>
      <c r="M25" s="5">
        <v>34.01</v>
      </c>
      <c r="N25" s="35">
        <v>15</v>
      </c>
      <c r="O25" s="35">
        <v>0</v>
      </c>
      <c r="P25" s="35">
        <f t="shared" si="4"/>
        <v>15</v>
      </c>
      <c r="Q25" s="5">
        <v>37.82</v>
      </c>
      <c r="R25" s="35">
        <v>14</v>
      </c>
      <c r="S25" s="35">
        <v>9</v>
      </c>
      <c r="T25" s="35">
        <f t="shared" si="5"/>
        <v>23</v>
      </c>
      <c r="U25" s="5">
        <f t="shared" si="6"/>
        <v>165.09</v>
      </c>
      <c r="V25">
        <v>23</v>
      </c>
    </row>
    <row r="26" spans="1:22" s="80" customFormat="1" ht="12.75">
      <c r="A26" s="79">
        <v>4023</v>
      </c>
      <c r="B26" s="81" t="s">
        <v>356</v>
      </c>
      <c r="C26" s="81" t="s">
        <v>357</v>
      </c>
      <c r="D26" s="81" t="s">
        <v>254</v>
      </c>
      <c r="E26" s="82">
        <v>49.72</v>
      </c>
      <c r="F26" s="83">
        <v>0</v>
      </c>
      <c r="G26" s="82">
        <f t="shared" si="0"/>
        <v>49.72</v>
      </c>
      <c r="H26" s="82">
        <f t="shared" si="1"/>
        <v>70.28</v>
      </c>
      <c r="I26" s="82">
        <v>43.06</v>
      </c>
      <c r="J26" s="83">
        <v>10</v>
      </c>
      <c r="K26" s="82">
        <f t="shared" si="2"/>
        <v>53.06</v>
      </c>
      <c r="L26" s="82">
        <f t="shared" si="3"/>
        <v>46.94</v>
      </c>
      <c r="M26" s="82">
        <v>37.11</v>
      </c>
      <c r="N26" s="83">
        <v>17</v>
      </c>
      <c r="O26" s="83">
        <v>8</v>
      </c>
      <c r="P26" s="83">
        <v>25</v>
      </c>
      <c r="Q26" s="82">
        <v>36.91</v>
      </c>
      <c r="R26" s="83">
        <v>17</v>
      </c>
      <c r="S26" s="83">
        <v>5</v>
      </c>
      <c r="T26" s="83">
        <f t="shared" si="5"/>
        <v>22</v>
      </c>
      <c r="U26" s="82">
        <f t="shared" si="6"/>
        <v>164.22</v>
      </c>
      <c r="V26" s="80">
        <v>24</v>
      </c>
    </row>
    <row r="27" spans="1:22" ht="12.75">
      <c r="A27" s="4">
        <v>4055</v>
      </c>
      <c r="B27" s="1" t="s">
        <v>188</v>
      </c>
      <c r="C27" s="1" t="s">
        <v>367</v>
      </c>
      <c r="D27" s="1" t="s">
        <v>287</v>
      </c>
      <c r="E27" s="5">
        <v>56.3</v>
      </c>
      <c r="F27" s="35">
        <v>10</v>
      </c>
      <c r="G27" s="5">
        <f t="shared" si="0"/>
        <v>66.3</v>
      </c>
      <c r="H27" s="5">
        <f t="shared" si="1"/>
        <v>53.7</v>
      </c>
      <c r="I27" s="5">
        <v>37.86</v>
      </c>
      <c r="J27" s="35">
        <v>5</v>
      </c>
      <c r="K27" s="5">
        <f t="shared" si="2"/>
        <v>42.86</v>
      </c>
      <c r="L27" s="5">
        <f t="shared" si="3"/>
        <v>57.14</v>
      </c>
      <c r="M27" s="5">
        <v>35.42</v>
      </c>
      <c r="N27" s="35">
        <v>16</v>
      </c>
      <c r="O27" s="35">
        <v>8</v>
      </c>
      <c r="P27" s="35">
        <f t="shared" si="4"/>
        <v>24</v>
      </c>
      <c r="Q27" s="5">
        <v>33.29</v>
      </c>
      <c r="R27" s="35">
        <v>14</v>
      </c>
      <c r="S27" s="35">
        <v>9</v>
      </c>
      <c r="T27" s="35">
        <f t="shared" si="5"/>
        <v>23</v>
      </c>
      <c r="U27" s="5">
        <f t="shared" si="6"/>
        <v>157.84</v>
      </c>
      <c r="V27">
        <v>25</v>
      </c>
    </row>
    <row r="28" spans="1:22" ht="12.75">
      <c r="A28" s="4">
        <v>4047</v>
      </c>
      <c r="B28" s="1" t="s">
        <v>361</v>
      </c>
      <c r="C28" s="1" t="s">
        <v>82</v>
      </c>
      <c r="D28" s="1" t="s">
        <v>78</v>
      </c>
      <c r="E28" s="5">
        <v>47.41</v>
      </c>
      <c r="F28" s="35">
        <v>5</v>
      </c>
      <c r="G28" s="5">
        <f t="shared" si="0"/>
        <v>52.41</v>
      </c>
      <c r="H28" s="5">
        <f t="shared" si="1"/>
        <v>67.59</v>
      </c>
      <c r="I28" s="5">
        <v>43.25</v>
      </c>
      <c r="J28" s="35">
        <v>10</v>
      </c>
      <c r="K28" s="5">
        <f t="shared" si="2"/>
        <v>53.25</v>
      </c>
      <c r="L28" s="5">
        <f t="shared" si="3"/>
        <v>46.75</v>
      </c>
      <c r="M28" s="5">
        <v>36.82</v>
      </c>
      <c r="N28" s="35">
        <v>15</v>
      </c>
      <c r="O28" s="35">
        <v>0</v>
      </c>
      <c r="P28" s="35">
        <f t="shared" si="4"/>
        <v>15</v>
      </c>
      <c r="Q28" s="5">
        <v>28.89</v>
      </c>
      <c r="R28" s="35">
        <v>7</v>
      </c>
      <c r="S28" s="35">
        <v>14</v>
      </c>
      <c r="T28" s="35">
        <f t="shared" si="5"/>
        <v>21</v>
      </c>
      <c r="U28" s="5">
        <f t="shared" si="6"/>
        <v>150.34</v>
      </c>
      <c r="V28">
        <v>26</v>
      </c>
    </row>
    <row r="29" spans="1:22" ht="12.75">
      <c r="A29" s="4">
        <v>4069</v>
      </c>
      <c r="B29" s="1" t="s">
        <v>155</v>
      </c>
      <c r="C29" s="1" t="s">
        <v>409</v>
      </c>
      <c r="D29" s="1" t="s">
        <v>113</v>
      </c>
      <c r="E29" s="5">
        <v>52.67</v>
      </c>
      <c r="F29" s="35">
        <v>15</v>
      </c>
      <c r="G29" s="5">
        <f t="shared" si="0"/>
        <v>67.67</v>
      </c>
      <c r="H29" s="5">
        <f t="shared" si="1"/>
        <v>52.33</v>
      </c>
      <c r="I29" s="5">
        <v>36.27</v>
      </c>
      <c r="J29" s="35">
        <v>10</v>
      </c>
      <c r="K29" s="5">
        <f t="shared" si="2"/>
        <v>46.27</v>
      </c>
      <c r="L29" s="5">
        <f t="shared" si="3"/>
        <v>53.73</v>
      </c>
      <c r="M29" s="5">
        <v>40.99</v>
      </c>
      <c r="N29" s="35">
        <v>17</v>
      </c>
      <c r="O29" s="35">
        <v>0</v>
      </c>
      <c r="P29" s="35">
        <f t="shared" si="4"/>
        <v>17</v>
      </c>
      <c r="Q29" s="5">
        <v>33.69</v>
      </c>
      <c r="R29" s="35">
        <v>14</v>
      </c>
      <c r="S29" s="35">
        <v>9</v>
      </c>
      <c r="T29" s="35">
        <f t="shared" si="5"/>
        <v>23</v>
      </c>
      <c r="U29" s="5">
        <f t="shared" si="6"/>
        <v>146.06</v>
      </c>
      <c r="V29">
        <v>27</v>
      </c>
    </row>
    <row r="30" spans="1:22" ht="12.75">
      <c r="A30" s="4">
        <v>4044</v>
      </c>
      <c r="B30" s="1" t="s">
        <v>109</v>
      </c>
      <c r="C30" s="1" t="s">
        <v>179</v>
      </c>
      <c r="D30" s="1" t="s">
        <v>264</v>
      </c>
      <c r="E30" s="5"/>
      <c r="F30" s="35">
        <v>120</v>
      </c>
      <c r="G30" s="5">
        <f t="shared" si="0"/>
        <v>120</v>
      </c>
      <c r="H30" s="5">
        <f t="shared" si="1"/>
        <v>0</v>
      </c>
      <c r="I30" s="5">
        <v>28.33</v>
      </c>
      <c r="J30" s="35">
        <v>0</v>
      </c>
      <c r="K30" s="5">
        <f t="shared" si="2"/>
        <v>28.33</v>
      </c>
      <c r="L30" s="5">
        <f t="shared" si="3"/>
        <v>71.67</v>
      </c>
      <c r="M30" s="5">
        <v>32.79</v>
      </c>
      <c r="N30" s="35">
        <v>24</v>
      </c>
      <c r="O30" s="35">
        <v>8</v>
      </c>
      <c r="P30" s="35">
        <f t="shared" si="4"/>
        <v>32</v>
      </c>
      <c r="Q30" s="5">
        <v>32.13</v>
      </c>
      <c r="R30" s="35">
        <v>18</v>
      </c>
      <c r="S30" s="35">
        <v>14</v>
      </c>
      <c r="T30" s="35">
        <f t="shared" si="5"/>
        <v>32</v>
      </c>
      <c r="U30" s="5">
        <f t="shared" si="6"/>
        <v>135.67000000000002</v>
      </c>
      <c r="V30">
        <v>28</v>
      </c>
    </row>
    <row r="31" spans="1:22" ht="12.75">
      <c r="A31" s="4">
        <v>4041</v>
      </c>
      <c r="B31" t="s">
        <v>193</v>
      </c>
      <c r="C31" t="s">
        <v>391</v>
      </c>
      <c r="D31" s="1" t="s">
        <v>163</v>
      </c>
      <c r="E31" s="5"/>
      <c r="F31" s="35">
        <v>120</v>
      </c>
      <c r="G31" s="5">
        <f t="shared" si="0"/>
        <v>120</v>
      </c>
      <c r="H31" s="5">
        <f t="shared" si="1"/>
        <v>0</v>
      </c>
      <c r="I31" s="5">
        <v>28.78</v>
      </c>
      <c r="J31" s="35">
        <v>0</v>
      </c>
      <c r="K31" s="5">
        <f t="shared" si="2"/>
        <v>28.78</v>
      </c>
      <c r="L31" s="5">
        <f t="shared" si="3"/>
        <v>71.22</v>
      </c>
      <c r="M31" s="5">
        <v>32.7</v>
      </c>
      <c r="N31" s="35">
        <v>24</v>
      </c>
      <c r="O31" s="35">
        <v>8</v>
      </c>
      <c r="P31" s="35">
        <f t="shared" si="4"/>
        <v>32</v>
      </c>
      <c r="Q31" s="5">
        <v>30.21</v>
      </c>
      <c r="R31" s="35">
        <v>18</v>
      </c>
      <c r="S31" s="35">
        <v>14</v>
      </c>
      <c r="T31" s="35">
        <f t="shared" si="5"/>
        <v>32</v>
      </c>
      <c r="U31" s="5">
        <f t="shared" si="6"/>
        <v>135.22</v>
      </c>
      <c r="V31">
        <v>29</v>
      </c>
    </row>
    <row r="32" spans="1:22" ht="12.75">
      <c r="A32" s="4">
        <v>4022</v>
      </c>
      <c r="B32" s="1" t="s">
        <v>3</v>
      </c>
      <c r="C32" s="1" t="s">
        <v>67</v>
      </c>
      <c r="D32" s="1" t="s">
        <v>300</v>
      </c>
      <c r="E32" s="5"/>
      <c r="F32" s="35">
        <v>120</v>
      </c>
      <c r="G32" s="5">
        <f t="shared" si="0"/>
        <v>120</v>
      </c>
      <c r="H32" s="5">
        <f t="shared" si="1"/>
        <v>0</v>
      </c>
      <c r="I32" s="5">
        <v>29.76</v>
      </c>
      <c r="J32" s="35">
        <v>0</v>
      </c>
      <c r="K32" s="5">
        <f t="shared" si="2"/>
        <v>29.76</v>
      </c>
      <c r="L32" s="5">
        <f t="shared" si="3"/>
        <v>70.24</v>
      </c>
      <c r="M32" s="5">
        <v>32.59</v>
      </c>
      <c r="N32" s="35">
        <v>20</v>
      </c>
      <c r="O32" s="35">
        <v>8</v>
      </c>
      <c r="P32" s="35">
        <f t="shared" si="4"/>
        <v>28</v>
      </c>
      <c r="Q32" s="5">
        <v>34.28</v>
      </c>
      <c r="R32" s="35">
        <v>18</v>
      </c>
      <c r="S32" s="35">
        <v>9</v>
      </c>
      <c r="T32" s="35">
        <f t="shared" si="5"/>
        <v>27</v>
      </c>
      <c r="U32" s="5">
        <f t="shared" si="6"/>
        <v>125.24</v>
      </c>
      <c r="V32">
        <v>30</v>
      </c>
    </row>
    <row r="33" spans="1:22" s="80" customFormat="1" ht="12.75">
      <c r="A33" s="79">
        <v>4033</v>
      </c>
      <c r="B33" s="81" t="s">
        <v>196</v>
      </c>
      <c r="C33" s="81" t="s">
        <v>202</v>
      </c>
      <c r="D33" s="81" t="s">
        <v>113</v>
      </c>
      <c r="E33" s="82">
        <v>40.55</v>
      </c>
      <c r="F33" s="83">
        <v>10</v>
      </c>
      <c r="G33" s="82">
        <f>SUM(E33:F33)</f>
        <v>50.55</v>
      </c>
      <c r="H33" s="82">
        <f t="shared" si="1"/>
        <v>69.45</v>
      </c>
      <c r="I33" s="82"/>
      <c r="J33" s="83">
        <v>100</v>
      </c>
      <c r="K33" s="82">
        <f>SUM(I33:J33)</f>
        <v>100</v>
      </c>
      <c r="L33" s="82">
        <f t="shared" si="3"/>
        <v>0</v>
      </c>
      <c r="M33" s="82">
        <v>34.8</v>
      </c>
      <c r="N33" s="83">
        <v>24</v>
      </c>
      <c r="O33" s="83">
        <v>0</v>
      </c>
      <c r="P33" s="83">
        <f>SUM(N33:O33)</f>
        <v>24</v>
      </c>
      <c r="Q33" s="82">
        <v>32.42</v>
      </c>
      <c r="R33" s="83">
        <v>17</v>
      </c>
      <c r="S33" s="83">
        <v>14</v>
      </c>
      <c r="T33" s="83">
        <f>SUM(R33:S33)</f>
        <v>31</v>
      </c>
      <c r="U33" s="82">
        <f>SUM(H33,L33,P33,T33)</f>
        <v>124.45</v>
      </c>
      <c r="V33" s="80">
        <v>31</v>
      </c>
    </row>
    <row r="34" spans="1:22" ht="12.75">
      <c r="A34" s="4">
        <v>4037</v>
      </c>
      <c r="B34" s="1" t="s">
        <v>170</v>
      </c>
      <c r="C34" s="1" t="s">
        <v>171</v>
      </c>
      <c r="D34" s="1" t="s">
        <v>11</v>
      </c>
      <c r="E34" s="5"/>
      <c r="F34" s="35">
        <v>120</v>
      </c>
      <c r="G34" s="5">
        <f t="shared" si="0"/>
        <v>120</v>
      </c>
      <c r="H34" s="5">
        <f t="shared" si="1"/>
        <v>0</v>
      </c>
      <c r="I34" s="5">
        <v>28.89</v>
      </c>
      <c r="J34" s="35">
        <v>5</v>
      </c>
      <c r="K34" s="5">
        <f t="shared" si="2"/>
        <v>33.89</v>
      </c>
      <c r="L34" s="5">
        <f t="shared" si="3"/>
        <v>66.11</v>
      </c>
      <c r="M34" s="5">
        <v>30.91</v>
      </c>
      <c r="N34" s="35">
        <v>24</v>
      </c>
      <c r="O34" s="35">
        <v>8</v>
      </c>
      <c r="P34" s="35">
        <f t="shared" si="4"/>
        <v>32</v>
      </c>
      <c r="Q34" s="5">
        <v>29.44</v>
      </c>
      <c r="R34" s="35">
        <v>11</v>
      </c>
      <c r="S34" s="35">
        <v>9</v>
      </c>
      <c r="T34" s="35">
        <f t="shared" si="5"/>
        <v>20</v>
      </c>
      <c r="U34" s="5">
        <f t="shared" si="6"/>
        <v>118.11</v>
      </c>
      <c r="V34">
        <v>32</v>
      </c>
    </row>
    <row r="35" spans="1:22" ht="12.75">
      <c r="A35" s="4">
        <v>4021</v>
      </c>
      <c r="B35" s="1" t="s">
        <v>34</v>
      </c>
      <c r="C35" s="1" t="s">
        <v>85</v>
      </c>
      <c r="D35" s="1" t="s">
        <v>11</v>
      </c>
      <c r="E35" s="5"/>
      <c r="F35" s="35">
        <v>120</v>
      </c>
      <c r="G35" s="5">
        <f t="shared" si="0"/>
        <v>120</v>
      </c>
      <c r="H35" s="5">
        <f t="shared" si="1"/>
        <v>0</v>
      </c>
      <c r="I35" s="5">
        <v>28.74</v>
      </c>
      <c r="J35" s="35">
        <v>0</v>
      </c>
      <c r="K35" s="5">
        <f t="shared" si="2"/>
        <v>28.74</v>
      </c>
      <c r="L35" s="5">
        <f t="shared" si="3"/>
        <v>71.26</v>
      </c>
      <c r="M35" s="5">
        <v>34.75</v>
      </c>
      <c r="N35" s="35">
        <v>13</v>
      </c>
      <c r="O35" s="35">
        <v>0</v>
      </c>
      <c r="P35" s="35">
        <f t="shared" si="4"/>
        <v>13</v>
      </c>
      <c r="Q35" s="5">
        <v>35.16</v>
      </c>
      <c r="R35" s="35">
        <v>24</v>
      </c>
      <c r="S35" s="35">
        <v>9</v>
      </c>
      <c r="T35" s="35">
        <f t="shared" si="5"/>
        <v>33</v>
      </c>
      <c r="U35" s="5">
        <f t="shared" si="6"/>
        <v>117.26</v>
      </c>
      <c r="V35">
        <v>33</v>
      </c>
    </row>
    <row r="36" spans="1:22" ht="12.75">
      <c r="A36" s="4">
        <v>4012</v>
      </c>
      <c r="B36" s="1" t="s">
        <v>382</v>
      </c>
      <c r="C36" s="1" t="s">
        <v>203</v>
      </c>
      <c r="D36" s="1" t="s">
        <v>405</v>
      </c>
      <c r="E36" s="5"/>
      <c r="F36" s="35">
        <v>120</v>
      </c>
      <c r="G36" s="5">
        <f>SUM(E36:F36)</f>
        <v>120</v>
      </c>
      <c r="H36" s="5">
        <f t="shared" si="1"/>
        <v>0</v>
      </c>
      <c r="I36" s="5">
        <v>28.03</v>
      </c>
      <c r="J36" s="35">
        <v>5</v>
      </c>
      <c r="K36" s="5">
        <f>SUM(I36:J36)</f>
        <v>33.03</v>
      </c>
      <c r="L36" s="5">
        <f t="shared" si="3"/>
        <v>66.97</v>
      </c>
      <c r="M36">
        <v>35.91</v>
      </c>
      <c r="N36">
        <v>24</v>
      </c>
      <c r="O36">
        <v>8</v>
      </c>
      <c r="P36" s="35">
        <f t="shared" si="4"/>
        <v>32</v>
      </c>
      <c r="Q36">
        <v>34.77</v>
      </c>
      <c r="R36">
        <v>9</v>
      </c>
      <c r="S36">
        <v>9</v>
      </c>
      <c r="T36" s="35">
        <f t="shared" si="5"/>
        <v>18</v>
      </c>
      <c r="U36" s="5">
        <f t="shared" si="6"/>
        <v>116.97</v>
      </c>
      <c r="V36">
        <v>34</v>
      </c>
    </row>
    <row r="37" spans="1:22" ht="12.75">
      <c r="A37" s="4">
        <v>4043</v>
      </c>
      <c r="B37" t="s">
        <v>65</v>
      </c>
      <c r="C37" t="s">
        <v>349</v>
      </c>
      <c r="D37" s="1" t="s">
        <v>64</v>
      </c>
      <c r="E37" s="5"/>
      <c r="F37" s="35">
        <v>120</v>
      </c>
      <c r="G37" s="5">
        <f t="shared" si="0"/>
        <v>120</v>
      </c>
      <c r="H37" s="5">
        <f t="shared" si="1"/>
        <v>0</v>
      </c>
      <c r="I37" s="5">
        <v>29.27</v>
      </c>
      <c r="J37" s="35">
        <v>0</v>
      </c>
      <c r="K37" s="5">
        <f t="shared" si="2"/>
        <v>29.27</v>
      </c>
      <c r="L37" s="5">
        <f t="shared" si="3"/>
        <v>70.73</v>
      </c>
      <c r="M37" s="5">
        <v>31</v>
      </c>
      <c r="N37" s="35">
        <v>14</v>
      </c>
      <c r="O37" s="35">
        <v>0</v>
      </c>
      <c r="P37" s="35">
        <f t="shared" si="4"/>
        <v>14</v>
      </c>
      <c r="Q37" s="5">
        <v>34.68</v>
      </c>
      <c r="R37" s="35">
        <v>18</v>
      </c>
      <c r="S37" s="35">
        <v>9</v>
      </c>
      <c r="T37" s="35">
        <f t="shared" si="5"/>
        <v>27</v>
      </c>
      <c r="U37" s="5">
        <f t="shared" si="6"/>
        <v>111.73</v>
      </c>
      <c r="V37">
        <v>35</v>
      </c>
    </row>
    <row r="38" spans="1:22" ht="12.75">
      <c r="A38" s="4">
        <v>4067</v>
      </c>
      <c r="B38" t="s">
        <v>364</v>
      </c>
      <c r="C38" t="s">
        <v>365</v>
      </c>
      <c r="D38" s="1" t="s">
        <v>296</v>
      </c>
      <c r="E38" s="5"/>
      <c r="F38" s="35">
        <v>120</v>
      </c>
      <c r="G38" s="5">
        <f t="shared" si="0"/>
        <v>120</v>
      </c>
      <c r="H38" s="5">
        <f t="shared" si="1"/>
        <v>0</v>
      </c>
      <c r="I38" s="5">
        <v>29.67</v>
      </c>
      <c r="J38" s="35">
        <v>0</v>
      </c>
      <c r="K38" s="5">
        <f t="shared" si="2"/>
        <v>29.67</v>
      </c>
      <c r="L38" s="5">
        <f t="shared" si="3"/>
        <v>70.33</v>
      </c>
      <c r="M38" s="5">
        <v>30.14</v>
      </c>
      <c r="N38" s="35">
        <v>18</v>
      </c>
      <c r="O38" s="35">
        <v>8</v>
      </c>
      <c r="P38" s="35">
        <f t="shared" si="4"/>
        <v>26</v>
      </c>
      <c r="Q38" s="5">
        <v>20.85</v>
      </c>
      <c r="R38" s="35">
        <v>1</v>
      </c>
      <c r="S38" s="35">
        <v>14</v>
      </c>
      <c r="T38" s="35">
        <f t="shared" si="5"/>
        <v>15</v>
      </c>
      <c r="U38" s="5">
        <f t="shared" si="6"/>
        <v>111.33</v>
      </c>
      <c r="V38">
        <v>36</v>
      </c>
    </row>
    <row r="39" spans="1:22" ht="12.75">
      <c r="A39" s="4">
        <v>4053</v>
      </c>
      <c r="B39" s="1" t="s">
        <v>387</v>
      </c>
      <c r="C39" s="1" t="s">
        <v>394</v>
      </c>
      <c r="D39" s="1" t="s">
        <v>113</v>
      </c>
      <c r="E39" s="5"/>
      <c r="F39" s="35">
        <v>120</v>
      </c>
      <c r="G39" s="5">
        <f t="shared" si="0"/>
        <v>120</v>
      </c>
      <c r="H39" s="5">
        <f t="shared" si="1"/>
        <v>0</v>
      </c>
      <c r="I39" s="5">
        <v>34.07</v>
      </c>
      <c r="J39" s="35">
        <v>5</v>
      </c>
      <c r="K39" s="5">
        <f t="shared" si="2"/>
        <v>39.07</v>
      </c>
      <c r="L39" s="5">
        <f t="shared" si="3"/>
        <v>60.93</v>
      </c>
      <c r="M39" s="5">
        <v>36.03</v>
      </c>
      <c r="N39" s="35">
        <v>19</v>
      </c>
      <c r="O39" s="35">
        <v>8</v>
      </c>
      <c r="P39" s="35">
        <f t="shared" si="4"/>
        <v>27</v>
      </c>
      <c r="Q39" s="5">
        <v>36.21</v>
      </c>
      <c r="R39" s="35">
        <v>14</v>
      </c>
      <c r="S39" s="35">
        <v>9</v>
      </c>
      <c r="T39" s="35">
        <f t="shared" si="5"/>
        <v>23</v>
      </c>
      <c r="U39" s="5">
        <f t="shared" si="6"/>
        <v>110.93</v>
      </c>
      <c r="V39">
        <v>37</v>
      </c>
    </row>
    <row r="40" spans="1:22" ht="12.75">
      <c r="A40" s="4">
        <v>4031</v>
      </c>
      <c r="B40" s="1" t="s">
        <v>338</v>
      </c>
      <c r="C40" s="1" t="s">
        <v>339</v>
      </c>
      <c r="D40" s="1" t="s">
        <v>240</v>
      </c>
      <c r="E40" s="5"/>
      <c r="F40" s="35">
        <v>120</v>
      </c>
      <c r="G40" s="5">
        <f t="shared" si="0"/>
        <v>120</v>
      </c>
      <c r="H40" s="5">
        <f t="shared" si="1"/>
        <v>0</v>
      </c>
      <c r="I40" s="5">
        <v>28.37</v>
      </c>
      <c r="J40" s="35">
        <v>5</v>
      </c>
      <c r="K40" s="5">
        <f t="shared" si="2"/>
        <v>33.370000000000005</v>
      </c>
      <c r="L40" s="5">
        <f t="shared" si="3"/>
        <v>66.63</v>
      </c>
      <c r="M40" s="5">
        <v>32.67</v>
      </c>
      <c r="N40" s="35">
        <v>23</v>
      </c>
      <c r="O40" s="35">
        <v>8</v>
      </c>
      <c r="P40" s="35">
        <f t="shared" si="4"/>
        <v>31</v>
      </c>
      <c r="Q40" s="5">
        <v>30.31</v>
      </c>
      <c r="R40" s="35">
        <v>5</v>
      </c>
      <c r="S40" s="35">
        <v>5</v>
      </c>
      <c r="T40" s="35">
        <f t="shared" si="5"/>
        <v>10</v>
      </c>
      <c r="U40" s="5">
        <f t="shared" si="6"/>
        <v>107.63</v>
      </c>
      <c r="V40">
        <v>38</v>
      </c>
    </row>
    <row r="41" spans="1:22" ht="12.75">
      <c r="A41" s="4">
        <v>4042</v>
      </c>
      <c r="B41" t="s">
        <v>88</v>
      </c>
      <c r="C41" t="s">
        <v>344</v>
      </c>
      <c r="D41" s="1" t="s">
        <v>271</v>
      </c>
      <c r="E41" s="5"/>
      <c r="F41" s="35">
        <v>120</v>
      </c>
      <c r="G41" s="5">
        <f t="shared" si="0"/>
        <v>120</v>
      </c>
      <c r="H41" s="5">
        <f t="shared" si="1"/>
        <v>0</v>
      </c>
      <c r="I41" s="5">
        <v>29.11</v>
      </c>
      <c r="J41" s="35">
        <v>5</v>
      </c>
      <c r="K41" s="5">
        <f t="shared" si="2"/>
        <v>34.11</v>
      </c>
      <c r="L41" s="5">
        <f t="shared" si="3"/>
        <v>65.89</v>
      </c>
      <c r="M41" s="5">
        <v>30.41</v>
      </c>
      <c r="N41" s="35">
        <v>21</v>
      </c>
      <c r="O41" s="35">
        <v>8</v>
      </c>
      <c r="P41" s="35">
        <f t="shared" si="4"/>
        <v>29</v>
      </c>
      <c r="Q41" s="5">
        <v>40.72</v>
      </c>
      <c r="R41" s="35">
        <v>7</v>
      </c>
      <c r="S41" s="35">
        <v>0</v>
      </c>
      <c r="T41" s="35">
        <f t="shared" si="5"/>
        <v>7</v>
      </c>
      <c r="U41" s="5">
        <f t="shared" si="6"/>
        <v>101.89</v>
      </c>
      <c r="V41">
        <v>39</v>
      </c>
    </row>
    <row r="42" spans="1:22" ht="12.75">
      <c r="A42" s="4">
        <v>4017</v>
      </c>
      <c r="B42" s="1" t="s">
        <v>387</v>
      </c>
      <c r="C42" s="1" t="s">
        <v>388</v>
      </c>
      <c r="D42" s="39" t="s">
        <v>113</v>
      </c>
      <c r="E42" s="5"/>
      <c r="F42" s="35">
        <v>120</v>
      </c>
      <c r="G42" s="5">
        <f>SUM(E42:F42)</f>
        <v>120</v>
      </c>
      <c r="H42" s="5">
        <f>120-G42</f>
        <v>0</v>
      </c>
      <c r="I42" s="5">
        <v>34.7</v>
      </c>
      <c r="J42" s="35">
        <v>10</v>
      </c>
      <c r="K42" s="5">
        <f>SUM(I42:J42)</f>
        <v>44.7</v>
      </c>
      <c r="L42" s="5">
        <f>100-K42</f>
        <v>55.3</v>
      </c>
      <c r="M42" s="51">
        <v>35.58</v>
      </c>
      <c r="N42" s="53">
        <v>18</v>
      </c>
      <c r="O42" s="53">
        <v>0</v>
      </c>
      <c r="P42" s="35">
        <f>SUM(N42:O42)</f>
        <v>18</v>
      </c>
      <c r="Q42" s="51">
        <v>36.49</v>
      </c>
      <c r="R42" s="53">
        <v>13</v>
      </c>
      <c r="S42" s="53">
        <v>9</v>
      </c>
      <c r="T42" s="35">
        <f>SUM(R42:S42)</f>
        <v>22</v>
      </c>
      <c r="U42" s="5">
        <f>SUM(H42,L42,P42,T42)</f>
        <v>95.3</v>
      </c>
      <c r="V42">
        <v>40</v>
      </c>
    </row>
    <row r="43" spans="1:22" ht="12.75">
      <c r="A43" s="4">
        <v>4050</v>
      </c>
      <c r="B43" t="s">
        <v>122</v>
      </c>
      <c r="C43" t="s">
        <v>393</v>
      </c>
      <c r="D43" s="1" t="s">
        <v>113</v>
      </c>
      <c r="E43" s="5"/>
      <c r="F43" s="35">
        <v>120</v>
      </c>
      <c r="G43" s="5">
        <f t="shared" si="0"/>
        <v>120</v>
      </c>
      <c r="H43" s="5">
        <f t="shared" si="1"/>
        <v>0</v>
      </c>
      <c r="I43" s="5">
        <v>41.79</v>
      </c>
      <c r="J43" s="35">
        <v>5</v>
      </c>
      <c r="K43" s="5">
        <f t="shared" si="2"/>
        <v>46.79</v>
      </c>
      <c r="L43" s="5">
        <f t="shared" si="3"/>
        <v>53.21</v>
      </c>
      <c r="M43" s="5">
        <v>36.84</v>
      </c>
      <c r="N43" s="35">
        <v>12</v>
      </c>
      <c r="O43" s="35">
        <v>8</v>
      </c>
      <c r="P43" s="35">
        <f t="shared" si="4"/>
        <v>20</v>
      </c>
      <c r="Q43" s="5">
        <v>39.84</v>
      </c>
      <c r="R43" s="35">
        <v>14</v>
      </c>
      <c r="S43" s="35">
        <v>5</v>
      </c>
      <c r="T43" s="35">
        <f t="shared" si="5"/>
        <v>19</v>
      </c>
      <c r="U43" s="5">
        <f t="shared" si="6"/>
        <v>92.21000000000001</v>
      </c>
      <c r="V43">
        <v>41</v>
      </c>
    </row>
    <row r="44" spans="1:22" ht="12.75">
      <c r="A44" s="4">
        <v>4051</v>
      </c>
      <c r="B44" t="s">
        <v>198</v>
      </c>
      <c r="C44" t="s">
        <v>204</v>
      </c>
      <c r="D44" s="1" t="s">
        <v>271</v>
      </c>
      <c r="E44" s="5">
        <v>45.29</v>
      </c>
      <c r="F44" s="35">
        <v>15</v>
      </c>
      <c r="G44" s="5">
        <f t="shared" si="0"/>
        <v>60.29</v>
      </c>
      <c r="H44" s="5">
        <f t="shared" si="1"/>
        <v>59.71</v>
      </c>
      <c r="I44" s="5"/>
      <c r="J44" s="35">
        <v>100</v>
      </c>
      <c r="K44" s="5">
        <f t="shared" si="2"/>
        <v>100</v>
      </c>
      <c r="L44" s="5">
        <f t="shared" si="3"/>
        <v>0</v>
      </c>
      <c r="M44" s="5">
        <v>33.39</v>
      </c>
      <c r="N44" s="35">
        <v>9</v>
      </c>
      <c r="O44" s="35">
        <v>0</v>
      </c>
      <c r="P44" s="35">
        <f t="shared" si="4"/>
        <v>9</v>
      </c>
      <c r="Q44" s="5">
        <v>42.87</v>
      </c>
      <c r="R44" s="35">
        <v>20</v>
      </c>
      <c r="S44" s="35">
        <v>2</v>
      </c>
      <c r="T44" s="35">
        <f t="shared" si="5"/>
        <v>22</v>
      </c>
      <c r="U44" s="5">
        <f t="shared" si="6"/>
        <v>90.71000000000001</v>
      </c>
      <c r="V44">
        <v>42</v>
      </c>
    </row>
    <row r="45" spans="1:22" ht="12.75">
      <c r="A45" s="4">
        <v>4029</v>
      </c>
      <c r="B45" s="1" t="s">
        <v>41</v>
      </c>
      <c r="C45" s="1" t="s">
        <v>44</v>
      </c>
      <c r="D45" s="1" t="s">
        <v>78</v>
      </c>
      <c r="E45" s="5"/>
      <c r="F45" s="35">
        <v>120</v>
      </c>
      <c r="G45" s="5">
        <f t="shared" si="0"/>
        <v>120</v>
      </c>
      <c r="H45" s="5">
        <f t="shared" si="1"/>
        <v>0</v>
      </c>
      <c r="I45" s="5">
        <v>33.58</v>
      </c>
      <c r="J45" s="35">
        <v>15</v>
      </c>
      <c r="K45" s="5">
        <f t="shared" si="2"/>
        <v>48.58</v>
      </c>
      <c r="L45" s="5">
        <f t="shared" si="3"/>
        <v>51.42</v>
      </c>
      <c r="M45" s="5">
        <v>31.58</v>
      </c>
      <c r="N45" s="35">
        <v>14</v>
      </c>
      <c r="O45" s="35">
        <v>8</v>
      </c>
      <c r="P45" s="35">
        <f t="shared" si="4"/>
        <v>22</v>
      </c>
      <c r="Q45" s="5">
        <v>21.23</v>
      </c>
      <c r="R45" s="35">
        <v>0</v>
      </c>
      <c r="S45" s="35">
        <v>5</v>
      </c>
      <c r="T45" s="35">
        <f t="shared" si="5"/>
        <v>5</v>
      </c>
      <c r="U45" s="5">
        <f t="shared" si="6"/>
        <v>78.42</v>
      </c>
      <c r="V45">
        <v>43</v>
      </c>
    </row>
    <row r="46" spans="1:22" ht="12.75">
      <c r="A46" s="4">
        <v>4019</v>
      </c>
      <c r="B46" s="1" t="s">
        <v>190</v>
      </c>
      <c r="C46" s="1" t="s">
        <v>191</v>
      </c>
      <c r="D46" s="1" t="s">
        <v>167</v>
      </c>
      <c r="E46" s="5">
        <v>52.42</v>
      </c>
      <c r="F46" s="35">
        <v>20</v>
      </c>
      <c r="G46" s="5">
        <f t="shared" si="0"/>
        <v>72.42</v>
      </c>
      <c r="H46" s="5">
        <f t="shared" si="1"/>
        <v>47.58</v>
      </c>
      <c r="I46" s="5"/>
      <c r="J46" s="35">
        <v>100</v>
      </c>
      <c r="K46" s="5">
        <f t="shared" si="2"/>
        <v>100</v>
      </c>
      <c r="L46" s="5">
        <f>100-K46</f>
        <v>0</v>
      </c>
      <c r="M46" s="5">
        <v>38.32</v>
      </c>
      <c r="N46" s="35">
        <v>21</v>
      </c>
      <c r="O46" s="35">
        <v>0</v>
      </c>
      <c r="P46" s="35">
        <f t="shared" si="4"/>
        <v>21</v>
      </c>
      <c r="Q46" s="5">
        <v>37.27</v>
      </c>
      <c r="R46" s="35">
        <v>1</v>
      </c>
      <c r="S46" s="35">
        <v>2</v>
      </c>
      <c r="T46" s="35">
        <f>SUM(R46:S46)</f>
        <v>3</v>
      </c>
      <c r="U46" s="5">
        <f t="shared" si="6"/>
        <v>71.58</v>
      </c>
      <c r="V46">
        <v>44</v>
      </c>
    </row>
    <row r="47" spans="1:22" ht="12.75">
      <c r="A47" s="4">
        <v>4066</v>
      </c>
      <c r="B47" s="1" t="s">
        <v>12</v>
      </c>
      <c r="C47" s="1" t="s">
        <v>81</v>
      </c>
      <c r="D47" s="70" t="s">
        <v>290</v>
      </c>
      <c r="E47" s="5"/>
      <c r="F47" s="35">
        <v>120</v>
      </c>
      <c r="G47" s="5">
        <f t="shared" si="0"/>
        <v>120</v>
      </c>
      <c r="H47" s="5">
        <f t="shared" si="1"/>
        <v>0</v>
      </c>
      <c r="I47" s="5"/>
      <c r="J47" s="35">
        <v>100</v>
      </c>
      <c r="K47" s="5">
        <f t="shared" si="2"/>
        <v>100</v>
      </c>
      <c r="L47" s="5">
        <f t="shared" si="3"/>
        <v>0</v>
      </c>
      <c r="M47" s="5">
        <v>35.48</v>
      </c>
      <c r="N47" s="35">
        <v>13</v>
      </c>
      <c r="O47" s="35">
        <v>8</v>
      </c>
      <c r="P47" s="35">
        <f t="shared" si="4"/>
        <v>21</v>
      </c>
      <c r="Q47" s="5">
        <v>29.31</v>
      </c>
      <c r="R47" s="35">
        <v>8</v>
      </c>
      <c r="S47" s="35">
        <v>14</v>
      </c>
      <c r="T47" s="35">
        <f t="shared" si="5"/>
        <v>22</v>
      </c>
      <c r="U47" s="5">
        <f t="shared" si="6"/>
        <v>43</v>
      </c>
      <c r="V47">
        <v>45</v>
      </c>
    </row>
    <row r="48" spans="1:22" ht="12.75">
      <c r="A48" s="4">
        <v>4024</v>
      </c>
      <c r="B48" s="1" t="s">
        <v>311</v>
      </c>
      <c r="C48" s="1" t="s">
        <v>366</v>
      </c>
      <c r="D48" s="1" t="s">
        <v>287</v>
      </c>
      <c r="E48" s="5"/>
      <c r="F48" s="35">
        <v>120</v>
      </c>
      <c r="G48" s="5">
        <f t="shared" si="0"/>
        <v>120</v>
      </c>
      <c r="H48" s="5">
        <f t="shared" si="1"/>
        <v>0</v>
      </c>
      <c r="I48" s="5"/>
      <c r="J48" s="35">
        <v>100</v>
      </c>
      <c r="K48" s="5">
        <f t="shared" si="2"/>
        <v>100</v>
      </c>
      <c r="L48" s="5">
        <f t="shared" si="3"/>
        <v>0</v>
      </c>
      <c r="M48" s="5">
        <v>35.77</v>
      </c>
      <c r="N48" s="35">
        <v>20</v>
      </c>
      <c r="O48" s="35">
        <v>0</v>
      </c>
      <c r="P48" s="35">
        <v>20</v>
      </c>
      <c r="Q48" s="5">
        <v>44.16</v>
      </c>
      <c r="R48" s="35">
        <v>10</v>
      </c>
      <c r="S48" s="35">
        <v>2</v>
      </c>
      <c r="T48" s="35">
        <f t="shared" si="5"/>
        <v>12</v>
      </c>
      <c r="U48" s="5">
        <f t="shared" si="6"/>
        <v>32</v>
      </c>
      <c r="V48">
        <v>46</v>
      </c>
    </row>
    <row r="49" spans="1:22" ht="12.75">
      <c r="A49" s="4">
        <v>4003</v>
      </c>
      <c r="B49" s="1" t="s">
        <v>371</v>
      </c>
      <c r="C49" s="1" t="s">
        <v>375</v>
      </c>
      <c r="D49" s="1" t="s">
        <v>405</v>
      </c>
      <c r="E49" s="5">
        <v>43.61</v>
      </c>
      <c r="F49" s="35">
        <v>0</v>
      </c>
      <c r="G49" s="5">
        <f>SUM(E49:F49)</f>
        <v>43.61</v>
      </c>
      <c r="H49" s="5">
        <f>120-G49</f>
        <v>76.39</v>
      </c>
      <c r="I49" s="5">
        <v>31.65</v>
      </c>
      <c r="J49" s="35">
        <v>0</v>
      </c>
      <c r="K49" s="5">
        <f>SUM(I49:J49)</f>
        <v>31.65</v>
      </c>
      <c r="L49" s="5">
        <f>100-K49</f>
        <v>68.35</v>
      </c>
      <c r="M49" t="s">
        <v>403</v>
      </c>
      <c r="P49" s="35">
        <f>SUM(N49:O49)</f>
        <v>0</v>
      </c>
      <c r="Q49" t="s">
        <v>403</v>
      </c>
      <c r="T49" s="35">
        <f>SUM(R49:S49)</f>
        <v>0</v>
      </c>
      <c r="U49" s="5">
        <f>SUM(H49,L49,P49,T49)</f>
        <v>144.74</v>
      </c>
      <c r="V49" s="41" t="s">
        <v>408</v>
      </c>
    </row>
    <row r="50" spans="1:22" ht="12.75">
      <c r="A50" s="4">
        <v>4007</v>
      </c>
      <c r="B50" t="s">
        <v>324</v>
      </c>
      <c r="C50" t="s">
        <v>199</v>
      </c>
      <c r="D50" s="1" t="s">
        <v>405</v>
      </c>
      <c r="E50" s="5">
        <v>44.36</v>
      </c>
      <c r="F50" s="35">
        <v>0</v>
      </c>
      <c r="G50" s="5">
        <f>SUM(E50:F50)</f>
        <v>44.36</v>
      </c>
      <c r="H50" s="5">
        <f>120-G50</f>
        <v>75.64</v>
      </c>
      <c r="I50" s="5">
        <v>36.08</v>
      </c>
      <c r="J50" s="35">
        <v>5</v>
      </c>
      <c r="K50" s="5">
        <f>SUM(I50:J50)</f>
        <v>41.08</v>
      </c>
      <c r="L50" s="5">
        <f>100-K50</f>
        <v>58.92</v>
      </c>
      <c r="M50" t="s">
        <v>403</v>
      </c>
      <c r="P50" s="35">
        <f>SUM(N50:O50)</f>
        <v>0</v>
      </c>
      <c r="Q50" t="s">
        <v>403</v>
      </c>
      <c r="T50" s="35">
        <f>SUM(R50:S50)</f>
        <v>0</v>
      </c>
      <c r="U50" s="5">
        <f>SUM(H50,L50,P50,T50)</f>
        <v>134.56</v>
      </c>
      <c r="V50" s="41" t="s">
        <v>408</v>
      </c>
    </row>
    <row r="51" spans="1:22" ht="12.75">
      <c r="A51" s="4">
        <v>4052</v>
      </c>
      <c r="B51" t="s">
        <v>83</v>
      </c>
      <c r="C51" t="s">
        <v>84</v>
      </c>
      <c r="D51" s="1" t="s">
        <v>305</v>
      </c>
      <c r="E51" s="5"/>
      <c r="F51" s="35">
        <v>120</v>
      </c>
      <c r="G51" s="5">
        <f>SUM(E51:F51)</f>
        <v>120</v>
      </c>
      <c r="H51" s="5">
        <f>120-G51</f>
        <v>0</v>
      </c>
      <c r="I51" s="5">
        <v>33.2</v>
      </c>
      <c r="J51" s="35">
        <v>0</v>
      </c>
      <c r="K51" s="5">
        <f>SUM(I51:J51)</f>
        <v>33.2</v>
      </c>
      <c r="L51" s="5">
        <f>100-K51</f>
        <v>66.8</v>
      </c>
      <c r="M51" s="5">
        <v>35.93</v>
      </c>
      <c r="N51" s="35">
        <v>18</v>
      </c>
      <c r="O51" s="35">
        <v>8</v>
      </c>
      <c r="P51" s="35">
        <f>SUM(N51:O51)</f>
        <v>26</v>
      </c>
      <c r="Q51" s="5" t="s">
        <v>403</v>
      </c>
      <c r="R51" s="35"/>
      <c r="S51" s="35"/>
      <c r="T51" s="35">
        <f>SUM(R51:S51)</f>
        <v>0</v>
      </c>
      <c r="U51" s="5">
        <f>SUM(H51,L51,P51,T51)</f>
        <v>92.8</v>
      </c>
      <c r="V51" s="35" t="s">
        <v>408</v>
      </c>
    </row>
    <row r="52" spans="1:22" ht="12.75">
      <c r="A52" s="4">
        <v>4036</v>
      </c>
      <c r="B52" s="1" t="s">
        <v>350</v>
      </c>
      <c r="C52" s="1" t="s">
        <v>351</v>
      </c>
      <c r="D52" s="1" t="s">
        <v>6</v>
      </c>
      <c r="E52" s="5"/>
      <c r="F52" s="35">
        <v>120</v>
      </c>
      <c r="G52" s="5">
        <f>SUM(E52:F52)</f>
        <v>120</v>
      </c>
      <c r="H52" s="5">
        <f>120-G52</f>
        <v>0</v>
      </c>
      <c r="I52" s="5">
        <v>27.94</v>
      </c>
      <c r="J52" s="35">
        <v>0</v>
      </c>
      <c r="K52" s="5">
        <f>SUM(I52:J52)</f>
        <v>27.94</v>
      </c>
      <c r="L52" s="5">
        <f>100-K52</f>
        <v>72.06</v>
      </c>
      <c r="M52" s="5" t="s">
        <v>403</v>
      </c>
      <c r="N52" s="35"/>
      <c r="O52" s="35"/>
      <c r="P52" s="35">
        <f>SUM(N52:O52)</f>
        <v>0</v>
      </c>
      <c r="Q52" s="5" t="s">
        <v>403</v>
      </c>
      <c r="R52" s="35"/>
      <c r="S52" s="35"/>
      <c r="T52" s="35">
        <f>SUM(R52:S52)</f>
        <v>0</v>
      </c>
      <c r="U52" s="5">
        <f>SUM(H52,L52,P52,T52)</f>
        <v>72.06</v>
      </c>
      <c r="V52" s="35" t="s">
        <v>408</v>
      </c>
    </row>
    <row r="53" spans="1:22" ht="12.75">
      <c r="A53" s="4">
        <v>4028</v>
      </c>
      <c r="B53" s="1" t="s">
        <v>165</v>
      </c>
      <c r="C53" s="1" t="s">
        <v>182</v>
      </c>
      <c r="D53" s="1" t="s">
        <v>113</v>
      </c>
      <c r="E53" s="5"/>
      <c r="F53" s="35">
        <v>120</v>
      </c>
      <c r="G53" s="5">
        <f>SUM(E53:F53)</f>
        <v>120</v>
      </c>
      <c r="H53" s="5">
        <f>120-G53</f>
        <v>0</v>
      </c>
      <c r="I53" s="5">
        <v>28.93</v>
      </c>
      <c r="J53" s="35">
        <v>0</v>
      </c>
      <c r="K53" s="5">
        <f>SUM(I53:J53)</f>
        <v>28.93</v>
      </c>
      <c r="L53" s="5">
        <f>100-K53</f>
        <v>71.07</v>
      </c>
      <c r="M53" s="5" t="s">
        <v>403</v>
      </c>
      <c r="N53" s="35"/>
      <c r="O53" s="35"/>
      <c r="P53" s="35">
        <f>SUM(N53:O53)</f>
        <v>0</v>
      </c>
      <c r="Q53" s="5" t="s">
        <v>403</v>
      </c>
      <c r="R53" s="35"/>
      <c r="S53" s="35"/>
      <c r="T53" s="35">
        <f>SUM(R53:S53)</f>
        <v>0</v>
      </c>
      <c r="U53" s="5">
        <f>SUM(H53,L53,P53,T53)</f>
        <v>71.07</v>
      </c>
      <c r="V53" s="35" t="s">
        <v>408</v>
      </c>
    </row>
    <row r="54" spans="1:22" ht="12.75">
      <c r="A54" s="4">
        <v>4035</v>
      </c>
      <c r="B54" t="s">
        <v>103</v>
      </c>
      <c r="C54" t="s">
        <v>194</v>
      </c>
      <c r="D54" s="1" t="s">
        <v>113</v>
      </c>
      <c r="E54" s="5"/>
      <c r="F54" s="35">
        <v>120</v>
      </c>
      <c r="G54" s="5">
        <f t="shared" si="0"/>
        <v>120</v>
      </c>
      <c r="H54" s="5">
        <f t="shared" si="1"/>
        <v>0</v>
      </c>
      <c r="I54" s="5"/>
      <c r="J54" s="35">
        <v>100</v>
      </c>
      <c r="K54" s="5">
        <f t="shared" si="2"/>
        <v>100</v>
      </c>
      <c r="L54" s="5">
        <f t="shared" si="3"/>
        <v>0</v>
      </c>
      <c r="M54" s="5">
        <v>37.23</v>
      </c>
      <c r="N54" s="35">
        <v>11</v>
      </c>
      <c r="O54" s="35">
        <v>0</v>
      </c>
      <c r="P54" s="35">
        <v>11</v>
      </c>
      <c r="Q54" s="5" t="s">
        <v>403</v>
      </c>
      <c r="R54" s="35"/>
      <c r="S54" s="35"/>
      <c r="T54" s="35">
        <f t="shared" si="5"/>
        <v>0</v>
      </c>
      <c r="U54" s="5">
        <f t="shared" si="6"/>
        <v>11</v>
      </c>
      <c r="V54" s="35" t="s">
        <v>408</v>
      </c>
    </row>
    <row r="55" spans="1:22" ht="12.75">
      <c r="A55" s="4"/>
      <c r="E55" s="5"/>
      <c r="F55" s="35"/>
      <c r="G55" s="5"/>
      <c r="H55" s="5"/>
      <c r="I55" s="5"/>
      <c r="J55" s="35"/>
      <c r="K55" s="5"/>
      <c r="L55" s="5"/>
      <c r="M55" s="5"/>
      <c r="N55" s="35"/>
      <c r="O55" s="35"/>
      <c r="P55" s="35"/>
      <c r="Q55" s="5"/>
      <c r="R55" s="35"/>
      <c r="S55" s="35"/>
      <c r="T55" s="35"/>
      <c r="U55" s="5"/>
      <c r="V55" s="5"/>
    </row>
    <row r="56" spans="1:22" ht="12.75">
      <c r="A56" s="4"/>
      <c r="E56" s="5"/>
      <c r="F56" s="35"/>
      <c r="G56" s="5"/>
      <c r="H56" s="5"/>
      <c r="I56" s="5"/>
      <c r="J56" s="35"/>
      <c r="K56" s="5"/>
      <c r="L56" s="5"/>
      <c r="M56" s="5"/>
      <c r="N56" s="35"/>
      <c r="O56" s="35"/>
      <c r="P56" s="35"/>
      <c r="Q56" s="5"/>
      <c r="R56" s="35"/>
      <c r="S56" s="35"/>
      <c r="T56" s="35"/>
      <c r="U56" s="5"/>
      <c r="V56" s="5"/>
    </row>
    <row r="57" spans="5:22" ht="12.75">
      <c r="E57" s="150"/>
      <c r="F57" s="150"/>
      <c r="G57" s="150"/>
      <c r="H57" s="150"/>
      <c r="I57" s="151"/>
      <c r="J57" s="150"/>
      <c r="K57" s="34"/>
      <c r="L57" s="34"/>
      <c r="M57" s="150"/>
      <c r="N57" s="150"/>
      <c r="O57" s="150"/>
      <c r="P57" s="150"/>
      <c r="Q57" s="150"/>
      <c r="R57" s="5"/>
      <c r="S57" s="5"/>
      <c r="T57" s="5"/>
      <c r="U57" s="5"/>
      <c r="V57" s="5"/>
    </row>
    <row r="58" spans="1:17" ht="12.75">
      <c r="A58" s="2"/>
      <c r="B58" s="2"/>
      <c r="C58" s="2"/>
      <c r="D58" s="3"/>
      <c r="E58" s="3"/>
      <c r="F58" s="3"/>
      <c r="G58" s="2"/>
      <c r="H58" s="3"/>
      <c r="I58" s="3"/>
      <c r="J58" s="2"/>
      <c r="K58" s="2"/>
      <c r="L58" s="36"/>
      <c r="M58" s="2"/>
      <c r="N58" s="2"/>
      <c r="O58" s="2"/>
      <c r="P58" s="2"/>
      <c r="Q58" s="2"/>
    </row>
    <row r="59" spans="5:19" ht="12.75">
      <c r="E59" s="150" t="s">
        <v>27</v>
      </c>
      <c r="F59" s="150"/>
      <c r="G59" s="150"/>
      <c r="H59" s="150"/>
      <c r="I59" s="150" t="s">
        <v>28</v>
      </c>
      <c r="J59" s="150"/>
      <c r="K59" s="150"/>
      <c r="L59" s="150"/>
      <c r="M59" s="5"/>
      <c r="N59" s="5"/>
      <c r="O59" s="150" t="s">
        <v>32</v>
      </c>
      <c r="P59" s="150"/>
      <c r="Q59" s="150"/>
      <c r="R59" s="150"/>
      <c r="S59" s="150"/>
    </row>
    <row r="60" spans="1:19" ht="38.25">
      <c r="A60" s="2" t="s">
        <v>0</v>
      </c>
      <c r="B60" s="2" t="s">
        <v>1</v>
      </c>
      <c r="C60" s="2" t="s">
        <v>2</v>
      </c>
      <c r="D60" s="3" t="s">
        <v>5</v>
      </c>
      <c r="E60" s="3" t="s">
        <v>16</v>
      </c>
      <c r="F60" s="3" t="s">
        <v>17</v>
      </c>
      <c r="G60" s="2" t="s">
        <v>18</v>
      </c>
      <c r="H60" s="2" t="s">
        <v>19</v>
      </c>
      <c r="I60" s="3" t="s">
        <v>16</v>
      </c>
      <c r="J60" s="3" t="s">
        <v>17</v>
      </c>
      <c r="K60" s="2" t="s">
        <v>18</v>
      </c>
      <c r="L60" s="2" t="s">
        <v>20</v>
      </c>
      <c r="M60" s="2" t="s">
        <v>79</v>
      </c>
      <c r="N60" s="2" t="s">
        <v>26</v>
      </c>
      <c r="O60" s="2" t="s">
        <v>16</v>
      </c>
      <c r="P60" s="2" t="s">
        <v>31</v>
      </c>
      <c r="Q60" s="2" t="s">
        <v>17</v>
      </c>
      <c r="R60" s="2" t="s">
        <v>18</v>
      </c>
      <c r="S60" s="2" t="s">
        <v>26</v>
      </c>
    </row>
    <row r="61" spans="1:19" ht="12.75">
      <c r="A61" s="4">
        <v>4027</v>
      </c>
      <c r="B61" s="1" t="s">
        <v>47</v>
      </c>
      <c r="C61" s="1" t="s">
        <v>343</v>
      </c>
      <c r="D61" s="1" t="s">
        <v>234</v>
      </c>
      <c r="E61" s="5">
        <v>38.38</v>
      </c>
      <c r="F61" s="35">
        <v>10</v>
      </c>
      <c r="G61" s="5">
        <f aca="true" t="shared" si="7" ref="G61:G112">SUM(E61:F61)</f>
        <v>48.38</v>
      </c>
      <c r="H61" s="5">
        <f aca="true" t="shared" si="8" ref="H61:H112">120-G61</f>
        <v>71.62</v>
      </c>
      <c r="I61" s="5">
        <v>28.92</v>
      </c>
      <c r="J61" s="35">
        <v>0</v>
      </c>
      <c r="K61" s="5">
        <f aca="true" t="shared" si="9" ref="K61:K112">SUM(I61:J61)</f>
        <v>28.92</v>
      </c>
      <c r="L61" s="5">
        <f>100-K61</f>
        <v>71.08</v>
      </c>
      <c r="M61" s="5">
        <f aca="true" t="shared" si="10" ref="M61:M112">SUM(H61,L61)</f>
        <v>142.7</v>
      </c>
      <c r="N61" s="52">
        <v>13</v>
      </c>
      <c r="O61" s="5">
        <v>36.5</v>
      </c>
      <c r="P61">
        <f aca="true" t="shared" si="11" ref="P61:P112">IF(O61=0,120,IF(O61&gt;68,120,IF(O61&lt;45,0,IF(68&gt;O61&gt;45,O61-45))))</f>
        <v>0</v>
      </c>
      <c r="Q61" s="35">
        <v>0</v>
      </c>
      <c r="R61">
        <f aca="true" t="shared" si="12" ref="R61:R112">SUM(P61:Q61)</f>
        <v>0</v>
      </c>
      <c r="S61" s="52">
        <v>1</v>
      </c>
    </row>
    <row r="62" spans="1:19" ht="12.75">
      <c r="A62" s="4">
        <v>4018</v>
      </c>
      <c r="B62" s="1" t="s">
        <v>98</v>
      </c>
      <c r="C62" s="1" t="s">
        <v>169</v>
      </c>
      <c r="D62" s="1" t="s">
        <v>310</v>
      </c>
      <c r="E62" s="5">
        <v>37.61</v>
      </c>
      <c r="F62" s="35">
        <v>0</v>
      </c>
      <c r="G62" s="5">
        <f>SUM(E62:F62)</f>
        <v>37.61</v>
      </c>
      <c r="H62" s="5">
        <f>120-G62</f>
        <v>82.39</v>
      </c>
      <c r="I62" s="5">
        <v>28.08</v>
      </c>
      <c r="J62" s="35">
        <v>0</v>
      </c>
      <c r="K62" s="5">
        <f>SUM(I62:J62)</f>
        <v>28.08</v>
      </c>
      <c r="L62" s="5">
        <f>100-K62</f>
        <v>71.92</v>
      </c>
      <c r="M62" s="5">
        <f>SUM(H62,L62)</f>
        <v>154.31</v>
      </c>
      <c r="N62" s="52">
        <v>2</v>
      </c>
      <c r="O62" s="51">
        <v>37.25</v>
      </c>
      <c r="P62">
        <f t="shared" si="11"/>
        <v>0</v>
      </c>
      <c r="Q62" s="53">
        <v>0</v>
      </c>
      <c r="R62">
        <f>SUM(P62:Q62)</f>
        <v>0</v>
      </c>
      <c r="S62" s="52">
        <v>2</v>
      </c>
    </row>
    <row r="63" spans="1:19" ht="12.75">
      <c r="A63" s="4">
        <v>4046</v>
      </c>
      <c r="B63" s="1" t="s">
        <v>241</v>
      </c>
      <c r="C63" s="1" t="s">
        <v>43</v>
      </c>
      <c r="D63" s="1" t="s">
        <v>249</v>
      </c>
      <c r="E63" s="5">
        <v>42.46</v>
      </c>
      <c r="F63" s="35">
        <v>5</v>
      </c>
      <c r="G63" s="5">
        <f t="shared" si="7"/>
        <v>47.46</v>
      </c>
      <c r="H63" s="5">
        <f t="shared" si="8"/>
        <v>72.53999999999999</v>
      </c>
      <c r="I63" s="5">
        <v>29.62</v>
      </c>
      <c r="J63" s="35">
        <v>10</v>
      </c>
      <c r="K63" s="5">
        <f t="shared" si="9"/>
        <v>39.620000000000005</v>
      </c>
      <c r="L63" s="5">
        <f>100-K63</f>
        <v>60.379999999999995</v>
      </c>
      <c r="M63" s="5">
        <f t="shared" si="10"/>
        <v>132.92</v>
      </c>
      <c r="N63" s="52">
        <v>18</v>
      </c>
      <c r="O63" s="5">
        <v>38.2</v>
      </c>
      <c r="P63">
        <f t="shared" si="11"/>
        <v>0</v>
      </c>
      <c r="Q63" s="35">
        <v>0</v>
      </c>
      <c r="R63">
        <f t="shared" si="12"/>
        <v>0</v>
      </c>
      <c r="S63" s="52">
        <v>3</v>
      </c>
    </row>
    <row r="64" spans="1:19" ht="12.75">
      <c r="A64" s="4">
        <v>4059</v>
      </c>
      <c r="B64" s="1" t="s">
        <v>39</v>
      </c>
      <c r="C64" s="1" t="s">
        <v>40</v>
      </c>
      <c r="D64" s="1" t="s">
        <v>6</v>
      </c>
      <c r="E64" s="5">
        <v>43.59</v>
      </c>
      <c r="F64" s="35">
        <v>5</v>
      </c>
      <c r="G64" s="5">
        <f>SUM(E64:F64)</f>
        <v>48.59</v>
      </c>
      <c r="H64" s="5">
        <f>120-G64</f>
        <v>71.41</v>
      </c>
      <c r="I64" s="5">
        <v>39.47</v>
      </c>
      <c r="J64" s="35">
        <v>5</v>
      </c>
      <c r="K64" s="5">
        <f>SUM(I64:J64)</f>
        <v>44.47</v>
      </c>
      <c r="L64" s="5">
        <f>100-K64</f>
        <v>55.53</v>
      </c>
      <c r="M64" s="5">
        <f t="shared" si="10"/>
        <v>126.94</v>
      </c>
      <c r="N64" s="52">
        <v>20</v>
      </c>
      <c r="O64" s="5">
        <v>40.53</v>
      </c>
      <c r="P64">
        <f t="shared" si="11"/>
        <v>0</v>
      </c>
      <c r="Q64" s="35">
        <v>0</v>
      </c>
      <c r="R64">
        <f t="shared" si="12"/>
        <v>0</v>
      </c>
      <c r="S64" s="53">
        <v>4</v>
      </c>
    </row>
    <row r="65" spans="1:19" s="80" customFormat="1" ht="12.75">
      <c r="A65" s="79">
        <v>4020</v>
      </c>
      <c r="B65" s="81" t="s">
        <v>196</v>
      </c>
      <c r="C65" s="81" t="s">
        <v>197</v>
      </c>
      <c r="D65" s="94" t="s">
        <v>244</v>
      </c>
      <c r="E65" s="82">
        <v>42.85</v>
      </c>
      <c r="F65" s="83">
        <v>0</v>
      </c>
      <c r="G65" s="82">
        <f>SUM(E65:F65)</f>
        <v>42.85</v>
      </c>
      <c r="H65" s="82">
        <f>120-G65</f>
        <v>77.15</v>
      </c>
      <c r="I65" s="82">
        <v>33.08</v>
      </c>
      <c r="J65" s="83">
        <v>0</v>
      </c>
      <c r="K65" s="82">
        <f>SUM(I65:J65)</f>
        <v>33.08</v>
      </c>
      <c r="L65" s="82">
        <f>100-K65</f>
        <v>66.92</v>
      </c>
      <c r="M65" s="82">
        <f t="shared" si="10"/>
        <v>144.07</v>
      </c>
      <c r="N65" s="84">
        <v>11</v>
      </c>
      <c r="O65" s="82">
        <v>44.66</v>
      </c>
      <c r="P65" s="80">
        <f t="shared" si="11"/>
        <v>0</v>
      </c>
      <c r="Q65" s="83">
        <v>0</v>
      </c>
      <c r="R65" s="80">
        <f t="shared" si="12"/>
        <v>0</v>
      </c>
      <c r="S65" s="88">
        <v>5</v>
      </c>
    </row>
    <row r="66" spans="1:19" ht="12.75">
      <c r="A66" s="4">
        <v>4007</v>
      </c>
      <c r="B66" t="s">
        <v>324</v>
      </c>
      <c r="C66" t="s">
        <v>199</v>
      </c>
      <c r="D66" s="1" t="s">
        <v>405</v>
      </c>
      <c r="E66" s="5"/>
      <c r="F66" s="35"/>
      <c r="G66" s="5"/>
      <c r="H66" s="5"/>
      <c r="I66" s="5"/>
      <c r="J66" s="35"/>
      <c r="K66" s="5"/>
      <c r="L66" s="5"/>
      <c r="M66" s="5"/>
      <c r="N66" s="52"/>
      <c r="O66" s="5">
        <v>44.82</v>
      </c>
      <c r="P66">
        <f t="shared" si="11"/>
        <v>0</v>
      </c>
      <c r="Q66" s="35">
        <v>0</v>
      </c>
      <c r="R66">
        <f t="shared" si="12"/>
        <v>0</v>
      </c>
      <c r="S66" s="53">
        <v>6</v>
      </c>
    </row>
    <row r="67" spans="1:19" ht="12.75">
      <c r="A67" s="4">
        <v>4048</v>
      </c>
      <c r="B67" s="1" t="s">
        <v>189</v>
      </c>
      <c r="C67" s="1" t="s">
        <v>177</v>
      </c>
      <c r="D67" s="1" t="s">
        <v>235</v>
      </c>
      <c r="E67" s="5">
        <v>38.49</v>
      </c>
      <c r="F67" s="35">
        <v>0</v>
      </c>
      <c r="G67" s="5">
        <f>SUM(E67:F67)</f>
        <v>38.49</v>
      </c>
      <c r="H67" s="5">
        <f>120-G67</f>
        <v>81.50999999999999</v>
      </c>
      <c r="I67" s="5">
        <v>32.21</v>
      </c>
      <c r="J67" s="35">
        <v>5</v>
      </c>
      <c r="K67" s="5">
        <f>SUM(I67:J67)</f>
        <v>37.21</v>
      </c>
      <c r="L67" s="5">
        <f>100-K67</f>
        <v>62.79</v>
      </c>
      <c r="M67" s="5">
        <f t="shared" si="10"/>
        <v>144.29999999999998</v>
      </c>
      <c r="N67" s="52">
        <v>10</v>
      </c>
      <c r="O67" s="5">
        <v>37.24</v>
      </c>
      <c r="P67">
        <f t="shared" si="11"/>
        <v>0</v>
      </c>
      <c r="Q67" s="35">
        <v>5</v>
      </c>
      <c r="R67">
        <f t="shared" si="12"/>
        <v>5</v>
      </c>
      <c r="S67" s="53">
        <v>7</v>
      </c>
    </row>
    <row r="68" spans="1:19" ht="12.75">
      <c r="A68" s="4">
        <v>4016</v>
      </c>
      <c r="B68" s="1" t="s">
        <v>88</v>
      </c>
      <c r="C68" s="1" t="s">
        <v>186</v>
      </c>
      <c r="D68" s="1" t="s">
        <v>235</v>
      </c>
      <c r="E68" s="5">
        <v>38.54</v>
      </c>
      <c r="F68" s="35">
        <v>0</v>
      </c>
      <c r="G68" s="5">
        <f>SUM(E68:F68)</f>
        <v>38.54</v>
      </c>
      <c r="H68" s="5">
        <f>120-G68</f>
        <v>81.46000000000001</v>
      </c>
      <c r="I68" s="5">
        <v>29.13</v>
      </c>
      <c r="J68" s="35">
        <v>0</v>
      </c>
      <c r="K68" s="5">
        <f>SUM(I68:J68)</f>
        <v>29.13</v>
      </c>
      <c r="L68" s="5">
        <f>100-K68</f>
        <v>70.87</v>
      </c>
      <c r="M68" s="5">
        <f>SUM(H68,L68)</f>
        <v>152.33</v>
      </c>
      <c r="N68" s="52">
        <v>4</v>
      </c>
      <c r="O68" s="5">
        <v>37.65</v>
      </c>
      <c r="P68">
        <f t="shared" si="11"/>
        <v>0</v>
      </c>
      <c r="Q68" s="35">
        <v>5</v>
      </c>
      <c r="R68">
        <f t="shared" si="12"/>
        <v>5</v>
      </c>
      <c r="S68" s="53">
        <v>8</v>
      </c>
    </row>
    <row r="69" spans="1:19" ht="12.75">
      <c r="A69" s="4">
        <v>4003</v>
      </c>
      <c r="B69" s="1" t="s">
        <v>371</v>
      </c>
      <c r="C69" s="1" t="s">
        <v>375</v>
      </c>
      <c r="D69" s="1" t="s">
        <v>405</v>
      </c>
      <c r="E69" s="5"/>
      <c r="F69" s="35"/>
      <c r="G69" s="5"/>
      <c r="H69" s="5"/>
      <c r="I69" s="5"/>
      <c r="J69" s="35"/>
      <c r="K69" s="5"/>
      <c r="L69" s="5"/>
      <c r="M69" s="5"/>
      <c r="N69" s="52"/>
      <c r="O69" s="5">
        <v>39.94</v>
      </c>
      <c r="P69">
        <f t="shared" si="11"/>
        <v>0</v>
      </c>
      <c r="Q69" s="35">
        <v>5</v>
      </c>
      <c r="R69">
        <f t="shared" si="12"/>
        <v>5</v>
      </c>
      <c r="S69" s="53">
        <v>9</v>
      </c>
    </row>
    <row r="70" spans="1:19" ht="12.75">
      <c r="A70" s="4">
        <v>4065</v>
      </c>
      <c r="B70" s="1" t="s">
        <v>7</v>
      </c>
      <c r="C70" s="1" t="s">
        <v>192</v>
      </c>
      <c r="D70" s="1" t="s">
        <v>14</v>
      </c>
      <c r="E70" s="5">
        <v>42.87</v>
      </c>
      <c r="F70" s="35">
        <v>0</v>
      </c>
      <c r="G70" s="5">
        <f>SUM(E70:F70)</f>
        <v>42.87</v>
      </c>
      <c r="H70" s="5">
        <f>120-G70</f>
        <v>77.13</v>
      </c>
      <c r="I70" s="5">
        <v>33.47</v>
      </c>
      <c r="J70" s="35">
        <v>0</v>
      </c>
      <c r="K70" s="5">
        <f>SUM(I70:J70)</f>
        <v>33.47</v>
      </c>
      <c r="L70" s="5">
        <f>100-K70</f>
        <v>66.53</v>
      </c>
      <c r="M70" s="5">
        <f t="shared" si="10"/>
        <v>143.66</v>
      </c>
      <c r="N70" s="52">
        <v>12</v>
      </c>
      <c r="O70" s="5">
        <v>41.26</v>
      </c>
      <c r="P70">
        <f t="shared" si="11"/>
        <v>0</v>
      </c>
      <c r="Q70" s="35">
        <v>5</v>
      </c>
      <c r="R70">
        <f>SUM(P70:Q70)</f>
        <v>5</v>
      </c>
      <c r="S70" s="53">
        <v>10</v>
      </c>
    </row>
    <row r="71" spans="1:19" s="80" customFormat="1" ht="12.75">
      <c r="A71" s="79">
        <v>4054</v>
      </c>
      <c r="B71" s="80" t="s">
        <v>353</v>
      </c>
      <c r="C71" s="80" t="s">
        <v>354</v>
      </c>
      <c r="D71" s="81" t="s">
        <v>244</v>
      </c>
      <c r="E71" s="82">
        <v>56.08</v>
      </c>
      <c r="F71" s="83">
        <v>10</v>
      </c>
      <c r="G71" s="82">
        <f t="shared" si="7"/>
        <v>66.08</v>
      </c>
      <c r="H71" s="82">
        <f t="shared" si="8"/>
        <v>53.92</v>
      </c>
      <c r="I71" s="82">
        <v>31.78</v>
      </c>
      <c r="J71" s="83">
        <v>0</v>
      </c>
      <c r="K71" s="82">
        <f t="shared" si="9"/>
        <v>31.78</v>
      </c>
      <c r="L71" s="82">
        <f aca="true" t="shared" si="13" ref="L71:L112">100-K71</f>
        <v>68.22</v>
      </c>
      <c r="M71" s="82">
        <f t="shared" si="10"/>
        <v>122.14</v>
      </c>
      <c r="N71" s="84">
        <v>22</v>
      </c>
      <c r="O71" s="82">
        <v>41.35</v>
      </c>
      <c r="P71" s="80">
        <f t="shared" si="11"/>
        <v>0</v>
      </c>
      <c r="Q71" s="83">
        <v>5</v>
      </c>
      <c r="R71" s="80">
        <f t="shared" si="12"/>
        <v>5</v>
      </c>
      <c r="S71" s="88">
        <v>11</v>
      </c>
    </row>
    <row r="72" spans="1:19" ht="12.75">
      <c r="A72" s="4">
        <v>4025</v>
      </c>
      <c r="B72" s="1" t="s">
        <v>151</v>
      </c>
      <c r="C72" s="1" t="s">
        <v>174</v>
      </c>
      <c r="D72" s="1" t="s">
        <v>276</v>
      </c>
      <c r="E72" s="5">
        <v>43.99</v>
      </c>
      <c r="F72" s="35">
        <v>0</v>
      </c>
      <c r="G72" s="5">
        <f t="shared" si="7"/>
        <v>43.99</v>
      </c>
      <c r="H72" s="5">
        <f t="shared" si="8"/>
        <v>76.00999999999999</v>
      </c>
      <c r="I72" s="5">
        <v>30.76</v>
      </c>
      <c r="J72" s="35">
        <v>0</v>
      </c>
      <c r="K72" s="5">
        <f t="shared" si="9"/>
        <v>30.76</v>
      </c>
      <c r="L72" s="5">
        <f t="shared" si="13"/>
        <v>69.24</v>
      </c>
      <c r="M72" s="5">
        <f t="shared" si="10"/>
        <v>145.25</v>
      </c>
      <c r="N72" s="52">
        <v>8</v>
      </c>
      <c r="O72" s="5">
        <v>42.12</v>
      </c>
      <c r="P72">
        <f t="shared" si="11"/>
        <v>0</v>
      </c>
      <c r="Q72" s="35">
        <v>5</v>
      </c>
      <c r="R72">
        <f t="shared" si="12"/>
        <v>5</v>
      </c>
      <c r="S72" s="53">
        <v>12</v>
      </c>
    </row>
    <row r="73" spans="1:19" ht="12.75">
      <c r="A73" s="4">
        <v>4061</v>
      </c>
      <c r="B73" s="1" t="s">
        <v>3</v>
      </c>
      <c r="C73" s="1" t="s">
        <v>33</v>
      </c>
      <c r="D73" s="1" t="s">
        <v>264</v>
      </c>
      <c r="E73" s="5">
        <v>37.33</v>
      </c>
      <c r="F73" s="35">
        <v>0</v>
      </c>
      <c r="G73" s="5">
        <f t="shared" si="7"/>
        <v>37.33</v>
      </c>
      <c r="H73" s="5">
        <f t="shared" si="8"/>
        <v>82.67</v>
      </c>
      <c r="I73" s="5">
        <v>29.72</v>
      </c>
      <c r="J73" s="35">
        <v>0</v>
      </c>
      <c r="K73" s="5">
        <f t="shared" si="9"/>
        <v>29.72</v>
      </c>
      <c r="L73" s="5">
        <f t="shared" si="13"/>
        <v>70.28</v>
      </c>
      <c r="M73" s="5">
        <f t="shared" si="10"/>
        <v>152.95</v>
      </c>
      <c r="N73" s="52">
        <v>3</v>
      </c>
      <c r="O73" s="51">
        <v>42.42</v>
      </c>
      <c r="P73">
        <f t="shared" si="11"/>
        <v>0</v>
      </c>
      <c r="Q73" s="53">
        <v>5</v>
      </c>
      <c r="R73">
        <f>SUM(P73:Q73)</f>
        <v>5</v>
      </c>
      <c r="S73" s="53">
        <v>13</v>
      </c>
    </row>
    <row r="74" spans="1:19" ht="12.75">
      <c r="A74" s="4">
        <v>4056</v>
      </c>
      <c r="B74" s="1" t="s">
        <v>154</v>
      </c>
      <c r="C74" s="1" t="s">
        <v>176</v>
      </c>
      <c r="D74" s="1" t="s">
        <v>276</v>
      </c>
      <c r="E74" s="5">
        <v>41.54</v>
      </c>
      <c r="F74" s="35">
        <v>0</v>
      </c>
      <c r="G74" s="5">
        <f t="shared" si="7"/>
        <v>41.54</v>
      </c>
      <c r="H74" s="5">
        <f t="shared" si="8"/>
        <v>78.46000000000001</v>
      </c>
      <c r="I74" s="5">
        <v>30.96</v>
      </c>
      <c r="J74" s="35">
        <v>0</v>
      </c>
      <c r="K74" s="5">
        <f t="shared" si="9"/>
        <v>30.96</v>
      </c>
      <c r="L74" s="5">
        <f t="shared" si="13"/>
        <v>69.03999999999999</v>
      </c>
      <c r="M74" s="5">
        <f t="shared" si="10"/>
        <v>147.5</v>
      </c>
      <c r="N74" s="52">
        <v>6</v>
      </c>
      <c r="O74" s="5">
        <v>43.84</v>
      </c>
      <c r="P74">
        <f t="shared" si="11"/>
        <v>0</v>
      </c>
      <c r="Q74" s="35">
        <v>5</v>
      </c>
      <c r="R74">
        <f t="shared" si="12"/>
        <v>5</v>
      </c>
      <c r="S74" s="53">
        <v>14</v>
      </c>
    </row>
    <row r="75" spans="1:19" ht="12.75">
      <c r="A75" s="4">
        <v>4060</v>
      </c>
      <c r="B75" s="1" t="s">
        <v>91</v>
      </c>
      <c r="C75" s="1" t="s">
        <v>178</v>
      </c>
      <c r="D75" s="1" t="s">
        <v>317</v>
      </c>
      <c r="E75" s="5">
        <v>39.75</v>
      </c>
      <c r="F75" s="35">
        <v>10</v>
      </c>
      <c r="G75" s="5">
        <f t="shared" si="7"/>
        <v>49.75</v>
      </c>
      <c r="H75" s="5">
        <f t="shared" si="8"/>
        <v>70.25</v>
      </c>
      <c r="I75" s="5">
        <v>31.42</v>
      </c>
      <c r="J75" s="35">
        <v>5</v>
      </c>
      <c r="K75" s="5">
        <f t="shared" si="9"/>
        <v>36.42</v>
      </c>
      <c r="L75" s="5">
        <f t="shared" si="13"/>
        <v>63.58</v>
      </c>
      <c r="M75" s="5">
        <f t="shared" si="10"/>
        <v>133.82999999999998</v>
      </c>
      <c r="N75" s="52">
        <v>17</v>
      </c>
      <c r="O75" s="5">
        <v>44.46</v>
      </c>
      <c r="P75">
        <f t="shared" si="11"/>
        <v>0</v>
      </c>
      <c r="Q75" s="35">
        <v>10</v>
      </c>
      <c r="R75">
        <f t="shared" si="12"/>
        <v>10</v>
      </c>
      <c r="S75" s="53">
        <v>15</v>
      </c>
    </row>
    <row r="76" spans="1:19" ht="12.75">
      <c r="A76" s="4">
        <v>4012</v>
      </c>
      <c r="B76" s="1" t="s">
        <v>382</v>
      </c>
      <c r="C76" s="1" t="s">
        <v>203</v>
      </c>
      <c r="D76" s="1" t="s">
        <v>405</v>
      </c>
      <c r="E76" s="5"/>
      <c r="F76" s="35"/>
      <c r="G76" s="5"/>
      <c r="H76" s="5"/>
      <c r="I76" s="5"/>
      <c r="J76" s="35"/>
      <c r="K76" s="5"/>
      <c r="L76" s="5"/>
      <c r="M76" s="5"/>
      <c r="N76" s="52"/>
      <c r="O76" s="5">
        <v>45.92</v>
      </c>
      <c r="P76">
        <f t="shared" si="11"/>
        <v>0.9200000000000017</v>
      </c>
      <c r="Q76" s="35">
        <v>10</v>
      </c>
      <c r="R76">
        <f t="shared" si="12"/>
        <v>10.920000000000002</v>
      </c>
      <c r="S76" s="53">
        <v>16</v>
      </c>
    </row>
    <row r="77" spans="1:19" ht="12.75">
      <c r="A77" s="4">
        <v>4064</v>
      </c>
      <c r="B77" s="1" t="s">
        <v>37</v>
      </c>
      <c r="C77" s="1" t="s">
        <v>38</v>
      </c>
      <c r="D77" s="1" t="s">
        <v>300</v>
      </c>
      <c r="E77" s="5">
        <v>40.16</v>
      </c>
      <c r="F77" s="35">
        <v>5</v>
      </c>
      <c r="G77" s="5">
        <f t="shared" si="7"/>
        <v>45.16</v>
      </c>
      <c r="H77" s="5">
        <f t="shared" si="8"/>
        <v>74.84</v>
      </c>
      <c r="I77" s="5">
        <v>28.32</v>
      </c>
      <c r="J77" s="35">
        <v>0</v>
      </c>
      <c r="K77" s="5">
        <f t="shared" si="9"/>
        <v>28.32</v>
      </c>
      <c r="L77" s="5">
        <f t="shared" si="13"/>
        <v>71.68</v>
      </c>
      <c r="M77" s="5">
        <f t="shared" si="10"/>
        <v>146.52</v>
      </c>
      <c r="N77" s="52">
        <v>7</v>
      </c>
      <c r="O77" s="5">
        <v>46.89</v>
      </c>
      <c r="P77">
        <f t="shared" si="11"/>
        <v>1.8900000000000006</v>
      </c>
      <c r="Q77" s="35">
        <v>10</v>
      </c>
      <c r="R77">
        <f t="shared" si="12"/>
        <v>11.89</v>
      </c>
      <c r="S77" s="53">
        <v>17</v>
      </c>
    </row>
    <row r="78" spans="1:19" ht="12.75">
      <c r="A78" s="4">
        <v>4039</v>
      </c>
      <c r="B78" s="1" t="s">
        <v>180</v>
      </c>
      <c r="C78" s="1" t="s">
        <v>181</v>
      </c>
      <c r="D78" s="1" t="s">
        <v>163</v>
      </c>
      <c r="E78" s="5">
        <v>38.63</v>
      </c>
      <c r="F78" s="35">
        <v>10</v>
      </c>
      <c r="G78" s="5">
        <f t="shared" si="7"/>
        <v>48.63</v>
      </c>
      <c r="H78" s="5">
        <f t="shared" si="8"/>
        <v>71.37</v>
      </c>
      <c r="I78" s="5">
        <v>29.3</v>
      </c>
      <c r="J78" s="35">
        <v>0</v>
      </c>
      <c r="K78" s="5">
        <f t="shared" si="9"/>
        <v>29.3</v>
      </c>
      <c r="L78" s="5">
        <f t="shared" si="13"/>
        <v>70.7</v>
      </c>
      <c r="M78" s="5">
        <f t="shared" si="10"/>
        <v>142.07</v>
      </c>
      <c r="N78" s="52">
        <v>14</v>
      </c>
      <c r="O78" s="5">
        <v>44.39</v>
      </c>
      <c r="P78">
        <f t="shared" si="11"/>
        <v>0</v>
      </c>
      <c r="Q78" s="35">
        <v>15</v>
      </c>
      <c r="R78">
        <f t="shared" si="12"/>
        <v>15</v>
      </c>
      <c r="S78" s="53">
        <v>18</v>
      </c>
    </row>
    <row r="79" spans="1:19" ht="12.75">
      <c r="A79" s="4">
        <v>4030</v>
      </c>
      <c r="B79" s="1" t="s">
        <v>39</v>
      </c>
      <c r="C79" s="1" t="s">
        <v>348</v>
      </c>
      <c r="D79" s="1" t="s">
        <v>317</v>
      </c>
      <c r="E79" s="5">
        <v>45.33</v>
      </c>
      <c r="F79" s="35">
        <v>10</v>
      </c>
      <c r="G79" s="5">
        <f t="shared" si="7"/>
        <v>55.33</v>
      </c>
      <c r="H79" s="5">
        <f t="shared" si="8"/>
        <v>64.67</v>
      </c>
      <c r="I79" s="5">
        <v>30.09</v>
      </c>
      <c r="J79" s="35">
        <v>0</v>
      </c>
      <c r="K79" s="5">
        <f t="shared" si="9"/>
        <v>30.09</v>
      </c>
      <c r="L79" s="5">
        <f t="shared" si="13"/>
        <v>69.91</v>
      </c>
      <c r="M79" s="5">
        <f t="shared" si="10"/>
        <v>134.57999999999998</v>
      </c>
      <c r="N79" s="52">
        <v>16</v>
      </c>
      <c r="O79" s="5">
        <v>45.76</v>
      </c>
      <c r="P79">
        <f t="shared" si="11"/>
        <v>0.759999999999998</v>
      </c>
      <c r="Q79" s="35">
        <v>15</v>
      </c>
      <c r="R79">
        <f t="shared" si="12"/>
        <v>15.759999999999998</v>
      </c>
      <c r="S79" s="53">
        <v>19</v>
      </c>
    </row>
    <row r="80" spans="1:19" ht="12.75">
      <c r="A80" s="4">
        <v>4034</v>
      </c>
      <c r="B80" s="1" t="s">
        <v>154</v>
      </c>
      <c r="C80" s="1" t="s">
        <v>187</v>
      </c>
      <c r="D80" s="1" t="s">
        <v>285</v>
      </c>
      <c r="E80" s="5">
        <v>56.17</v>
      </c>
      <c r="F80" s="35">
        <v>5</v>
      </c>
      <c r="G80" s="5">
        <f>SUM(E80:F80)</f>
        <v>61.17</v>
      </c>
      <c r="H80" s="5">
        <f>120-G80</f>
        <v>58.83</v>
      </c>
      <c r="I80" s="5">
        <v>33.79</v>
      </c>
      <c r="J80" s="35">
        <v>0</v>
      </c>
      <c r="K80" s="5">
        <f>SUM(I80:J80)</f>
        <v>33.79</v>
      </c>
      <c r="L80" s="5">
        <f t="shared" si="13"/>
        <v>66.21000000000001</v>
      </c>
      <c r="M80" s="5">
        <f t="shared" si="10"/>
        <v>125.04</v>
      </c>
      <c r="N80" s="52">
        <v>21</v>
      </c>
      <c r="O80" s="5">
        <v>55.88</v>
      </c>
      <c r="P80">
        <f t="shared" si="11"/>
        <v>10.880000000000003</v>
      </c>
      <c r="Q80" s="35">
        <v>15</v>
      </c>
      <c r="R80">
        <f>SUM(P80:Q80)</f>
        <v>25.880000000000003</v>
      </c>
      <c r="S80" s="53">
        <v>20</v>
      </c>
    </row>
    <row r="81" spans="1:19" ht="12.75">
      <c r="A81" s="54">
        <v>4062</v>
      </c>
      <c r="B81" t="s">
        <v>88</v>
      </c>
      <c r="C81" t="s">
        <v>184</v>
      </c>
      <c r="D81" s="1" t="s">
        <v>310</v>
      </c>
      <c r="E81" s="5">
        <v>37.7</v>
      </c>
      <c r="F81" s="35">
        <v>0</v>
      </c>
      <c r="G81" s="5">
        <f>SUM(E81:F81)</f>
        <v>37.7</v>
      </c>
      <c r="H81" s="5">
        <f>120-G81</f>
        <v>82.3</v>
      </c>
      <c r="I81" s="5">
        <v>27.36</v>
      </c>
      <c r="J81" s="35">
        <v>0</v>
      </c>
      <c r="K81" s="5">
        <f>SUM(I81:J81)</f>
        <v>27.36</v>
      </c>
      <c r="L81" s="5">
        <f>100-K81</f>
        <v>72.64</v>
      </c>
      <c r="M81" s="5">
        <f t="shared" si="10"/>
        <v>154.94</v>
      </c>
      <c r="N81" s="52">
        <v>1</v>
      </c>
      <c r="O81" s="51"/>
      <c r="P81">
        <f>IF(O81=0,120,IF(O81&gt;68,120,IF(O81&lt;45,0,IF(68&gt;O81&gt;45,O81-45))))</f>
        <v>120</v>
      </c>
      <c r="Q81" s="53"/>
      <c r="R81">
        <f>SUM(P81:Q81)</f>
        <v>120</v>
      </c>
      <c r="S81" s="35"/>
    </row>
    <row r="82" spans="1:19" ht="12.75">
      <c r="A82" s="4">
        <v>4032</v>
      </c>
      <c r="B82" s="1" t="s">
        <v>155</v>
      </c>
      <c r="C82" s="1" t="s">
        <v>175</v>
      </c>
      <c r="D82" s="1" t="s">
        <v>113</v>
      </c>
      <c r="E82" s="5">
        <v>36.75</v>
      </c>
      <c r="F82" s="35">
        <v>0</v>
      </c>
      <c r="G82" s="5">
        <f t="shared" si="7"/>
        <v>36.75</v>
      </c>
      <c r="H82" s="5">
        <f t="shared" si="8"/>
        <v>83.25</v>
      </c>
      <c r="I82" s="5">
        <v>30.43</v>
      </c>
      <c r="J82" s="35">
        <v>5</v>
      </c>
      <c r="K82" s="5">
        <f t="shared" si="9"/>
        <v>35.43</v>
      </c>
      <c r="L82" s="5">
        <f t="shared" si="13"/>
        <v>64.57</v>
      </c>
      <c r="M82" s="5">
        <f t="shared" si="10"/>
        <v>147.82</v>
      </c>
      <c r="N82" s="52">
        <v>5</v>
      </c>
      <c r="O82" s="5"/>
      <c r="P82">
        <f t="shared" si="11"/>
        <v>120</v>
      </c>
      <c r="Q82" s="35"/>
      <c r="R82">
        <f t="shared" si="12"/>
        <v>120</v>
      </c>
      <c r="S82" s="41"/>
    </row>
    <row r="83" spans="1:19" ht="12.75">
      <c r="A83" s="4">
        <v>4038</v>
      </c>
      <c r="B83" t="s">
        <v>142</v>
      </c>
      <c r="C83" t="s">
        <v>195</v>
      </c>
      <c r="D83" s="1" t="s">
        <v>303</v>
      </c>
      <c r="E83" s="5">
        <v>39.74</v>
      </c>
      <c r="F83" s="35">
        <v>5</v>
      </c>
      <c r="G83" s="5">
        <f>SUM(E83:F83)</f>
        <v>44.74</v>
      </c>
      <c r="H83" s="5">
        <f>120-G83</f>
        <v>75.25999999999999</v>
      </c>
      <c r="I83" s="5">
        <v>30.81</v>
      </c>
      <c r="J83" s="35">
        <v>0</v>
      </c>
      <c r="K83" s="5">
        <f>SUM(I83:J83)</f>
        <v>30.81</v>
      </c>
      <c r="L83" s="5">
        <f>100-K83</f>
        <v>69.19</v>
      </c>
      <c r="M83" s="5">
        <f t="shared" si="10"/>
        <v>144.45</v>
      </c>
      <c r="N83" s="52">
        <v>9</v>
      </c>
      <c r="O83" s="5"/>
      <c r="P83">
        <f t="shared" si="11"/>
        <v>120</v>
      </c>
      <c r="Q83" s="35"/>
      <c r="R83">
        <f>SUM(P83:Q83)</f>
        <v>120</v>
      </c>
      <c r="S83" s="41"/>
    </row>
    <row r="84" spans="1:19" ht="12.75">
      <c r="A84" s="4">
        <v>4045</v>
      </c>
      <c r="B84" s="1" t="s">
        <v>183</v>
      </c>
      <c r="C84" s="1" t="s">
        <v>392</v>
      </c>
      <c r="D84" s="1" t="s">
        <v>167</v>
      </c>
      <c r="E84" s="5">
        <v>40.77</v>
      </c>
      <c r="F84" s="35">
        <v>0</v>
      </c>
      <c r="G84" s="5">
        <f t="shared" si="7"/>
        <v>40.77</v>
      </c>
      <c r="H84" s="5">
        <f t="shared" si="8"/>
        <v>79.22999999999999</v>
      </c>
      <c r="I84" s="5">
        <v>33.3</v>
      </c>
      <c r="J84" s="35">
        <v>5</v>
      </c>
      <c r="K84" s="5">
        <f t="shared" si="9"/>
        <v>38.3</v>
      </c>
      <c r="L84" s="5">
        <f t="shared" si="13"/>
        <v>61.7</v>
      </c>
      <c r="M84" s="5">
        <f>SUM(H84,L84)</f>
        <v>140.93</v>
      </c>
      <c r="N84" s="52">
        <v>15</v>
      </c>
      <c r="O84" s="5"/>
      <c r="P84">
        <f t="shared" si="11"/>
        <v>120</v>
      </c>
      <c r="Q84" s="35"/>
      <c r="R84">
        <f t="shared" si="12"/>
        <v>120</v>
      </c>
      <c r="S84" s="41"/>
    </row>
    <row r="85" spans="1:19" ht="12.75">
      <c r="A85" s="4">
        <v>4057</v>
      </c>
      <c r="B85" t="s">
        <v>338</v>
      </c>
      <c r="C85" t="s">
        <v>395</v>
      </c>
      <c r="D85" s="1" t="s">
        <v>305</v>
      </c>
      <c r="E85" s="5">
        <v>55.88</v>
      </c>
      <c r="F85" s="35">
        <v>0</v>
      </c>
      <c r="G85" s="5">
        <f t="shared" si="7"/>
        <v>55.88</v>
      </c>
      <c r="H85" s="5">
        <f t="shared" si="8"/>
        <v>64.12</v>
      </c>
      <c r="I85" s="5">
        <v>32.03</v>
      </c>
      <c r="J85" s="35">
        <v>5</v>
      </c>
      <c r="K85" s="5">
        <f t="shared" si="9"/>
        <v>37.03</v>
      </c>
      <c r="L85" s="5">
        <f t="shared" si="13"/>
        <v>62.97</v>
      </c>
      <c r="M85" s="5">
        <f t="shared" si="10"/>
        <v>127.09</v>
      </c>
      <c r="N85" s="52">
        <v>19</v>
      </c>
      <c r="O85" s="5"/>
      <c r="P85">
        <f t="shared" si="11"/>
        <v>120</v>
      </c>
      <c r="Q85" s="35"/>
      <c r="R85">
        <f t="shared" si="12"/>
        <v>120</v>
      </c>
      <c r="S85" s="41"/>
    </row>
    <row r="86" spans="1:19" ht="12.75">
      <c r="A86" s="4">
        <v>4063</v>
      </c>
      <c r="B86" s="1" t="s">
        <v>41</v>
      </c>
      <c r="C86" s="1" t="s">
        <v>42</v>
      </c>
      <c r="D86" s="1" t="s">
        <v>113</v>
      </c>
      <c r="E86" s="5">
        <v>45.89</v>
      </c>
      <c r="F86" s="35">
        <v>10</v>
      </c>
      <c r="G86" s="5">
        <f t="shared" si="7"/>
        <v>55.89</v>
      </c>
      <c r="H86" s="5">
        <f t="shared" si="8"/>
        <v>64.11</v>
      </c>
      <c r="I86" s="5">
        <v>37.36</v>
      </c>
      <c r="J86" s="35">
        <v>5</v>
      </c>
      <c r="K86" s="5">
        <f t="shared" si="9"/>
        <v>42.36</v>
      </c>
      <c r="L86" s="5">
        <f t="shared" si="13"/>
        <v>57.64</v>
      </c>
      <c r="M86" s="5">
        <f t="shared" si="10"/>
        <v>121.75</v>
      </c>
      <c r="N86" s="53">
        <v>23</v>
      </c>
      <c r="O86" s="5"/>
      <c r="P86">
        <f t="shared" si="11"/>
        <v>120</v>
      </c>
      <c r="Q86" s="35"/>
      <c r="R86">
        <f t="shared" si="12"/>
        <v>120</v>
      </c>
      <c r="S86" s="35"/>
    </row>
    <row r="87" spans="1:19" s="80" customFormat="1" ht="12.75">
      <c r="A87" s="79">
        <v>4023</v>
      </c>
      <c r="B87" s="81" t="s">
        <v>356</v>
      </c>
      <c r="C87" s="81" t="s">
        <v>357</v>
      </c>
      <c r="D87" s="81" t="s">
        <v>254</v>
      </c>
      <c r="E87" s="82">
        <v>49.72</v>
      </c>
      <c r="F87" s="83">
        <v>0</v>
      </c>
      <c r="G87" s="82">
        <f t="shared" si="7"/>
        <v>49.72</v>
      </c>
      <c r="H87" s="82">
        <f t="shared" si="8"/>
        <v>70.28</v>
      </c>
      <c r="I87" s="82">
        <v>43.06</v>
      </c>
      <c r="J87" s="83">
        <v>10</v>
      </c>
      <c r="K87" s="82">
        <f t="shared" si="9"/>
        <v>53.06</v>
      </c>
      <c r="L87" s="82">
        <f t="shared" si="13"/>
        <v>46.94</v>
      </c>
      <c r="M87" s="82">
        <f t="shared" si="10"/>
        <v>117.22</v>
      </c>
      <c r="N87" s="88">
        <v>24</v>
      </c>
      <c r="O87" s="82"/>
      <c r="P87" s="80">
        <f t="shared" si="11"/>
        <v>120</v>
      </c>
      <c r="Q87" s="83"/>
      <c r="R87" s="80">
        <f t="shared" si="12"/>
        <v>120</v>
      </c>
      <c r="S87" s="83"/>
    </row>
    <row r="88" spans="1:19" ht="12.75">
      <c r="A88" s="4">
        <v>4047</v>
      </c>
      <c r="B88" s="1" t="s">
        <v>361</v>
      </c>
      <c r="C88" s="1" t="s">
        <v>82</v>
      </c>
      <c r="D88" s="1" t="s">
        <v>78</v>
      </c>
      <c r="E88" s="5">
        <v>47.41</v>
      </c>
      <c r="F88" s="35">
        <v>5</v>
      </c>
      <c r="G88" s="5">
        <f t="shared" si="7"/>
        <v>52.41</v>
      </c>
      <c r="H88" s="5">
        <f t="shared" si="8"/>
        <v>67.59</v>
      </c>
      <c r="I88" s="5">
        <v>43.25</v>
      </c>
      <c r="J88" s="35">
        <v>10</v>
      </c>
      <c r="K88" s="5">
        <f t="shared" si="9"/>
        <v>53.25</v>
      </c>
      <c r="L88" s="5">
        <f t="shared" si="13"/>
        <v>46.75</v>
      </c>
      <c r="M88" s="5">
        <f t="shared" si="10"/>
        <v>114.34</v>
      </c>
      <c r="N88" s="53">
        <v>25</v>
      </c>
      <c r="O88" s="5"/>
      <c r="P88">
        <f t="shared" si="11"/>
        <v>120</v>
      </c>
      <c r="Q88" s="35"/>
      <c r="R88">
        <f t="shared" si="12"/>
        <v>120</v>
      </c>
      <c r="S88" s="35"/>
    </row>
    <row r="89" spans="1:19" ht="12.75">
      <c r="A89" s="4">
        <v>4055</v>
      </c>
      <c r="B89" s="1" t="s">
        <v>188</v>
      </c>
      <c r="C89" s="1" t="s">
        <v>367</v>
      </c>
      <c r="D89" s="1" t="s">
        <v>287</v>
      </c>
      <c r="E89" s="5">
        <v>56.3</v>
      </c>
      <c r="F89" s="35">
        <v>10</v>
      </c>
      <c r="G89" s="5">
        <f t="shared" si="7"/>
        <v>66.3</v>
      </c>
      <c r="H89" s="5">
        <f t="shared" si="8"/>
        <v>53.7</v>
      </c>
      <c r="I89" s="5">
        <v>37.86</v>
      </c>
      <c r="J89" s="35">
        <v>5</v>
      </c>
      <c r="K89" s="5">
        <f t="shared" si="9"/>
        <v>42.86</v>
      </c>
      <c r="L89" s="5">
        <f t="shared" si="13"/>
        <v>57.14</v>
      </c>
      <c r="M89" s="5">
        <f t="shared" si="10"/>
        <v>110.84</v>
      </c>
      <c r="N89" s="53">
        <v>26</v>
      </c>
      <c r="O89" s="5"/>
      <c r="P89">
        <f t="shared" si="11"/>
        <v>120</v>
      </c>
      <c r="Q89" s="35"/>
      <c r="R89">
        <f t="shared" si="12"/>
        <v>120</v>
      </c>
      <c r="S89" s="35"/>
    </row>
    <row r="90" spans="1:19" ht="12.75">
      <c r="A90" s="4">
        <v>4068</v>
      </c>
      <c r="B90" s="1" t="s">
        <v>185</v>
      </c>
      <c r="C90" s="1" t="s">
        <v>15</v>
      </c>
      <c r="D90" s="1" t="s">
        <v>107</v>
      </c>
      <c r="E90" s="5">
        <v>52.67</v>
      </c>
      <c r="F90" s="35">
        <v>15</v>
      </c>
      <c r="G90" s="5">
        <f t="shared" si="7"/>
        <v>67.67</v>
      </c>
      <c r="H90" s="5">
        <f t="shared" si="8"/>
        <v>52.33</v>
      </c>
      <c r="I90" s="5">
        <v>36.27</v>
      </c>
      <c r="J90" s="35">
        <v>10</v>
      </c>
      <c r="K90" s="5">
        <f t="shared" si="9"/>
        <v>46.27</v>
      </c>
      <c r="L90" s="5">
        <f t="shared" si="13"/>
        <v>53.73</v>
      </c>
      <c r="M90" s="5">
        <f t="shared" si="10"/>
        <v>106.06</v>
      </c>
      <c r="N90" s="53">
        <v>27</v>
      </c>
      <c r="O90" s="5"/>
      <c r="P90">
        <f t="shared" si="11"/>
        <v>120</v>
      </c>
      <c r="Q90" s="35"/>
      <c r="R90">
        <f t="shared" si="12"/>
        <v>120</v>
      </c>
      <c r="S90" s="35"/>
    </row>
    <row r="91" spans="1:19" ht="12.75">
      <c r="A91" s="4">
        <v>4036</v>
      </c>
      <c r="B91" s="1" t="s">
        <v>350</v>
      </c>
      <c r="C91" s="1" t="s">
        <v>351</v>
      </c>
      <c r="D91" s="1" t="s">
        <v>6</v>
      </c>
      <c r="E91" s="5"/>
      <c r="F91" s="35">
        <v>120</v>
      </c>
      <c r="G91" s="5">
        <f t="shared" si="7"/>
        <v>120</v>
      </c>
      <c r="H91" s="5">
        <f t="shared" si="8"/>
        <v>0</v>
      </c>
      <c r="I91" s="5">
        <v>27.94</v>
      </c>
      <c r="J91" s="35">
        <v>0</v>
      </c>
      <c r="K91" s="5">
        <f t="shared" si="9"/>
        <v>27.94</v>
      </c>
      <c r="L91" s="5">
        <f t="shared" si="13"/>
        <v>72.06</v>
      </c>
      <c r="M91" s="5">
        <f t="shared" si="10"/>
        <v>72.06</v>
      </c>
      <c r="N91" s="53">
        <v>28</v>
      </c>
      <c r="O91" s="5"/>
      <c r="P91">
        <f t="shared" si="11"/>
        <v>120</v>
      </c>
      <c r="Q91" s="35"/>
      <c r="R91">
        <f t="shared" si="12"/>
        <v>120</v>
      </c>
      <c r="S91" s="35"/>
    </row>
    <row r="92" spans="1:19" ht="12.75">
      <c r="A92" s="4">
        <v>4044</v>
      </c>
      <c r="B92" s="1" t="s">
        <v>109</v>
      </c>
      <c r="C92" s="1" t="s">
        <v>179</v>
      </c>
      <c r="D92" s="1" t="s">
        <v>264</v>
      </c>
      <c r="E92" s="5"/>
      <c r="F92" s="35">
        <v>120</v>
      </c>
      <c r="G92" s="5">
        <f t="shared" si="7"/>
        <v>120</v>
      </c>
      <c r="H92" s="5">
        <f t="shared" si="8"/>
        <v>0</v>
      </c>
      <c r="I92" s="5">
        <v>28.33</v>
      </c>
      <c r="J92" s="35">
        <v>0</v>
      </c>
      <c r="K92" s="5">
        <f t="shared" si="9"/>
        <v>28.33</v>
      </c>
      <c r="L92" s="5">
        <f t="shared" si="13"/>
        <v>71.67</v>
      </c>
      <c r="M92" s="5">
        <f t="shared" si="10"/>
        <v>71.67</v>
      </c>
      <c r="N92" s="53">
        <v>29</v>
      </c>
      <c r="O92" s="5"/>
      <c r="P92">
        <f t="shared" si="11"/>
        <v>120</v>
      </c>
      <c r="Q92" s="35"/>
      <c r="R92">
        <f t="shared" si="12"/>
        <v>120</v>
      </c>
      <c r="S92" s="35"/>
    </row>
    <row r="93" spans="1:19" ht="12.75">
      <c r="A93" s="4">
        <v>4021</v>
      </c>
      <c r="B93" s="1" t="s">
        <v>34</v>
      </c>
      <c r="C93" s="1" t="s">
        <v>85</v>
      </c>
      <c r="D93" s="1" t="s">
        <v>11</v>
      </c>
      <c r="E93" s="5"/>
      <c r="F93" s="35">
        <v>120</v>
      </c>
      <c r="G93" s="5">
        <f t="shared" si="7"/>
        <v>120</v>
      </c>
      <c r="H93" s="5">
        <f t="shared" si="8"/>
        <v>0</v>
      </c>
      <c r="I93" s="5">
        <v>28.74</v>
      </c>
      <c r="J93" s="35">
        <v>0</v>
      </c>
      <c r="K93" s="5">
        <f t="shared" si="9"/>
        <v>28.74</v>
      </c>
      <c r="L93" s="5">
        <f t="shared" si="13"/>
        <v>71.26</v>
      </c>
      <c r="M93" s="5">
        <f t="shared" si="10"/>
        <v>71.26</v>
      </c>
      <c r="N93" s="53">
        <v>30</v>
      </c>
      <c r="O93" s="5"/>
      <c r="P93">
        <f t="shared" si="11"/>
        <v>120</v>
      </c>
      <c r="Q93" s="35"/>
      <c r="R93">
        <f t="shared" si="12"/>
        <v>120</v>
      </c>
      <c r="S93" s="35"/>
    </row>
    <row r="94" spans="1:19" ht="12.75">
      <c r="A94" s="4">
        <v>4041</v>
      </c>
      <c r="B94" t="s">
        <v>193</v>
      </c>
      <c r="C94" t="s">
        <v>391</v>
      </c>
      <c r="D94" s="1" t="s">
        <v>163</v>
      </c>
      <c r="E94" s="5"/>
      <c r="F94" s="35">
        <v>120</v>
      </c>
      <c r="G94" s="5">
        <f t="shared" si="7"/>
        <v>120</v>
      </c>
      <c r="H94" s="5">
        <f t="shared" si="8"/>
        <v>0</v>
      </c>
      <c r="I94" s="5">
        <v>28.78</v>
      </c>
      <c r="J94" s="35">
        <v>0</v>
      </c>
      <c r="K94" s="5">
        <f t="shared" si="9"/>
        <v>28.78</v>
      </c>
      <c r="L94" s="5">
        <f t="shared" si="13"/>
        <v>71.22</v>
      </c>
      <c r="M94" s="5">
        <f t="shared" si="10"/>
        <v>71.22</v>
      </c>
      <c r="N94" s="53">
        <v>31</v>
      </c>
      <c r="O94" s="5"/>
      <c r="P94">
        <f t="shared" si="11"/>
        <v>120</v>
      </c>
      <c r="Q94" s="35"/>
      <c r="R94">
        <f t="shared" si="12"/>
        <v>120</v>
      </c>
      <c r="S94" s="35"/>
    </row>
    <row r="95" spans="1:19" ht="12.75">
      <c r="A95" s="4">
        <v>4028</v>
      </c>
      <c r="B95" s="1" t="s">
        <v>165</v>
      </c>
      <c r="C95" s="1" t="s">
        <v>182</v>
      </c>
      <c r="D95" s="1" t="s">
        <v>113</v>
      </c>
      <c r="E95" s="5"/>
      <c r="F95" s="35">
        <v>120</v>
      </c>
      <c r="G95" s="5">
        <f t="shared" si="7"/>
        <v>120</v>
      </c>
      <c r="H95" s="5">
        <f t="shared" si="8"/>
        <v>0</v>
      </c>
      <c r="I95" s="5">
        <v>28.93</v>
      </c>
      <c r="J95" s="35">
        <v>0</v>
      </c>
      <c r="K95" s="5">
        <f t="shared" si="9"/>
        <v>28.93</v>
      </c>
      <c r="L95" s="5">
        <f t="shared" si="13"/>
        <v>71.07</v>
      </c>
      <c r="M95" s="5">
        <f t="shared" si="10"/>
        <v>71.07</v>
      </c>
      <c r="N95" s="53">
        <v>32</v>
      </c>
      <c r="O95" s="5"/>
      <c r="P95">
        <f t="shared" si="11"/>
        <v>120</v>
      </c>
      <c r="Q95" s="35"/>
      <c r="R95">
        <f t="shared" si="12"/>
        <v>120</v>
      </c>
      <c r="S95" s="35"/>
    </row>
    <row r="96" spans="1:19" ht="12.75">
      <c r="A96" s="4">
        <v>4043</v>
      </c>
      <c r="B96" t="s">
        <v>65</v>
      </c>
      <c r="C96" t="s">
        <v>349</v>
      </c>
      <c r="D96" s="1" t="s">
        <v>64</v>
      </c>
      <c r="E96" s="5"/>
      <c r="F96" s="35">
        <v>120</v>
      </c>
      <c r="G96" s="5">
        <f t="shared" si="7"/>
        <v>120</v>
      </c>
      <c r="H96" s="5">
        <f t="shared" si="8"/>
        <v>0</v>
      </c>
      <c r="I96" s="5">
        <v>29.27</v>
      </c>
      <c r="J96" s="35">
        <v>0</v>
      </c>
      <c r="K96" s="5">
        <f t="shared" si="9"/>
        <v>29.27</v>
      </c>
      <c r="L96" s="5">
        <f t="shared" si="13"/>
        <v>70.73</v>
      </c>
      <c r="M96" s="5">
        <f t="shared" si="10"/>
        <v>70.73</v>
      </c>
      <c r="N96" s="53">
        <v>33</v>
      </c>
      <c r="O96" s="5"/>
      <c r="P96">
        <f t="shared" si="11"/>
        <v>120</v>
      </c>
      <c r="Q96" s="35"/>
      <c r="R96">
        <f t="shared" si="12"/>
        <v>120</v>
      </c>
      <c r="S96" s="35"/>
    </row>
    <row r="97" spans="1:19" ht="12.75">
      <c r="A97" s="4">
        <v>4067</v>
      </c>
      <c r="B97" t="s">
        <v>364</v>
      </c>
      <c r="C97" t="s">
        <v>365</v>
      </c>
      <c r="D97" s="1" t="s">
        <v>296</v>
      </c>
      <c r="E97" s="5"/>
      <c r="F97" s="35">
        <v>120</v>
      </c>
      <c r="G97" s="5">
        <f t="shared" si="7"/>
        <v>120</v>
      </c>
      <c r="H97" s="5">
        <f t="shared" si="8"/>
        <v>0</v>
      </c>
      <c r="I97" s="5">
        <v>29.67</v>
      </c>
      <c r="J97" s="35">
        <v>0</v>
      </c>
      <c r="K97" s="5">
        <f t="shared" si="9"/>
        <v>29.67</v>
      </c>
      <c r="L97" s="5">
        <f t="shared" si="13"/>
        <v>70.33</v>
      </c>
      <c r="M97" s="5">
        <f t="shared" si="10"/>
        <v>70.33</v>
      </c>
      <c r="N97" s="53">
        <v>34</v>
      </c>
      <c r="O97" s="5"/>
      <c r="P97">
        <f t="shared" si="11"/>
        <v>120</v>
      </c>
      <c r="Q97" s="35"/>
      <c r="R97">
        <f t="shared" si="12"/>
        <v>120</v>
      </c>
      <c r="S97" s="35"/>
    </row>
    <row r="98" spans="1:19" ht="12.75">
      <c r="A98" s="4">
        <v>4022</v>
      </c>
      <c r="B98" s="1" t="s">
        <v>3</v>
      </c>
      <c r="C98" s="1" t="s">
        <v>67</v>
      </c>
      <c r="D98" s="1" t="s">
        <v>300</v>
      </c>
      <c r="E98" s="5"/>
      <c r="F98" s="35">
        <v>120</v>
      </c>
      <c r="G98" s="5">
        <f t="shared" si="7"/>
        <v>120</v>
      </c>
      <c r="H98" s="5">
        <f t="shared" si="8"/>
        <v>0</v>
      </c>
      <c r="I98" s="5">
        <v>29.76</v>
      </c>
      <c r="J98" s="35">
        <v>0</v>
      </c>
      <c r="K98" s="5">
        <f t="shared" si="9"/>
        <v>29.76</v>
      </c>
      <c r="L98" s="5">
        <f t="shared" si="13"/>
        <v>70.24</v>
      </c>
      <c r="M98" s="5">
        <f t="shared" si="10"/>
        <v>70.24</v>
      </c>
      <c r="N98" s="53">
        <v>35</v>
      </c>
      <c r="O98" s="5"/>
      <c r="P98">
        <f t="shared" si="11"/>
        <v>120</v>
      </c>
      <c r="Q98" s="35"/>
      <c r="R98">
        <f t="shared" si="12"/>
        <v>120</v>
      </c>
      <c r="S98" s="35"/>
    </row>
    <row r="99" spans="1:19" s="80" customFormat="1" ht="12.75">
      <c r="A99" s="79">
        <v>4033</v>
      </c>
      <c r="B99" s="81" t="s">
        <v>196</v>
      </c>
      <c r="C99" s="81" t="s">
        <v>202</v>
      </c>
      <c r="D99" s="81" t="s">
        <v>113</v>
      </c>
      <c r="E99" s="82">
        <v>40.55</v>
      </c>
      <c r="F99" s="83">
        <v>10</v>
      </c>
      <c r="G99" s="82">
        <f t="shared" si="7"/>
        <v>50.55</v>
      </c>
      <c r="H99" s="82">
        <f t="shared" si="8"/>
        <v>69.45</v>
      </c>
      <c r="I99" s="82"/>
      <c r="J99" s="83">
        <v>100</v>
      </c>
      <c r="K99" s="82">
        <f t="shared" si="9"/>
        <v>100</v>
      </c>
      <c r="L99" s="82">
        <f t="shared" si="13"/>
        <v>0</v>
      </c>
      <c r="M99" s="82">
        <f t="shared" si="10"/>
        <v>69.45</v>
      </c>
      <c r="N99" s="88">
        <v>36</v>
      </c>
      <c r="O99" s="82"/>
      <c r="P99" s="80">
        <f t="shared" si="11"/>
        <v>120</v>
      </c>
      <c r="Q99" s="83"/>
      <c r="R99" s="80">
        <f t="shared" si="12"/>
        <v>120</v>
      </c>
      <c r="S99" s="83"/>
    </row>
    <row r="100" spans="1:19" ht="12.75">
      <c r="A100" s="4">
        <v>4052</v>
      </c>
      <c r="B100" t="s">
        <v>83</v>
      </c>
      <c r="C100" t="s">
        <v>84</v>
      </c>
      <c r="D100" s="1" t="s">
        <v>305</v>
      </c>
      <c r="E100" s="5"/>
      <c r="F100" s="35">
        <v>120</v>
      </c>
      <c r="G100" s="5">
        <f t="shared" si="7"/>
        <v>120</v>
      </c>
      <c r="H100" s="5">
        <f t="shared" si="8"/>
        <v>0</v>
      </c>
      <c r="I100" s="5">
        <v>33.2</v>
      </c>
      <c r="J100" s="35">
        <v>0</v>
      </c>
      <c r="K100" s="5">
        <f t="shared" si="9"/>
        <v>33.2</v>
      </c>
      <c r="L100" s="5">
        <f t="shared" si="13"/>
        <v>66.8</v>
      </c>
      <c r="M100" s="5">
        <f t="shared" si="10"/>
        <v>66.8</v>
      </c>
      <c r="N100" s="53">
        <v>37</v>
      </c>
      <c r="O100" s="5"/>
      <c r="P100">
        <f t="shared" si="11"/>
        <v>120</v>
      </c>
      <c r="Q100" s="35"/>
      <c r="R100">
        <f t="shared" si="12"/>
        <v>120</v>
      </c>
      <c r="S100" s="35"/>
    </row>
    <row r="101" spans="1:19" ht="12.75">
      <c r="A101" s="4">
        <v>4031</v>
      </c>
      <c r="B101" s="1" t="s">
        <v>338</v>
      </c>
      <c r="C101" s="1" t="s">
        <v>339</v>
      </c>
      <c r="D101" s="1" t="s">
        <v>240</v>
      </c>
      <c r="E101" s="5"/>
      <c r="F101" s="35">
        <v>120</v>
      </c>
      <c r="G101" s="5">
        <f t="shared" si="7"/>
        <v>120</v>
      </c>
      <c r="H101" s="5">
        <f t="shared" si="8"/>
        <v>0</v>
      </c>
      <c r="I101" s="5">
        <v>28.37</v>
      </c>
      <c r="J101" s="35">
        <v>5</v>
      </c>
      <c r="K101" s="5">
        <f t="shared" si="9"/>
        <v>33.370000000000005</v>
      </c>
      <c r="L101" s="5">
        <f t="shared" si="13"/>
        <v>66.63</v>
      </c>
      <c r="M101" s="5">
        <f t="shared" si="10"/>
        <v>66.63</v>
      </c>
      <c r="N101" s="53">
        <v>38</v>
      </c>
      <c r="O101" s="5"/>
      <c r="P101">
        <f t="shared" si="11"/>
        <v>120</v>
      </c>
      <c r="Q101" s="35"/>
      <c r="R101">
        <f t="shared" si="12"/>
        <v>120</v>
      </c>
      <c r="S101" s="35"/>
    </row>
    <row r="102" spans="1:19" ht="12.75">
      <c r="A102" s="4">
        <v>4037</v>
      </c>
      <c r="B102" s="1" t="s">
        <v>170</v>
      </c>
      <c r="C102" s="1" t="s">
        <v>171</v>
      </c>
      <c r="D102" s="1" t="s">
        <v>11</v>
      </c>
      <c r="E102" s="5"/>
      <c r="F102" s="35">
        <v>120</v>
      </c>
      <c r="G102" s="5">
        <f>SUM(E102:F102)</f>
        <v>120</v>
      </c>
      <c r="H102" s="5">
        <f>120-G102</f>
        <v>0</v>
      </c>
      <c r="I102" s="5">
        <v>28.89</v>
      </c>
      <c r="J102" s="35">
        <v>5</v>
      </c>
      <c r="K102" s="5">
        <f>SUM(I102:J102)</f>
        <v>33.89</v>
      </c>
      <c r="L102" s="5">
        <f>100-K102</f>
        <v>66.11</v>
      </c>
      <c r="M102" s="5">
        <f>SUM(H102,L102)</f>
        <v>66.11</v>
      </c>
      <c r="N102" s="53">
        <v>39</v>
      </c>
      <c r="O102" s="5"/>
      <c r="P102">
        <f t="shared" si="11"/>
        <v>120</v>
      </c>
      <c r="Q102" s="35"/>
      <c r="R102">
        <f t="shared" si="12"/>
        <v>120</v>
      </c>
      <c r="S102" s="35"/>
    </row>
    <row r="103" spans="1:19" ht="12.75">
      <c r="A103" s="4">
        <v>4042</v>
      </c>
      <c r="B103" t="s">
        <v>88</v>
      </c>
      <c r="C103" t="s">
        <v>344</v>
      </c>
      <c r="D103" s="1" t="s">
        <v>271</v>
      </c>
      <c r="E103" s="5"/>
      <c r="F103" s="35">
        <v>120</v>
      </c>
      <c r="G103" s="5">
        <f t="shared" si="7"/>
        <v>120</v>
      </c>
      <c r="H103" s="5">
        <f t="shared" si="8"/>
        <v>0</v>
      </c>
      <c r="I103" s="5">
        <v>29.11</v>
      </c>
      <c r="J103" s="35">
        <v>5</v>
      </c>
      <c r="K103" s="5">
        <f t="shared" si="9"/>
        <v>34.11</v>
      </c>
      <c r="L103" s="5">
        <f t="shared" si="13"/>
        <v>65.89</v>
      </c>
      <c r="M103" s="5">
        <f t="shared" si="10"/>
        <v>65.89</v>
      </c>
      <c r="N103" s="53">
        <v>40</v>
      </c>
      <c r="O103" s="5"/>
      <c r="P103">
        <f t="shared" si="11"/>
        <v>120</v>
      </c>
      <c r="Q103" s="35"/>
      <c r="R103">
        <f t="shared" si="12"/>
        <v>120</v>
      </c>
      <c r="S103" s="35"/>
    </row>
    <row r="104" spans="1:19" ht="12.75">
      <c r="A104" s="4">
        <v>4053</v>
      </c>
      <c r="B104" s="1" t="s">
        <v>387</v>
      </c>
      <c r="C104" s="1" t="s">
        <v>394</v>
      </c>
      <c r="D104" s="1" t="s">
        <v>113</v>
      </c>
      <c r="E104" s="5"/>
      <c r="F104" s="35">
        <v>120</v>
      </c>
      <c r="G104" s="5">
        <f t="shared" si="7"/>
        <v>120</v>
      </c>
      <c r="H104" s="5">
        <f t="shared" si="8"/>
        <v>0</v>
      </c>
      <c r="I104" s="5">
        <v>34.07</v>
      </c>
      <c r="J104" s="35">
        <v>5</v>
      </c>
      <c r="K104" s="5">
        <f t="shared" si="9"/>
        <v>39.07</v>
      </c>
      <c r="L104" s="5">
        <f t="shared" si="13"/>
        <v>60.93</v>
      </c>
      <c r="M104" s="5">
        <f t="shared" si="10"/>
        <v>60.93</v>
      </c>
      <c r="N104" s="53">
        <v>41</v>
      </c>
      <c r="O104" s="5"/>
      <c r="P104">
        <f t="shared" si="11"/>
        <v>120</v>
      </c>
      <c r="Q104" s="35"/>
      <c r="R104">
        <f t="shared" si="12"/>
        <v>120</v>
      </c>
      <c r="S104" s="35"/>
    </row>
    <row r="105" spans="1:19" ht="12.75">
      <c r="A105" s="4">
        <v>4051</v>
      </c>
      <c r="B105" t="s">
        <v>198</v>
      </c>
      <c r="C105" t="s">
        <v>204</v>
      </c>
      <c r="D105" s="1" t="s">
        <v>271</v>
      </c>
      <c r="E105" s="5">
        <v>45.29</v>
      </c>
      <c r="F105" s="35">
        <v>15</v>
      </c>
      <c r="G105" s="5">
        <f t="shared" si="7"/>
        <v>60.29</v>
      </c>
      <c r="H105" s="5">
        <f t="shared" si="8"/>
        <v>59.71</v>
      </c>
      <c r="I105" s="5"/>
      <c r="J105" s="35">
        <v>100</v>
      </c>
      <c r="K105" s="5">
        <f t="shared" si="9"/>
        <v>100</v>
      </c>
      <c r="L105" s="5">
        <f t="shared" si="13"/>
        <v>0</v>
      </c>
      <c r="M105" s="5">
        <f t="shared" si="10"/>
        <v>59.71</v>
      </c>
      <c r="N105" s="53">
        <v>42</v>
      </c>
      <c r="O105" s="5"/>
      <c r="P105">
        <f t="shared" si="11"/>
        <v>120</v>
      </c>
      <c r="Q105" s="35"/>
      <c r="R105">
        <f t="shared" si="12"/>
        <v>120</v>
      </c>
      <c r="S105" s="35"/>
    </row>
    <row r="106" spans="1:19" ht="12.75">
      <c r="A106" s="4">
        <v>4017</v>
      </c>
      <c r="B106" s="1" t="s">
        <v>387</v>
      </c>
      <c r="C106" s="1" t="s">
        <v>388</v>
      </c>
      <c r="D106" s="39" t="s">
        <v>113</v>
      </c>
      <c r="E106" s="5"/>
      <c r="F106" s="35">
        <v>120</v>
      </c>
      <c r="G106" s="5">
        <f>SUM(E106:F106)</f>
        <v>120</v>
      </c>
      <c r="H106" s="5">
        <f>120-G106</f>
        <v>0</v>
      </c>
      <c r="I106" s="5">
        <v>34.7</v>
      </c>
      <c r="J106" s="35">
        <v>10</v>
      </c>
      <c r="K106" s="5">
        <f>SUM(I106:J106)</f>
        <v>44.7</v>
      </c>
      <c r="L106" s="5">
        <f t="shared" si="13"/>
        <v>55.3</v>
      </c>
      <c r="M106" s="5">
        <f>SUM(H106,L106)</f>
        <v>55.3</v>
      </c>
      <c r="N106" s="53">
        <v>43</v>
      </c>
      <c r="O106" s="5"/>
      <c r="P106">
        <f t="shared" si="11"/>
        <v>120</v>
      </c>
      <c r="Q106" s="35"/>
      <c r="R106">
        <f t="shared" si="12"/>
        <v>120</v>
      </c>
      <c r="S106" s="35"/>
    </row>
    <row r="107" spans="1:19" ht="12.75">
      <c r="A107" s="4">
        <v>4050</v>
      </c>
      <c r="B107" t="s">
        <v>122</v>
      </c>
      <c r="C107" t="s">
        <v>393</v>
      </c>
      <c r="D107" s="1" t="s">
        <v>113</v>
      </c>
      <c r="E107" s="5"/>
      <c r="F107" s="35">
        <v>120</v>
      </c>
      <c r="G107" s="5">
        <f t="shared" si="7"/>
        <v>120</v>
      </c>
      <c r="H107" s="5">
        <f t="shared" si="8"/>
        <v>0</v>
      </c>
      <c r="I107" s="5">
        <v>41.79</v>
      </c>
      <c r="J107" s="35">
        <v>5</v>
      </c>
      <c r="K107" s="5">
        <f t="shared" si="9"/>
        <v>46.79</v>
      </c>
      <c r="L107" s="5">
        <f t="shared" si="13"/>
        <v>53.21</v>
      </c>
      <c r="M107" s="5">
        <f t="shared" si="10"/>
        <v>53.21</v>
      </c>
      <c r="N107" s="53">
        <v>44</v>
      </c>
      <c r="O107" s="5"/>
      <c r="P107">
        <f t="shared" si="11"/>
        <v>120</v>
      </c>
      <c r="Q107" s="35"/>
      <c r="R107">
        <f t="shared" si="12"/>
        <v>120</v>
      </c>
      <c r="S107" s="35"/>
    </row>
    <row r="108" spans="1:19" ht="12.75">
      <c r="A108" s="4">
        <v>4029</v>
      </c>
      <c r="B108" s="1" t="s">
        <v>41</v>
      </c>
      <c r="C108" s="1" t="s">
        <v>44</v>
      </c>
      <c r="D108" s="1" t="s">
        <v>78</v>
      </c>
      <c r="E108" s="5"/>
      <c r="F108" s="35">
        <v>120</v>
      </c>
      <c r="G108" s="5">
        <f t="shared" si="7"/>
        <v>120</v>
      </c>
      <c r="H108" s="5">
        <f t="shared" si="8"/>
        <v>0</v>
      </c>
      <c r="I108" s="5">
        <v>33.58</v>
      </c>
      <c r="J108" s="35">
        <v>15</v>
      </c>
      <c r="K108" s="5">
        <f t="shared" si="9"/>
        <v>48.58</v>
      </c>
      <c r="L108" s="5">
        <f t="shared" si="13"/>
        <v>51.42</v>
      </c>
      <c r="M108" s="5">
        <f t="shared" si="10"/>
        <v>51.42</v>
      </c>
      <c r="N108" s="53">
        <v>45</v>
      </c>
      <c r="O108" s="5"/>
      <c r="P108">
        <f t="shared" si="11"/>
        <v>120</v>
      </c>
      <c r="Q108" s="35"/>
      <c r="R108">
        <f t="shared" si="12"/>
        <v>120</v>
      </c>
      <c r="S108" s="35"/>
    </row>
    <row r="109" spans="1:19" ht="12.75">
      <c r="A109" s="4">
        <v>4019</v>
      </c>
      <c r="B109" s="1" t="s">
        <v>190</v>
      </c>
      <c r="C109" s="1" t="s">
        <v>191</v>
      </c>
      <c r="D109" s="1" t="s">
        <v>167</v>
      </c>
      <c r="E109" s="5">
        <v>52.42</v>
      </c>
      <c r="F109" s="35">
        <v>20</v>
      </c>
      <c r="G109" s="5">
        <f t="shared" si="7"/>
        <v>72.42</v>
      </c>
      <c r="H109" s="5">
        <f t="shared" si="8"/>
        <v>47.58</v>
      </c>
      <c r="I109" s="5"/>
      <c r="J109" s="35">
        <v>100</v>
      </c>
      <c r="K109" s="5">
        <f t="shared" si="9"/>
        <v>100</v>
      </c>
      <c r="L109" s="5">
        <f t="shared" si="13"/>
        <v>0</v>
      </c>
      <c r="M109" s="5">
        <f t="shared" si="10"/>
        <v>47.58</v>
      </c>
      <c r="N109" s="53">
        <v>46</v>
      </c>
      <c r="O109" s="5"/>
      <c r="P109">
        <f t="shared" si="11"/>
        <v>120</v>
      </c>
      <c r="Q109" s="35"/>
      <c r="R109">
        <f t="shared" si="12"/>
        <v>120</v>
      </c>
      <c r="S109" s="35"/>
    </row>
    <row r="110" spans="1:19" ht="12.75">
      <c r="A110" s="4">
        <v>4024</v>
      </c>
      <c r="B110" s="1" t="s">
        <v>311</v>
      </c>
      <c r="C110" s="1" t="s">
        <v>366</v>
      </c>
      <c r="D110" s="1" t="s">
        <v>287</v>
      </c>
      <c r="E110" s="5"/>
      <c r="F110" s="35">
        <v>120</v>
      </c>
      <c r="G110" s="5">
        <f t="shared" si="7"/>
        <v>120</v>
      </c>
      <c r="H110" s="5">
        <f t="shared" si="8"/>
        <v>0</v>
      </c>
      <c r="I110" s="5"/>
      <c r="J110" s="35">
        <v>100</v>
      </c>
      <c r="K110" s="5">
        <f t="shared" si="9"/>
        <v>100</v>
      </c>
      <c r="L110" s="5">
        <f t="shared" si="13"/>
        <v>0</v>
      </c>
      <c r="M110" s="5">
        <f t="shared" si="10"/>
        <v>0</v>
      </c>
      <c r="N110" s="35"/>
      <c r="O110" s="5"/>
      <c r="P110">
        <f t="shared" si="11"/>
        <v>120</v>
      </c>
      <c r="Q110" s="35"/>
      <c r="R110">
        <f t="shared" si="12"/>
        <v>120</v>
      </c>
      <c r="S110" s="35"/>
    </row>
    <row r="111" spans="1:19" ht="12.75">
      <c r="A111" s="4">
        <v>4035</v>
      </c>
      <c r="B111" t="s">
        <v>103</v>
      </c>
      <c r="C111" t="s">
        <v>194</v>
      </c>
      <c r="D111" s="1" t="s">
        <v>113</v>
      </c>
      <c r="E111" s="5"/>
      <c r="F111" s="35">
        <v>120</v>
      </c>
      <c r="G111" s="5">
        <f t="shared" si="7"/>
        <v>120</v>
      </c>
      <c r="H111" s="5">
        <f t="shared" si="8"/>
        <v>0</v>
      </c>
      <c r="I111" s="5"/>
      <c r="J111" s="35">
        <v>100</v>
      </c>
      <c r="K111" s="5">
        <f t="shared" si="9"/>
        <v>100</v>
      </c>
      <c r="L111" s="5">
        <f t="shared" si="13"/>
        <v>0</v>
      </c>
      <c r="M111" s="5">
        <f t="shared" si="10"/>
        <v>0</v>
      </c>
      <c r="N111" s="35"/>
      <c r="O111" s="5"/>
      <c r="P111">
        <f t="shared" si="11"/>
        <v>120</v>
      </c>
      <c r="Q111" s="35"/>
      <c r="R111">
        <f t="shared" si="12"/>
        <v>120</v>
      </c>
      <c r="S111" s="35"/>
    </row>
    <row r="112" spans="1:19" ht="12.75">
      <c r="A112" s="4">
        <v>4066</v>
      </c>
      <c r="B112" s="1" t="s">
        <v>12</v>
      </c>
      <c r="C112" s="1" t="s">
        <v>81</v>
      </c>
      <c r="D112" s="70" t="s">
        <v>290</v>
      </c>
      <c r="E112" s="5"/>
      <c r="F112" s="35">
        <v>120</v>
      </c>
      <c r="G112" s="5">
        <f t="shared" si="7"/>
        <v>120</v>
      </c>
      <c r="H112" s="5">
        <f t="shared" si="8"/>
        <v>0</v>
      </c>
      <c r="I112" s="5"/>
      <c r="J112" s="35">
        <v>100</v>
      </c>
      <c r="K112" s="5">
        <f t="shared" si="9"/>
        <v>100</v>
      </c>
      <c r="L112" s="5">
        <f t="shared" si="13"/>
        <v>0</v>
      </c>
      <c r="M112" s="5">
        <f t="shared" si="10"/>
        <v>0</v>
      </c>
      <c r="N112" s="35"/>
      <c r="O112" s="5"/>
      <c r="P112">
        <f t="shared" si="11"/>
        <v>120</v>
      </c>
      <c r="Q112" s="35"/>
      <c r="R112">
        <f t="shared" si="12"/>
        <v>120</v>
      </c>
      <c r="S112" s="35"/>
    </row>
    <row r="113" spans="1:19" ht="12.75">
      <c r="A113" s="4"/>
      <c r="E113" s="5"/>
      <c r="F113" s="35"/>
      <c r="G113" s="5"/>
      <c r="H113" s="5"/>
      <c r="I113" s="5"/>
      <c r="J113" s="35"/>
      <c r="K113" s="5"/>
      <c r="L113" s="5"/>
      <c r="M113" s="5"/>
      <c r="N113" s="35"/>
      <c r="O113" s="5"/>
      <c r="Q113" s="35"/>
      <c r="S113" s="35"/>
    </row>
    <row r="118" spans="2:17" ht="12.75">
      <c r="B118" s="7" t="s">
        <v>131</v>
      </c>
      <c r="E118" s="5"/>
      <c r="F118" s="35"/>
      <c r="G118" s="5"/>
      <c r="H118" s="5"/>
      <c r="I118" s="5"/>
      <c r="J118" s="35"/>
      <c r="K118" s="5"/>
      <c r="L118" s="5"/>
      <c r="M118" s="5"/>
      <c r="N118" s="5"/>
      <c r="O118" s="5"/>
      <c r="P118" s="5"/>
      <c r="Q118" s="5"/>
    </row>
    <row r="119" spans="5:17" ht="12.75">
      <c r="E119" s="150" t="s">
        <v>27</v>
      </c>
      <c r="F119" s="150"/>
      <c r="G119" s="150"/>
      <c r="H119" s="150" t="s">
        <v>28</v>
      </c>
      <c r="I119" s="151"/>
      <c r="J119" s="150"/>
      <c r="K119" s="34"/>
      <c r="L119" s="34"/>
      <c r="M119" s="150" t="s">
        <v>32</v>
      </c>
      <c r="N119" s="150"/>
      <c r="O119" s="150"/>
      <c r="P119" s="150"/>
      <c r="Q119" s="150"/>
    </row>
    <row r="120" spans="1:17" ht="38.25">
      <c r="A120" s="2" t="s">
        <v>0</v>
      </c>
      <c r="B120" s="2" t="s">
        <v>1</v>
      </c>
      <c r="C120" s="2" t="s">
        <v>2</v>
      </c>
      <c r="D120" s="3" t="s">
        <v>5</v>
      </c>
      <c r="E120" s="3" t="s">
        <v>16</v>
      </c>
      <c r="F120" s="3" t="s">
        <v>17</v>
      </c>
      <c r="G120" s="2" t="s">
        <v>18</v>
      </c>
      <c r="H120" s="3" t="s">
        <v>16</v>
      </c>
      <c r="I120" s="3" t="s">
        <v>17</v>
      </c>
      <c r="J120" s="2" t="s">
        <v>18</v>
      </c>
      <c r="K120" s="2" t="s">
        <v>132</v>
      </c>
      <c r="L120" s="36" t="s">
        <v>26</v>
      </c>
      <c r="M120" s="2" t="s">
        <v>16</v>
      </c>
      <c r="N120" s="2" t="s">
        <v>31</v>
      </c>
      <c r="O120" s="2" t="s">
        <v>17</v>
      </c>
      <c r="P120" s="2" t="s">
        <v>18</v>
      </c>
      <c r="Q120" s="2" t="s">
        <v>26</v>
      </c>
    </row>
    <row r="121" spans="1:17" ht="12.75">
      <c r="A121" s="4">
        <v>4012</v>
      </c>
      <c r="B121" s="1" t="s">
        <v>382</v>
      </c>
      <c r="C121" s="1" t="s">
        <v>203</v>
      </c>
      <c r="D121" s="1" t="s">
        <v>95</v>
      </c>
      <c r="E121" s="5"/>
      <c r="F121" s="35">
        <v>120</v>
      </c>
      <c r="G121" s="5">
        <f>SUM(E121:F121)</f>
        <v>120</v>
      </c>
      <c r="H121" s="5">
        <v>28.03</v>
      </c>
      <c r="I121" s="35">
        <v>5</v>
      </c>
      <c r="J121" s="5">
        <f>SUM(H121:I121)</f>
        <v>33.03</v>
      </c>
      <c r="K121" s="5">
        <f>SUM(G121,J121)</f>
        <v>153.03</v>
      </c>
      <c r="L121" s="41">
        <v>13</v>
      </c>
      <c r="M121" s="5">
        <v>32.69</v>
      </c>
      <c r="N121" s="5">
        <f>IF(M121=0,120,IF(M121&gt;55,120,IF(M121&lt;37,0,IF(55&gt;M121&gt;37,M121-37))))</f>
        <v>0</v>
      </c>
      <c r="O121" s="35">
        <v>0</v>
      </c>
      <c r="P121" s="5">
        <f>SUM(N121:O121)</f>
        <v>0</v>
      </c>
      <c r="Q121" s="37">
        <v>1</v>
      </c>
    </row>
    <row r="122" spans="1:17" ht="12.75">
      <c r="A122" s="4">
        <v>4003</v>
      </c>
      <c r="B122" s="1" t="s">
        <v>371</v>
      </c>
      <c r="C122" s="1" t="s">
        <v>375</v>
      </c>
      <c r="D122" s="1" t="s">
        <v>270</v>
      </c>
      <c r="E122" s="5">
        <v>43.61</v>
      </c>
      <c r="F122" s="35">
        <v>0</v>
      </c>
      <c r="G122" s="5">
        <f aca="true" t="shared" si="14" ref="G122:G132">SUM(E122:F122)</f>
        <v>43.61</v>
      </c>
      <c r="H122" s="5">
        <v>31.65</v>
      </c>
      <c r="I122" s="35">
        <v>0</v>
      </c>
      <c r="J122" s="5">
        <f aca="true" t="shared" si="15" ref="J122:J132">SUM(H122:I122)</f>
        <v>31.65</v>
      </c>
      <c r="K122" s="5">
        <f aca="true" t="shared" si="16" ref="K122:K132">SUM(G122,J122)</f>
        <v>75.25999999999999</v>
      </c>
      <c r="L122" s="37">
        <v>1</v>
      </c>
      <c r="M122" s="5">
        <v>37.38</v>
      </c>
      <c r="N122" s="5">
        <f>IF(M122=0,120,IF(M122&gt;55,120,IF(M122&lt;37,0,IF(55&gt;M122&gt;37,M122-37))))</f>
        <v>0.38000000000000256</v>
      </c>
      <c r="O122" s="35">
        <v>0</v>
      </c>
      <c r="P122" s="5">
        <f aca="true" t="shared" si="17" ref="P122:P135">SUM(N122:O122)</f>
        <v>0.38000000000000256</v>
      </c>
      <c r="Q122" s="37">
        <v>2</v>
      </c>
    </row>
    <row r="123" spans="1:17" ht="12.75">
      <c r="A123" s="4">
        <v>4007</v>
      </c>
      <c r="B123" t="s">
        <v>324</v>
      </c>
      <c r="C123" t="s">
        <v>199</v>
      </c>
      <c r="D123" s="1" t="s">
        <v>235</v>
      </c>
      <c r="E123" s="5">
        <v>44.36</v>
      </c>
      <c r="F123" s="35">
        <v>0</v>
      </c>
      <c r="G123" s="5">
        <f t="shared" si="14"/>
        <v>44.36</v>
      </c>
      <c r="H123" s="5">
        <v>36.08</v>
      </c>
      <c r="I123" s="35">
        <v>5</v>
      </c>
      <c r="J123" s="5">
        <f t="shared" si="15"/>
        <v>41.08</v>
      </c>
      <c r="K123" s="5">
        <f t="shared" si="16"/>
        <v>85.44</v>
      </c>
      <c r="L123" s="37">
        <v>4</v>
      </c>
      <c r="M123" s="5">
        <v>37.53</v>
      </c>
      <c r="N123" s="5">
        <f aca="true" t="shared" si="18" ref="N123:N135">IF(M123=0,120,IF(M123&gt;55,120,IF(M123&lt;37,0,IF(55&gt;M123&gt;37,M123-37))))</f>
        <v>0.5300000000000011</v>
      </c>
      <c r="O123" s="35">
        <v>0</v>
      </c>
      <c r="P123" s="5">
        <f t="shared" si="17"/>
        <v>0.5300000000000011</v>
      </c>
      <c r="Q123" s="37">
        <v>3</v>
      </c>
    </row>
    <row r="124" spans="1:17" ht="12.75">
      <c r="A124" s="4">
        <v>4001</v>
      </c>
      <c r="B124" s="1" t="s">
        <v>146</v>
      </c>
      <c r="C124" s="1" t="s">
        <v>172</v>
      </c>
      <c r="D124" s="1" t="s">
        <v>276</v>
      </c>
      <c r="E124" s="5">
        <v>53.68</v>
      </c>
      <c r="F124" s="35">
        <v>15</v>
      </c>
      <c r="G124" s="5">
        <f t="shared" si="14"/>
        <v>68.68</v>
      </c>
      <c r="H124" s="5">
        <v>32.01</v>
      </c>
      <c r="I124" s="35">
        <v>0</v>
      </c>
      <c r="J124" s="5">
        <f t="shared" si="15"/>
        <v>32.01</v>
      </c>
      <c r="K124" s="5">
        <f t="shared" si="16"/>
        <v>100.69</v>
      </c>
      <c r="L124" s="37">
        <v>6</v>
      </c>
      <c r="M124" s="5">
        <v>35.66</v>
      </c>
      <c r="N124" s="5">
        <f t="shared" si="18"/>
        <v>0</v>
      </c>
      <c r="O124" s="35">
        <v>5</v>
      </c>
      <c r="P124" s="5">
        <f t="shared" si="17"/>
        <v>5</v>
      </c>
      <c r="Q124" s="35">
        <v>4</v>
      </c>
    </row>
    <row r="125" spans="1:17" ht="12.75">
      <c r="A125" s="4">
        <v>4008</v>
      </c>
      <c r="B125" t="s">
        <v>200</v>
      </c>
      <c r="C125" t="s">
        <v>201</v>
      </c>
      <c r="D125" s="1" t="s">
        <v>235</v>
      </c>
      <c r="E125" s="5">
        <v>49.87</v>
      </c>
      <c r="F125" s="35">
        <v>0</v>
      </c>
      <c r="G125" s="5">
        <f t="shared" si="14"/>
        <v>49.87</v>
      </c>
      <c r="H125" s="5">
        <v>34.18</v>
      </c>
      <c r="I125" s="35">
        <v>0</v>
      </c>
      <c r="J125" s="5">
        <f t="shared" si="15"/>
        <v>34.18</v>
      </c>
      <c r="K125" s="5">
        <f t="shared" si="16"/>
        <v>84.05</v>
      </c>
      <c r="L125" s="37">
        <v>3</v>
      </c>
      <c r="M125" s="5">
        <v>41.35</v>
      </c>
      <c r="N125" s="5">
        <f t="shared" si="18"/>
        <v>4.350000000000001</v>
      </c>
      <c r="O125" s="35">
        <v>5</v>
      </c>
      <c r="P125" s="5">
        <f t="shared" si="17"/>
        <v>9.350000000000001</v>
      </c>
      <c r="Q125" s="35">
        <v>5</v>
      </c>
    </row>
    <row r="126" spans="1:17" ht="12.75">
      <c r="A126" s="4">
        <v>4010</v>
      </c>
      <c r="B126" s="1" t="s">
        <v>376</v>
      </c>
      <c r="C126" s="1" t="s">
        <v>173</v>
      </c>
      <c r="D126" s="1" t="s">
        <v>270</v>
      </c>
      <c r="E126" s="5">
        <v>42.69</v>
      </c>
      <c r="F126" s="35">
        <v>5</v>
      </c>
      <c r="G126" s="5">
        <f t="shared" si="14"/>
        <v>47.69</v>
      </c>
      <c r="H126" s="5">
        <v>34.36</v>
      </c>
      <c r="I126" s="35">
        <v>0</v>
      </c>
      <c r="J126" s="5">
        <f t="shared" si="15"/>
        <v>34.36</v>
      </c>
      <c r="K126" s="5">
        <f t="shared" si="16"/>
        <v>82.05</v>
      </c>
      <c r="L126" s="37">
        <v>2</v>
      </c>
      <c r="M126" s="5"/>
      <c r="N126" s="5">
        <f t="shared" si="18"/>
        <v>120</v>
      </c>
      <c r="O126" s="35"/>
      <c r="P126" s="5">
        <f t="shared" si="17"/>
        <v>120</v>
      </c>
      <c r="Q126" s="35"/>
    </row>
    <row r="127" spans="1:17" ht="12.75">
      <c r="A127" s="4">
        <v>4011</v>
      </c>
      <c r="B127" s="1" t="s">
        <v>399</v>
      </c>
      <c r="C127" s="1" t="s">
        <v>400</v>
      </c>
      <c r="D127" s="1" t="s">
        <v>113</v>
      </c>
      <c r="E127" s="5">
        <v>41.35</v>
      </c>
      <c r="F127" s="35">
        <v>10</v>
      </c>
      <c r="G127" s="5">
        <f t="shared" si="14"/>
        <v>51.35</v>
      </c>
      <c r="H127" s="5">
        <v>30.71</v>
      </c>
      <c r="I127" s="35">
        <v>5</v>
      </c>
      <c r="J127" s="5">
        <f t="shared" si="15"/>
        <v>35.71</v>
      </c>
      <c r="K127" s="5">
        <f t="shared" si="16"/>
        <v>87.06</v>
      </c>
      <c r="L127" s="37">
        <v>5</v>
      </c>
      <c r="M127" s="5"/>
      <c r="N127" s="5">
        <f t="shared" si="18"/>
        <v>120</v>
      </c>
      <c r="O127" s="35"/>
      <c r="P127" s="5">
        <f t="shared" si="17"/>
        <v>120</v>
      </c>
      <c r="Q127" s="35"/>
    </row>
    <row r="128" spans="1:17" ht="12.75">
      <c r="A128" s="4">
        <v>4002</v>
      </c>
      <c r="B128" s="1" t="s">
        <v>368</v>
      </c>
      <c r="C128" s="1" t="s">
        <v>370</v>
      </c>
      <c r="D128" s="1" t="s">
        <v>271</v>
      </c>
      <c r="E128" s="5"/>
      <c r="F128" s="35">
        <v>120</v>
      </c>
      <c r="G128" s="5">
        <f>SUM(E128:F128)</f>
        <v>120</v>
      </c>
      <c r="H128" s="5">
        <v>31.53</v>
      </c>
      <c r="I128" s="35">
        <v>0</v>
      </c>
      <c r="J128" s="5">
        <f>SUM(H128:I128)</f>
        <v>31.53</v>
      </c>
      <c r="K128" s="5">
        <f>SUM(G128,J128)</f>
        <v>151.53</v>
      </c>
      <c r="L128" s="41">
        <v>11</v>
      </c>
      <c r="M128" s="5"/>
      <c r="N128" s="5">
        <f>IF(M128=0,120,IF(M128&gt;55,120,IF(M128&lt;37,0,IF(55&gt;M128&gt;37,M128-37))))</f>
        <v>120</v>
      </c>
      <c r="O128" s="35"/>
      <c r="P128" s="5">
        <f>SUM(N128:O128)</f>
        <v>120</v>
      </c>
      <c r="Q128" s="35"/>
    </row>
    <row r="129" spans="1:17" ht="12.75">
      <c r="A129" s="4">
        <v>4013</v>
      </c>
      <c r="B129" s="1" t="s">
        <v>321</v>
      </c>
      <c r="C129" s="1" t="s">
        <v>401</v>
      </c>
      <c r="D129" s="1" t="s">
        <v>113</v>
      </c>
      <c r="E129" s="5">
        <v>46.98</v>
      </c>
      <c r="F129" s="35">
        <v>10</v>
      </c>
      <c r="G129" s="5">
        <f t="shared" si="14"/>
        <v>56.98</v>
      </c>
      <c r="H129" s="5">
        <v>39.46</v>
      </c>
      <c r="I129" s="35">
        <v>5</v>
      </c>
      <c r="J129" s="5">
        <f t="shared" si="15"/>
        <v>44.46</v>
      </c>
      <c r="K129" s="5">
        <f t="shared" si="16"/>
        <v>101.44</v>
      </c>
      <c r="L129" s="41">
        <v>7</v>
      </c>
      <c r="M129" s="5"/>
      <c r="N129" s="5">
        <f t="shared" si="18"/>
        <v>120</v>
      </c>
      <c r="O129" s="35"/>
      <c r="P129" s="5">
        <f t="shared" si="17"/>
        <v>120</v>
      </c>
      <c r="Q129" s="35"/>
    </row>
    <row r="130" spans="1:17" ht="12.75">
      <c r="A130" s="4">
        <v>4040</v>
      </c>
      <c r="B130" s="1" t="s">
        <v>389</v>
      </c>
      <c r="C130" s="1" t="s">
        <v>390</v>
      </c>
      <c r="D130" s="1" t="s">
        <v>113</v>
      </c>
      <c r="E130">
        <v>46.7</v>
      </c>
      <c r="F130">
        <v>10</v>
      </c>
      <c r="G130" s="5">
        <f t="shared" si="14"/>
        <v>56.7</v>
      </c>
      <c r="H130">
        <v>41.37</v>
      </c>
      <c r="I130">
        <v>5</v>
      </c>
      <c r="J130" s="5">
        <f t="shared" si="15"/>
        <v>46.37</v>
      </c>
      <c r="K130" s="5">
        <f t="shared" si="16"/>
        <v>103.07</v>
      </c>
      <c r="L130" s="41">
        <v>8</v>
      </c>
      <c r="M130" s="5"/>
      <c r="N130" s="5">
        <f t="shared" si="18"/>
        <v>120</v>
      </c>
      <c r="O130" s="35"/>
      <c r="P130" s="5">
        <f t="shared" si="17"/>
        <v>120</v>
      </c>
      <c r="Q130" s="35"/>
    </row>
    <row r="131" spans="1:17" ht="12.75">
      <c r="A131" s="4">
        <v>4014</v>
      </c>
      <c r="B131" t="s">
        <v>368</v>
      </c>
      <c r="C131" t="s">
        <v>369</v>
      </c>
      <c r="D131" s="1" t="s">
        <v>303</v>
      </c>
      <c r="E131" s="5">
        <v>52.69</v>
      </c>
      <c r="F131" s="35">
        <v>10</v>
      </c>
      <c r="G131" s="5">
        <f t="shared" si="14"/>
        <v>62.69</v>
      </c>
      <c r="H131" s="5">
        <v>42.21</v>
      </c>
      <c r="I131" s="35">
        <v>10</v>
      </c>
      <c r="J131" s="5">
        <f t="shared" si="15"/>
        <v>52.21</v>
      </c>
      <c r="K131" s="5">
        <f t="shared" si="16"/>
        <v>114.9</v>
      </c>
      <c r="L131" s="41">
        <v>9</v>
      </c>
      <c r="M131" s="5"/>
      <c r="N131" s="5">
        <f t="shared" si="18"/>
        <v>120</v>
      </c>
      <c r="O131" s="35"/>
      <c r="P131" s="5">
        <f t="shared" si="17"/>
        <v>120</v>
      </c>
      <c r="Q131" s="35"/>
    </row>
    <row r="132" spans="1:17" ht="12.75">
      <c r="A132" s="4">
        <v>4015</v>
      </c>
      <c r="B132" t="s">
        <v>371</v>
      </c>
      <c r="C132" t="s">
        <v>372</v>
      </c>
      <c r="D132" s="1" t="s">
        <v>271</v>
      </c>
      <c r="E132" s="5"/>
      <c r="F132" s="35">
        <v>120</v>
      </c>
      <c r="G132" s="5">
        <f t="shared" si="14"/>
        <v>120</v>
      </c>
      <c r="H132" s="5">
        <v>26.21</v>
      </c>
      <c r="I132" s="35">
        <v>5</v>
      </c>
      <c r="J132" s="5">
        <f t="shared" si="15"/>
        <v>31.21</v>
      </c>
      <c r="K132" s="5">
        <f t="shared" si="16"/>
        <v>151.21</v>
      </c>
      <c r="L132" s="41">
        <v>10</v>
      </c>
      <c r="M132" s="5"/>
      <c r="N132" s="5">
        <f t="shared" si="18"/>
        <v>120</v>
      </c>
      <c r="O132" s="35"/>
      <c r="P132" s="5">
        <f t="shared" si="17"/>
        <v>120</v>
      </c>
      <c r="Q132" s="35"/>
    </row>
    <row r="133" spans="1:17" ht="12.75">
      <c r="A133" s="4">
        <v>4004</v>
      </c>
      <c r="B133" t="s">
        <v>136</v>
      </c>
      <c r="C133" t="s">
        <v>397</v>
      </c>
      <c r="D133" s="1" t="s">
        <v>113</v>
      </c>
      <c r="E133" s="5"/>
      <c r="F133" s="35">
        <v>120</v>
      </c>
      <c r="G133" s="5">
        <f>SUM(E133:F133)</f>
        <v>120</v>
      </c>
      <c r="H133" s="5">
        <v>32.81</v>
      </c>
      <c r="I133" s="35">
        <v>0</v>
      </c>
      <c r="J133" s="5">
        <f>SUM(H133:I133)</f>
        <v>32.81</v>
      </c>
      <c r="K133" s="5">
        <f>SUM(G133,J133)</f>
        <v>152.81</v>
      </c>
      <c r="L133" s="41">
        <v>12</v>
      </c>
      <c r="M133" s="5"/>
      <c r="N133" s="5">
        <f t="shared" si="18"/>
        <v>120</v>
      </c>
      <c r="O133" s="35"/>
      <c r="P133" s="5">
        <f t="shared" si="17"/>
        <v>120</v>
      </c>
      <c r="Q133" s="35"/>
    </row>
    <row r="134" spans="1:17" ht="12.75">
      <c r="A134" s="4">
        <v>4009</v>
      </c>
      <c r="B134" t="s">
        <v>214</v>
      </c>
      <c r="C134" t="s">
        <v>374</v>
      </c>
      <c r="D134" s="1" t="s">
        <v>276</v>
      </c>
      <c r="E134" s="5"/>
      <c r="F134" s="35">
        <v>120</v>
      </c>
      <c r="G134" s="5">
        <f>SUM(E134:F134)</f>
        <v>120</v>
      </c>
      <c r="H134" s="5">
        <v>35.93</v>
      </c>
      <c r="I134" s="35">
        <v>0</v>
      </c>
      <c r="J134" s="5">
        <f>SUM(H134:I134)</f>
        <v>35.93</v>
      </c>
      <c r="K134" s="5">
        <f>SUM(G134,J134)</f>
        <v>155.93</v>
      </c>
      <c r="L134" s="41">
        <v>14</v>
      </c>
      <c r="M134" s="5"/>
      <c r="N134" s="5">
        <f t="shared" si="18"/>
        <v>120</v>
      </c>
      <c r="O134" s="35"/>
      <c r="P134" s="5">
        <f t="shared" si="17"/>
        <v>120</v>
      </c>
      <c r="Q134" s="35"/>
    </row>
    <row r="135" spans="1:16" ht="12.75">
      <c r="A135" s="4">
        <v>4005</v>
      </c>
      <c r="B135" t="s">
        <v>323</v>
      </c>
      <c r="C135" t="s">
        <v>398</v>
      </c>
      <c r="D135" s="1" t="s">
        <v>303</v>
      </c>
      <c r="E135" s="5"/>
      <c r="F135" s="35">
        <v>120</v>
      </c>
      <c r="G135" s="5">
        <f>SUM(E135:F135)</f>
        <v>120</v>
      </c>
      <c r="H135" s="5">
        <v>35.38</v>
      </c>
      <c r="I135" s="35">
        <v>5</v>
      </c>
      <c r="J135" s="5">
        <f>SUM(H135:I135)</f>
        <v>40.38</v>
      </c>
      <c r="K135" s="5">
        <f>SUM(G135,J135)</f>
        <v>160.38</v>
      </c>
      <c r="L135" s="41">
        <v>15</v>
      </c>
      <c r="N135" s="5">
        <f t="shared" si="18"/>
        <v>120</v>
      </c>
      <c r="P135" s="5">
        <f t="shared" si="17"/>
        <v>120</v>
      </c>
    </row>
  </sheetData>
  <mergeCells count="13">
    <mergeCell ref="E119:G119"/>
    <mergeCell ref="H119:J119"/>
    <mergeCell ref="M119:Q119"/>
    <mergeCell ref="M57:Q57"/>
    <mergeCell ref="O59:S59"/>
    <mergeCell ref="E59:H59"/>
    <mergeCell ref="I59:L59"/>
    <mergeCell ref="E57:G57"/>
    <mergeCell ref="H57:J57"/>
    <mergeCell ref="E1:H1"/>
    <mergeCell ref="I1:L1"/>
    <mergeCell ref="M1:P1"/>
    <mergeCell ref="Q1:T1"/>
  </mergeCells>
  <printOptions/>
  <pageMargins left="0.75" right="0.75" top="1" bottom="1" header="0.5" footer="0.5"/>
  <pageSetup fitToHeight="2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workbookViewId="0" topLeftCell="A31">
      <pane xSplit="3" topLeftCell="Q1" activePane="topRight" state="frozen"/>
      <selection pane="topLeft" activeCell="A1" sqref="A1"/>
      <selection pane="topRight" activeCell="U26" sqref="U2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20.1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0" ht="12.75">
      <c r="E1" s="150" t="s">
        <v>27</v>
      </c>
      <c r="F1" s="150"/>
      <c r="G1" s="150"/>
      <c r="H1" s="150"/>
      <c r="I1" s="150" t="s">
        <v>28</v>
      </c>
      <c r="J1" s="150"/>
      <c r="K1" s="150"/>
      <c r="L1" s="150"/>
      <c r="M1" s="150" t="s">
        <v>29</v>
      </c>
      <c r="N1" s="150"/>
      <c r="O1" s="150"/>
      <c r="P1" s="150"/>
      <c r="Q1" s="150" t="s">
        <v>30</v>
      </c>
      <c r="R1" s="150"/>
      <c r="S1" s="150"/>
      <c r="T1" s="150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16</v>
      </c>
      <c r="F2" s="3" t="s">
        <v>17</v>
      </c>
      <c r="G2" s="2" t="s">
        <v>18</v>
      </c>
      <c r="H2" s="2" t="s">
        <v>19</v>
      </c>
      <c r="I2" s="3" t="s">
        <v>16</v>
      </c>
      <c r="J2" s="3" t="s">
        <v>17</v>
      </c>
      <c r="K2" s="2" t="s">
        <v>18</v>
      </c>
      <c r="L2" s="2" t="s">
        <v>20</v>
      </c>
      <c r="M2" s="2" t="s">
        <v>16</v>
      </c>
      <c r="N2" s="2" t="s">
        <v>21</v>
      </c>
      <c r="O2" s="2" t="s">
        <v>22</v>
      </c>
      <c r="P2" s="2" t="s">
        <v>23</v>
      </c>
      <c r="Q2" s="2" t="s">
        <v>16</v>
      </c>
      <c r="R2" s="2" t="s">
        <v>21</v>
      </c>
      <c r="S2" s="2" t="s">
        <v>24</v>
      </c>
      <c r="T2" s="2" t="s">
        <v>23</v>
      </c>
      <c r="U2" s="2" t="s">
        <v>25</v>
      </c>
      <c r="V2" s="2" t="s">
        <v>26</v>
      </c>
    </row>
    <row r="3" spans="1:22" ht="12.75">
      <c r="A3" s="4">
        <v>3001</v>
      </c>
      <c r="B3" s="1" t="s">
        <v>139</v>
      </c>
      <c r="C3" s="1" t="s">
        <v>213</v>
      </c>
      <c r="D3" s="1" t="s">
        <v>405</v>
      </c>
      <c r="E3" s="5">
        <v>39.39</v>
      </c>
      <c r="F3" s="35">
        <v>0</v>
      </c>
      <c r="G3" s="5">
        <f>SUM(E3:F3)</f>
        <v>39.39</v>
      </c>
      <c r="H3" s="5">
        <f>120-G3</f>
        <v>80.61</v>
      </c>
      <c r="I3" s="5">
        <v>28.55</v>
      </c>
      <c r="J3" s="35">
        <v>0</v>
      </c>
      <c r="K3" s="5">
        <f>SUM(I3:J3)</f>
        <v>28.55</v>
      </c>
      <c r="L3" s="5">
        <f>100-K3</f>
        <v>71.45</v>
      </c>
      <c r="M3">
        <v>31.92</v>
      </c>
      <c r="N3">
        <v>23</v>
      </c>
      <c r="O3">
        <v>8</v>
      </c>
      <c r="P3" s="35">
        <f>SUM(N3:O3)</f>
        <v>31</v>
      </c>
      <c r="Q3">
        <v>34.73</v>
      </c>
      <c r="R3">
        <v>17</v>
      </c>
      <c r="S3">
        <v>9</v>
      </c>
      <c r="T3" s="35">
        <f>SUM(R3:S3)</f>
        <v>26</v>
      </c>
      <c r="U3" s="5">
        <f>SUM(H3,L3,P3,T3)</f>
        <v>209.06</v>
      </c>
      <c r="V3" s="7">
        <v>1</v>
      </c>
    </row>
    <row r="4" spans="1:22" ht="12.75">
      <c r="A4" s="4">
        <v>3020</v>
      </c>
      <c r="B4" s="1" t="s">
        <v>98</v>
      </c>
      <c r="C4" s="1" t="s">
        <v>205</v>
      </c>
      <c r="D4" s="1" t="s">
        <v>270</v>
      </c>
      <c r="E4" s="5">
        <v>44.67</v>
      </c>
      <c r="F4" s="35">
        <v>5</v>
      </c>
      <c r="G4" s="5">
        <f>SUM(E4:F4)</f>
        <v>49.67</v>
      </c>
      <c r="H4" s="5">
        <f>120-G4</f>
        <v>70.33</v>
      </c>
      <c r="I4" s="5">
        <v>29.67</v>
      </c>
      <c r="J4" s="35">
        <v>0</v>
      </c>
      <c r="K4" s="5">
        <f>SUM(I4:J4)</f>
        <v>29.67</v>
      </c>
      <c r="L4" s="5">
        <f>100-K4</f>
        <v>70.33</v>
      </c>
      <c r="M4" s="5">
        <v>31.99</v>
      </c>
      <c r="N4" s="35">
        <v>27</v>
      </c>
      <c r="O4" s="35">
        <v>8</v>
      </c>
      <c r="P4" s="35">
        <f>SUM(N4:O4)</f>
        <v>35</v>
      </c>
      <c r="Q4" s="5">
        <v>34.41</v>
      </c>
      <c r="R4" s="35">
        <v>18</v>
      </c>
      <c r="S4" s="35">
        <v>9</v>
      </c>
      <c r="T4" s="35">
        <f>SUM(R4:S4)</f>
        <v>27</v>
      </c>
      <c r="U4" s="5">
        <f>SUM(H4,L4,P4,T4)</f>
        <v>202.66</v>
      </c>
      <c r="V4" s="7">
        <v>2</v>
      </c>
    </row>
    <row r="5" spans="1:22" ht="12.75">
      <c r="A5" s="4">
        <v>3010</v>
      </c>
      <c r="B5" s="1" t="s">
        <v>34</v>
      </c>
      <c r="C5" s="1" t="s">
        <v>35</v>
      </c>
      <c r="D5" s="1" t="s">
        <v>246</v>
      </c>
      <c r="E5" s="5">
        <v>42.63</v>
      </c>
      <c r="F5" s="35">
        <v>0</v>
      </c>
      <c r="G5" s="5">
        <f>SUM(E5:F5)</f>
        <v>42.63</v>
      </c>
      <c r="H5" s="5">
        <f>120-G5</f>
        <v>77.37</v>
      </c>
      <c r="I5" s="5">
        <v>32.73</v>
      </c>
      <c r="J5" s="35">
        <v>0</v>
      </c>
      <c r="K5" s="5">
        <f>SUM(I5:J5)</f>
        <v>32.73</v>
      </c>
      <c r="L5" s="5">
        <f>100-K5</f>
        <v>67.27000000000001</v>
      </c>
      <c r="M5" s="5">
        <v>35.12</v>
      </c>
      <c r="N5" s="35">
        <v>21</v>
      </c>
      <c r="O5" s="35">
        <v>8</v>
      </c>
      <c r="P5" s="35">
        <f>SUM(N5:O5)</f>
        <v>29</v>
      </c>
      <c r="Q5" s="5">
        <v>37.31</v>
      </c>
      <c r="R5" s="35">
        <v>24</v>
      </c>
      <c r="S5" s="35">
        <v>5</v>
      </c>
      <c r="T5" s="35">
        <f>SUM(R5:S5)</f>
        <v>29</v>
      </c>
      <c r="U5" s="5">
        <f>SUM(H5,L5,P5,T5)</f>
        <v>202.64000000000001</v>
      </c>
      <c r="V5" s="7">
        <v>3</v>
      </c>
    </row>
    <row r="6" spans="1:22" ht="12.75">
      <c r="A6" s="4">
        <v>3012</v>
      </c>
      <c r="B6" t="s">
        <v>361</v>
      </c>
      <c r="C6" t="s">
        <v>362</v>
      </c>
      <c r="D6" s="1" t="s">
        <v>77</v>
      </c>
      <c r="E6" s="5">
        <v>45.24</v>
      </c>
      <c r="F6" s="35">
        <v>0</v>
      </c>
      <c r="G6" s="5">
        <f aca="true" t="shared" si="0" ref="G6:G21">SUM(E6:F6)</f>
        <v>45.24</v>
      </c>
      <c r="H6" s="5">
        <f aca="true" t="shared" si="1" ref="H6:H21">120-G6</f>
        <v>74.75999999999999</v>
      </c>
      <c r="I6" s="5">
        <v>34.25</v>
      </c>
      <c r="J6" s="35">
        <v>0</v>
      </c>
      <c r="K6" s="5">
        <f aca="true" t="shared" si="2" ref="K6:K21">SUM(I6:J6)</f>
        <v>34.25</v>
      </c>
      <c r="L6" s="5">
        <f aca="true" t="shared" si="3" ref="L6:L21">100-K6</f>
        <v>65.75</v>
      </c>
      <c r="M6" s="5">
        <v>35.78</v>
      </c>
      <c r="N6" s="35">
        <v>19</v>
      </c>
      <c r="O6" s="35">
        <v>8</v>
      </c>
      <c r="P6" s="35">
        <f aca="true" t="shared" si="4" ref="P6:P21">SUM(N6:O6)</f>
        <v>27</v>
      </c>
      <c r="Q6" s="5">
        <v>38.74</v>
      </c>
      <c r="R6" s="35">
        <v>22</v>
      </c>
      <c r="S6" s="35">
        <v>5</v>
      </c>
      <c r="T6" s="35">
        <f aca="true" t="shared" si="5" ref="T6:T21">SUM(R6:S6)</f>
        <v>27</v>
      </c>
      <c r="U6" s="5">
        <f>SUM(H6,L6,P6,T6)</f>
        <v>194.51</v>
      </c>
      <c r="V6">
        <v>4</v>
      </c>
    </row>
    <row r="7" spans="1:22" ht="12.75">
      <c r="A7" s="4">
        <v>3018</v>
      </c>
      <c r="B7" s="1" t="s">
        <v>39</v>
      </c>
      <c r="C7" s="1" t="s">
        <v>50</v>
      </c>
      <c r="D7" s="1" t="s">
        <v>236</v>
      </c>
      <c r="E7" s="5">
        <v>44.95</v>
      </c>
      <c r="F7" s="35">
        <v>5</v>
      </c>
      <c r="G7" s="5">
        <f t="shared" si="0"/>
        <v>49.95</v>
      </c>
      <c r="H7" s="5">
        <f t="shared" si="1"/>
        <v>70.05</v>
      </c>
      <c r="I7" s="5">
        <v>33.73</v>
      </c>
      <c r="J7" s="35">
        <v>0</v>
      </c>
      <c r="K7" s="5">
        <f t="shared" si="2"/>
        <v>33.73</v>
      </c>
      <c r="L7" s="5">
        <f t="shared" si="3"/>
        <v>66.27000000000001</v>
      </c>
      <c r="M7" s="5">
        <v>33.3</v>
      </c>
      <c r="N7" s="35">
        <v>20</v>
      </c>
      <c r="O7" s="35">
        <v>8</v>
      </c>
      <c r="P7" s="35">
        <f t="shared" si="4"/>
        <v>28</v>
      </c>
      <c r="Q7" s="5">
        <v>34.97</v>
      </c>
      <c r="R7" s="35">
        <v>18</v>
      </c>
      <c r="S7" s="35">
        <v>9</v>
      </c>
      <c r="T7" s="35">
        <f t="shared" si="5"/>
        <v>27</v>
      </c>
      <c r="U7" s="5">
        <f aca="true" t="shared" si="6" ref="U7:U21">SUM(H7,L7,P7,T7)</f>
        <v>191.32</v>
      </c>
      <c r="V7">
        <v>5</v>
      </c>
    </row>
    <row r="8" spans="1:22" ht="12.75">
      <c r="A8" s="4">
        <v>3019</v>
      </c>
      <c r="B8" s="1" t="s">
        <v>34</v>
      </c>
      <c r="C8" s="1" t="s">
        <v>51</v>
      </c>
      <c r="D8" s="1" t="s">
        <v>243</v>
      </c>
      <c r="E8" s="5">
        <v>48.1</v>
      </c>
      <c r="F8" s="35">
        <v>0</v>
      </c>
      <c r="G8" s="5">
        <f t="shared" si="0"/>
        <v>48.1</v>
      </c>
      <c r="H8" s="5">
        <f t="shared" si="1"/>
        <v>71.9</v>
      </c>
      <c r="I8" s="5">
        <v>34.08</v>
      </c>
      <c r="J8" s="35">
        <v>0</v>
      </c>
      <c r="K8" s="5">
        <f t="shared" si="2"/>
        <v>34.08</v>
      </c>
      <c r="L8" s="5">
        <f t="shared" si="3"/>
        <v>65.92</v>
      </c>
      <c r="M8" s="5">
        <v>35.74</v>
      </c>
      <c r="N8" s="35">
        <v>15</v>
      </c>
      <c r="O8" s="35">
        <v>8</v>
      </c>
      <c r="P8" s="35">
        <f t="shared" si="4"/>
        <v>23</v>
      </c>
      <c r="Q8" s="5">
        <v>36.9</v>
      </c>
      <c r="R8" s="35">
        <v>18</v>
      </c>
      <c r="S8" s="35">
        <v>9</v>
      </c>
      <c r="T8" s="35">
        <f t="shared" si="5"/>
        <v>27</v>
      </c>
      <c r="U8" s="5">
        <f t="shared" si="6"/>
        <v>187.82</v>
      </c>
      <c r="V8">
        <v>6</v>
      </c>
    </row>
    <row r="9" spans="1:22" s="80" customFormat="1" ht="12.75">
      <c r="A9" s="79">
        <v>3013</v>
      </c>
      <c r="B9" s="81" t="s">
        <v>210</v>
      </c>
      <c r="C9" s="81" t="s">
        <v>211</v>
      </c>
      <c r="D9" s="81" t="s">
        <v>307</v>
      </c>
      <c r="E9" s="82">
        <v>49.2</v>
      </c>
      <c r="F9" s="83">
        <v>5</v>
      </c>
      <c r="G9" s="82">
        <f>SUM(E9:F9)</f>
        <v>54.2</v>
      </c>
      <c r="H9" s="82">
        <f>120-G9</f>
        <v>65.8</v>
      </c>
      <c r="I9" s="82">
        <v>30.65</v>
      </c>
      <c r="J9" s="83">
        <v>5</v>
      </c>
      <c r="K9" s="82">
        <f>SUM(I9:J9)</f>
        <v>35.65</v>
      </c>
      <c r="L9" s="82">
        <f>100-K9</f>
        <v>64.35</v>
      </c>
      <c r="M9" s="82">
        <v>34.69</v>
      </c>
      <c r="N9" s="83">
        <v>20</v>
      </c>
      <c r="O9" s="83">
        <v>8</v>
      </c>
      <c r="P9" s="83">
        <f>SUM(N9:O9)</f>
        <v>28</v>
      </c>
      <c r="Q9" s="82">
        <v>30.16</v>
      </c>
      <c r="R9" s="83">
        <v>14</v>
      </c>
      <c r="S9" s="83">
        <v>14</v>
      </c>
      <c r="T9" s="83">
        <f>SUM(R9:S9)</f>
        <v>28</v>
      </c>
      <c r="U9" s="82">
        <f>SUM(H9,L9,P9,T9)</f>
        <v>186.14999999999998</v>
      </c>
      <c r="V9" s="80">
        <v>7</v>
      </c>
    </row>
    <row r="10" spans="1:22" ht="12.75">
      <c r="A10" s="4">
        <v>3022</v>
      </c>
      <c r="B10" s="1" t="s">
        <v>45</v>
      </c>
      <c r="C10" s="1" t="s">
        <v>72</v>
      </c>
      <c r="D10" s="1" t="s">
        <v>246</v>
      </c>
      <c r="E10" s="5">
        <v>51.24</v>
      </c>
      <c r="F10" s="35">
        <v>5</v>
      </c>
      <c r="G10" s="5">
        <f t="shared" si="0"/>
        <v>56.24</v>
      </c>
      <c r="H10" s="5">
        <f t="shared" si="1"/>
        <v>63.76</v>
      </c>
      <c r="I10" s="5">
        <v>33.93</v>
      </c>
      <c r="J10" s="35">
        <v>0</v>
      </c>
      <c r="K10" s="5">
        <f t="shared" si="2"/>
        <v>33.93</v>
      </c>
      <c r="L10" s="5">
        <f t="shared" si="3"/>
        <v>66.07</v>
      </c>
      <c r="M10" s="5">
        <v>36.2</v>
      </c>
      <c r="N10" s="35">
        <v>18</v>
      </c>
      <c r="O10" s="35">
        <v>8</v>
      </c>
      <c r="P10" s="35">
        <f t="shared" si="4"/>
        <v>26</v>
      </c>
      <c r="Q10" s="5">
        <v>35.57</v>
      </c>
      <c r="R10" s="35">
        <v>20</v>
      </c>
      <c r="S10" s="35">
        <v>9</v>
      </c>
      <c r="T10" s="35">
        <f t="shared" si="5"/>
        <v>29</v>
      </c>
      <c r="U10" s="5">
        <f t="shared" si="6"/>
        <v>184.82999999999998</v>
      </c>
      <c r="V10">
        <v>8</v>
      </c>
    </row>
    <row r="11" spans="1:22" ht="12.75">
      <c r="A11" s="4">
        <v>3002</v>
      </c>
      <c r="B11" s="1" t="s">
        <v>200</v>
      </c>
      <c r="C11" s="1" t="s">
        <v>215</v>
      </c>
      <c r="D11" s="1" t="s">
        <v>405</v>
      </c>
      <c r="E11" s="5">
        <v>49.7</v>
      </c>
      <c r="F11" s="35">
        <v>0</v>
      </c>
      <c r="G11" s="5">
        <f t="shared" si="0"/>
        <v>49.7</v>
      </c>
      <c r="H11" s="5">
        <f t="shared" si="1"/>
        <v>70.3</v>
      </c>
      <c r="I11" s="5">
        <v>40.29</v>
      </c>
      <c r="J11" s="35">
        <v>0</v>
      </c>
      <c r="K11" s="5">
        <f t="shared" si="2"/>
        <v>40.29</v>
      </c>
      <c r="L11" s="5">
        <f t="shared" si="3"/>
        <v>59.71</v>
      </c>
      <c r="M11">
        <v>36.39</v>
      </c>
      <c r="N11">
        <v>18</v>
      </c>
      <c r="O11">
        <v>8</v>
      </c>
      <c r="P11" s="35">
        <f t="shared" si="4"/>
        <v>26</v>
      </c>
      <c r="Q11">
        <v>38.34</v>
      </c>
      <c r="R11">
        <v>23</v>
      </c>
      <c r="S11">
        <v>5</v>
      </c>
      <c r="T11" s="35">
        <f t="shared" si="5"/>
        <v>28</v>
      </c>
      <c r="U11" s="5">
        <f t="shared" si="6"/>
        <v>184.01</v>
      </c>
      <c r="V11">
        <v>9</v>
      </c>
    </row>
    <row r="12" spans="1:22" ht="12.75">
      <c r="A12" s="4">
        <v>3023</v>
      </c>
      <c r="B12" s="1" t="s">
        <v>69</v>
      </c>
      <c r="C12" s="1" t="s">
        <v>70</v>
      </c>
      <c r="D12" s="1" t="s">
        <v>77</v>
      </c>
      <c r="E12" s="5">
        <v>48.64</v>
      </c>
      <c r="F12" s="35">
        <v>0</v>
      </c>
      <c r="G12" s="5">
        <f t="shared" si="0"/>
        <v>48.64</v>
      </c>
      <c r="H12" s="5">
        <f t="shared" si="1"/>
        <v>71.36</v>
      </c>
      <c r="I12" s="5">
        <v>31.83</v>
      </c>
      <c r="J12" s="35">
        <v>0</v>
      </c>
      <c r="K12" s="5">
        <f t="shared" si="2"/>
        <v>31.83</v>
      </c>
      <c r="L12" s="5">
        <f t="shared" si="3"/>
        <v>68.17</v>
      </c>
      <c r="M12" s="5">
        <v>36.69</v>
      </c>
      <c r="N12" s="35">
        <v>18</v>
      </c>
      <c r="O12" s="35">
        <v>8</v>
      </c>
      <c r="P12" s="35">
        <f t="shared" si="4"/>
        <v>26</v>
      </c>
      <c r="Q12" s="5">
        <v>37.83</v>
      </c>
      <c r="R12" s="35">
        <v>16</v>
      </c>
      <c r="S12" s="35">
        <v>2</v>
      </c>
      <c r="T12" s="35">
        <f t="shared" si="5"/>
        <v>18</v>
      </c>
      <c r="U12" s="5">
        <f t="shared" si="6"/>
        <v>183.53</v>
      </c>
      <c r="V12">
        <v>10</v>
      </c>
    </row>
    <row r="13" spans="1:22" s="80" customFormat="1" ht="12.75">
      <c r="A13" s="79">
        <v>3017</v>
      </c>
      <c r="B13" s="80" t="s">
        <v>225</v>
      </c>
      <c r="C13" s="80" t="s">
        <v>402</v>
      </c>
      <c r="D13" s="81" t="s">
        <v>307</v>
      </c>
      <c r="E13" s="82">
        <v>45.53</v>
      </c>
      <c r="F13" s="83">
        <v>0</v>
      </c>
      <c r="G13" s="82">
        <f t="shared" si="0"/>
        <v>45.53</v>
      </c>
      <c r="H13" s="82">
        <f t="shared" si="1"/>
        <v>74.47</v>
      </c>
      <c r="I13" s="82">
        <v>33.09</v>
      </c>
      <c r="J13" s="83">
        <v>0</v>
      </c>
      <c r="K13" s="82">
        <f t="shared" si="2"/>
        <v>33.09</v>
      </c>
      <c r="L13" s="82">
        <f t="shared" si="3"/>
        <v>66.91</v>
      </c>
      <c r="M13" s="82">
        <v>33.1</v>
      </c>
      <c r="N13" s="83">
        <v>15</v>
      </c>
      <c r="O13" s="83">
        <v>8</v>
      </c>
      <c r="P13" s="83">
        <f t="shared" si="4"/>
        <v>23</v>
      </c>
      <c r="Q13" s="82">
        <v>37.06</v>
      </c>
      <c r="R13" s="83">
        <v>18</v>
      </c>
      <c r="S13" s="83">
        <v>0</v>
      </c>
      <c r="T13" s="83">
        <f t="shared" si="5"/>
        <v>18</v>
      </c>
      <c r="U13" s="82">
        <f t="shared" si="6"/>
        <v>182.38</v>
      </c>
      <c r="V13" s="80">
        <v>11</v>
      </c>
    </row>
    <row r="14" spans="1:22" ht="12.75">
      <c r="A14" s="4">
        <v>3007</v>
      </c>
      <c r="B14" s="1" t="s">
        <v>207</v>
      </c>
      <c r="C14" s="1" t="s">
        <v>208</v>
      </c>
      <c r="D14" s="1" t="s">
        <v>293</v>
      </c>
      <c r="E14" s="5">
        <v>45.37</v>
      </c>
      <c r="F14" s="35">
        <v>5</v>
      </c>
      <c r="G14" s="5">
        <f>SUM(E14:F14)</f>
        <v>50.37</v>
      </c>
      <c r="H14" s="5">
        <f>120-G14</f>
        <v>69.63</v>
      </c>
      <c r="I14" s="5">
        <v>32.9</v>
      </c>
      <c r="J14" s="35">
        <v>0</v>
      </c>
      <c r="K14" s="5">
        <f>SUM(I14:J14)</f>
        <v>32.9</v>
      </c>
      <c r="L14" s="5">
        <f>100-K14</f>
        <v>67.1</v>
      </c>
      <c r="M14" s="51">
        <v>37.28</v>
      </c>
      <c r="N14" s="53">
        <v>18</v>
      </c>
      <c r="O14" s="53">
        <v>0</v>
      </c>
      <c r="P14" s="35">
        <f>SUM(N14:O14)</f>
        <v>18</v>
      </c>
      <c r="Q14" s="51">
        <v>34.91</v>
      </c>
      <c r="R14" s="53">
        <v>18</v>
      </c>
      <c r="S14" s="53">
        <v>9</v>
      </c>
      <c r="T14" s="35">
        <f>SUM(R14:S14)</f>
        <v>27</v>
      </c>
      <c r="U14" s="5">
        <f>SUM(H14,L14,P14,T14)</f>
        <v>181.73</v>
      </c>
      <c r="V14">
        <v>12</v>
      </c>
    </row>
    <row r="15" spans="1:22" ht="12.75">
      <c r="A15" s="4">
        <v>3011</v>
      </c>
      <c r="B15" s="1" t="s">
        <v>142</v>
      </c>
      <c r="C15" s="1" t="s">
        <v>206</v>
      </c>
      <c r="D15" s="1" t="s">
        <v>270</v>
      </c>
      <c r="E15" s="5"/>
      <c r="F15" s="35">
        <v>120</v>
      </c>
      <c r="G15" s="5">
        <f t="shared" si="0"/>
        <v>120</v>
      </c>
      <c r="H15" s="5">
        <f t="shared" si="1"/>
        <v>0</v>
      </c>
      <c r="I15" s="5">
        <v>33.47</v>
      </c>
      <c r="J15" s="35">
        <v>0</v>
      </c>
      <c r="K15" s="5">
        <f t="shared" si="2"/>
        <v>33.47</v>
      </c>
      <c r="L15" s="5">
        <f t="shared" si="3"/>
        <v>66.53</v>
      </c>
      <c r="M15" s="5">
        <v>35.1</v>
      </c>
      <c r="N15" s="35">
        <v>21</v>
      </c>
      <c r="O15" s="35">
        <v>8</v>
      </c>
      <c r="P15" s="35">
        <f t="shared" si="4"/>
        <v>29</v>
      </c>
      <c r="Q15" s="5">
        <v>33.3</v>
      </c>
      <c r="R15" s="35">
        <v>14</v>
      </c>
      <c r="S15" s="35">
        <v>9</v>
      </c>
      <c r="T15" s="35">
        <f t="shared" si="5"/>
        <v>23</v>
      </c>
      <c r="U15" s="5">
        <f t="shared" si="6"/>
        <v>118.53</v>
      </c>
      <c r="V15">
        <v>13</v>
      </c>
    </row>
    <row r="16" spans="1:22" ht="12.75">
      <c r="A16" s="4">
        <v>3009</v>
      </c>
      <c r="B16" s="1" t="s">
        <v>359</v>
      </c>
      <c r="C16" s="1" t="s">
        <v>360</v>
      </c>
      <c r="D16" s="1" t="s">
        <v>267</v>
      </c>
      <c r="E16" s="5">
        <v>48.42</v>
      </c>
      <c r="F16" s="35">
        <v>10</v>
      </c>
      <c r="G16" s="5">
        <f t="shared" si="0"/>
        <v>58.42</v>
      </c>
      <c r="H16" s="5">
        <f t="shared" si="1"/>
        <v>61.58</v>
      </c>
      <c r="I16" s="5"/>
      <c r="J16" s="35">
        <v>100</v>
      </c>
      <c r="K16" s="5">
        <f t="shared" si="2"/>
        <v>100</v>
      </c>
      <c r="L16" s="5">
        <f t="shared" si="3"/>
        <v>0</v>
      </c>
      <c r="M16" s="5">
        <v>33.58</v>
      </c>
      <c r="N16" s="35">
        <v>18</v>
      </c>
      <c r="O16" s="35">
        <v>8</v>
      </c>
      <c r="P16" s="35">
        <f t="shared" si="4"/>
        <v>26</v>
      </c>
      <c r="Q16" s="5">
        <v>38.52</v>
      </c>
      <c r="R16" s="35">
        <v>19</v>
      </c>
      <c r="S16" s="35">
        <v>0</v>
      </c>
      <c r="T16" s="35">
        <f t="shared" si="5"/>
        <v>19</v>
      </c>
      <c r="U16" s="5">
        <f t="shared" si="6"/>
        <v>106.58</v>
      </c>
      <c r="V16">
        <v>14</v>
      </c>
    </row>
    <row r="17" spans="1:22" ht="12.75">
      <c r="A17" s="4">
        <v>3016</v>
      </c>
      <c r="B17" s="1" t="s">
        <v>207</v>
      </c>
      <c r="C17" s="1" t="s">
        <v>209</v>
      </c>
      <c r="D17" s="1" t="s">
        <v>243</v>
      </c>
      <c r="E17" s="5"/>
      <c r="F17" s="35">
        <v>120</v>
      </c>
      <c r="G17" s="5">
        <f t="shared" si="0"/>
        <v>120</v>
      </c>
      <c r="H17" s="5">
        <f t="shared" si="1"/>
        <v>0</v>
      </c>
      <c r="I17" s="5">
        <v>32.18</v>
      </c>
      <c r="J17" s="35">
        <v>0</v>
      </c>
      <c r="K17" s="5">
        <f t="shared" si="2"/>
        <v>32.18</v>
      </c>
      <c r="L17" s="5">
        <f t="shared" si="3"/>
        <v>67.82</v>
      </c>
      <c r="M17" s="5">
        <v>35.97</v>
      </c>
      <c r="N17" s="35">
        <v>15</v>
      </c>
      <c r="O17" s="35">
        <v>8</v>
      </c>
      <c r="P17" s="35">
        <f t="shared" si="4"/>
        <v>23</v>
      </c>
      <c r="Q17" s="5">
        <v>0</v>
      </c>
      <c r="R17" s="35"/>
      <c r="S17" s="35"/>
      <c r="T17" s="35">
        <f t="shared" si="5"/>
        <v>0</v>
      </c>
      <c r="U17" s="5">
        <f t="shared" si="6"/>
        <v>90.82</v>
      </c>
      <c r="V17">
        <v>15</v>
      </c>
    </row>
    <row r="18" spans="1:22" ht="12.75">
      <c r="A18" s="4">
        <v>3014</v>
      </c>
      <c r="B18" s="1" t="s">
        <v>63</v>
      </c>
      <c r="C18" s="1" t="s">
        <v>342</v>
      </c>
      <c r="D18" s="39" t="s">
        <v>36</v>
      </c>
      <c r="E18" s="5">
        <v>48</v>
      </c>
      <c r="F18" s="35">
        <v>5</v>
      </c>
      <c r="G18" s="5">
        <f>SUM(E18:F18)</f>
        <v>53</v>
      </c>
      <c r="H18" s="5">
        <f>120-G18</f>
        <v>67</v>
      </c>
      <c r="I18" s="5">
        <v>32.8</v>
      </c>
      <c r="J18" s="35">
        <v>10</v>
      </c>
      <c r="K18" s="5">
        <f>SUM(I18:J18)</f>
        <v>42.8</v>
      </c>
      <c r="L18" s="5">
        <f>100-K18</f>
        <v>57.2</v>
      </c>
      <c r="M18" s="5">
        <v>33.58</v>
      </c>
      <c r="N18" s="35">
        <v>17</v>
      </c>
      <c r="O18" s="35">
        <v>8</v>
      </c>
      <c r="P18" s="35">
        <f>SUM(N18:O18)</f>
        <v>25</v>
      </c>
      <c r="Q18" s="5" t="s">
        <v>403</v>
      </c>
      <c r="R18" s="35"/>
      <c r="S18" s="35"/>
      <c r="T18" s="35">
        <f>SUM(R18:S18)</f>
        <v>0</v>
      </c>
      <c r="U18" s="5">
        <f>SUM(H18,L18,P18,T18)</f>
        <v>149.2</v>
      </c>
      <c r="V18" s="41" t="s">
        <v>408</v>
      </c>
    </row>
    <row r="19" spans="1:22" ht="12.75">
      <c r="A19" s="4">
        <v>3021</v>
      </c>
      <c r="B19" s="1" t="s">
        <v>161</v>
      </c>
      <c r="C19" s="1" t="s">
        <v>212</v>
      </c>
      <c r="D19" s="1" t="s">
        <v>267</v>
      </c>
      <c r="E19" s="5">
        <v>61.49</v>
      </c>
      <c r="F19" s="35">
        <v>0</v>
      </c>
      <c r="G19" s="5">
        <f>SUM(E19:F19)</f>
        <v>61.49</v>
      </c>
      <c r="H19" s="5">
        <f>120-G19</f>
        <v>58.51</v>
      </c>
      <c r="I19" s="5">
        <v>45.6</v>
      </c>
      <c r="J19" s="35">
        <v>0</v>
      </c>
      <c r="K19" s="5">
        <f>SUM(I19:J19)</f>
        <v>45.6</v>
      </c>
      <c r="L19" s="5">
        <f>100-K19</f>
        <v>54.4</v>
      </c>
      <c r="M19" s="5" t="s">
        <v>403</v>
      </c>
      <c r="N19" s="35"/>
      <c r="O19" s="35"/>
      <c r="P19" s="35">
        <f>SUM(N19:O19)</f>
        <v>0</v>
      </c>
      <c r="Q19" s="5">
        <v>40.36</v>
      </c>
      <c r="R19" s="35">
        <v>11</v>
      </c>
      <c r="S19" s="35">
        <v>0</v>
      </c>
      <c r="T19" s="35">
        <f>SUM(R19:S19)</f>
        <v>11</v>
      </c>
      <c r="U19" s="5">
        <f>SUM(H19,L19,P19,T19)</f>
        <v>123.91</v>
      </c>
      <c r="V19" s="41" t="s">
        <v>408</v>
      </c>
    </row>
    <row r="20" spans="1:27" ht="12.75">
      <c r="A20" s="4">
        <v>3005</v>
      </c>
      <c r="B20" s="1" t="s">
        <v>136</v>
      </c>
      <c r="C20" s="1" t="s">
        <v>373</v>
      </c>
      <c r="D20" s="1" t="s">
        <v>405</v>
      </c>
      <c r="E20" s="5">
        <v>54.93</v>
      </c>
      <c r="F20" s="35">
        <v>15</v>
      </c>
      <c r="G20" s="5">
        <f>SUM(E20:F20)</f>
        <v>69.93</v>
      </c>
      <c r="H20" s="5">
        <f>120-G20</f>
        <v>50.06999999999999</v>
      </c>
      <c r="I20" s="5">
        <v>31.62</v>
      </c>
      <c r="J20" s="35">
        <v>0</v>
      </c>
      <c r="K20" s="5">
        <f>SUM(I20:J20)</f>
        <v>31.62</v>
      </c>
      <c r="L20" s="5">
        <f>100-K20</f>
        <v>68.38</v>
      </c>
      <c r="M20" t="s">
        <v>403</v>
      </c>
      <c r="P20" s="35">
        <f>SUM(N20:O20)</f>
        <v>0</v>
      </c>
      <c r="Q20" t="s">
        <v>403</v>
      </c>
      <c r="T20" s="35">
        <f>SUM(R20:S20)</f>
        <v>0</v>
      </c>
      <c r="U20" s="5">
        <f>SUM(H20,L20,P20,T20)</f>
        <v>118.44999999999999</v>
      </c>
      <c r="V20" s="41" t="s">
        <v>408</v>
      </c>
      <c r="AA20" s="7"/>
    </row>
    <row r="21" spans="1:22" ht="12.75">
      <c r="A21" s="4">
        <v>3015</v>
      </c>
      <c r="B21" s="1" t="s">
        <v>3</v>
      </c>
      <c r="C21" s="1" t="s">
        <v>73</v>
      </c>
      <c r="D21" s="1" t="s">
        <v>36</v>
      </c>
      <c r="E21" s="5"/>
      <c r="F21" s="35">
        <v>120</v>
      </c>
      <c r="G21" s="5">
        <f t="shared" si="0"/>
        <v>120</v>
      </c>
      <c r="H21" s="5">
        <f t="shared" si="1"/>
        <v>0</v>
      </c>
      <c r="I21" s="5">
        <v>34.57</v>
      </c>
      <c r="J21" s="35">
        <v>5</v>
      </c>
      <c r="K21" s="5">
        <f t="shared" si="2"/>
        <v>39.57</v>
      </c>
      <c r="L21" s="5">
        <f t="shared" si="3"/>
        <v>60.43</v>
      </c>
      <c r="M21" s="5">
        <v>30.8</v>
      </c>
      <c r="N21" s="35">
        <v>18</v>
      </c>
      <c r="O21" s="35">
        <v>8</v>
      </c>
      <c r="P21" s="35">
        <f t="shared" si="4"/>
        <v>26</v>
      </c>
      <c r="Q21" s="5" t="s">
        <v>403</v>
      </c>
      <c r="R21" s="35"/>
      <c r="S21" s="35"/>
      <c r="T21" s="35">
        <f t="shared" si="5"/>
        <v>0</v>
      </c>
      <c r="U21" s="5">
        <f t="shared" si="6"/>
        <v>86.43</v>
      </c>
      <c r="V21" s="41" t="s">
        <v>408</v>
      </c>
    </row>
    <row r="22" spans="1:22" ht="12.75">
      <c r="A22" s="4"/>
      <c r="B22" s="1"/>
      <c r="C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</row>
    <row r="23" spans="1:22" ht="12.75">
      <c r="A23" s="4"/>
      <c r="B23" s="1"/>
      <c r="C23" s="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1:22" ht="12.75">
      <c r="A24" s="4"/>
      <c r="B24" s="1"/>
      <c r="C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</row>
    <row r="25" spans="5:22" ht="12.75">
      <c r="E25" s="150" t="s">
        <v>27</v>
      </c>
      <c r="F25" s="150"/>
      <c r="G25" s="150"/>
      <c r="H25" s="150"/>
      <c r="I25" s="150" t="s">
        <v>28</v>
      </c>
      <c r="J25" s="150"/>
      <c r="K25" s="150"/>
      <c r="L25" s="150"/>
      <c r="M25" s="5"/>
      <c r="N25" s="5"/>
      <c r="O25" s="150" t="s">
        <v>32</v>
      </c>
      <c r="P25" s="150"/>
      <c r="Q25" s="150"/>
      <c r="R25" s="150"/>
      <c r="S25" s="150"/>
      <c r="T25" s="5"/>
      <c r="U25" s="5"/>
      <c r="V25" s="6"/>
    </row>
    <row r="26" spans="1:22" ht="38.25">
      <c r="A26" s="2" t="s">
        <v>0</v>
      </c>
      <c r="B26" s="2" t="s">
        <v>1</v>
      </c>
      <c r="C26" s="2" t="s">
        <v>2</v>
      </c>
      <c r="D26" s="3" t="s">
        <v>5</v>
      </c>
      <c r="E26" s="3" t="s">
        <v>16</v>
      </c>
      <c r="F26" s="3" t="s">
        <v>17</v>
      </c>
      <c r="G26" s="2" t="s">
        <v>18</v>
      </c>
      <c r="H26" s="2" t="s">
        <v>19</v>
      </c>
      <c r="I26" s="3" t="s">
        <v>16</v>
      </c>
      <c r="J26" s="3" t="s">
        <v>17</v>
      </c>
      <c r="K26" s="2" t="s">
        <v>18</v>
      </c>
      <c r="L26" s="2" t="s">
        <v>20</v>
      </c>
      <c r="M26" s="2" t="s">
        <v>79</v>
      </c>
      <c r="N26" s="2" t="s">
        <v>26</v>
      </c>
      <c r="O26" s="2" t="s">
        <v>16</v>
      </c>
      <c r="P26" s="2" t="s">
        <v>31</v>
      </c>
      <c r="Q26" s="2" t="s">
        <v>17</v>
      </c>
      <c r="R26" s="2" t="s">
        <v>18</v>
      </c>
      <c r="S26" s="2" t="s">
        <v>26</v>
      </c>
      <c r="T26" s="5"/>
      <c r="U26" s="5"/>
      <c r="V26" s="6"/>
    </row>
    <row r="27" spans="1:22" ht="12.75">
      <c r="A27" s="4">
        <v>3020</v>
      </c>
      <c r="B27" s="1" t="s">
        <v>98</v>
      </c>
      <c r="C27" s="1" t="s">
        <v>205</v>
      </c>
      <c r="D27" s="1" t="s">
        <v>270</v>
      </c>
      <c r="E27" s="5">
        <v>44.67</v>
      </c>
      <c r="F27" s="35">
        <v>5</v>
      </c>
      <c r="G27" s="5">
        <f aca="true" t="shared" si="7" ref="G27:G45">SUM(E27:F27)</f>
        <v>49.67</v>
      </c>
      <c r="H27" s="5">
        <f aca="true" t="shared" si="8" ref="H27:H45">120-G27</f>
        <v>70.33</v>
      </c>
      <c r="I27" s="5">
        <v>29.67</v>
      </c>
      <c r="J27" s="35">
        <v>0</v>
      </c>
      <c r="K27" s="5">
        <f aca="true" t="shared" si="9" ref="K27:K45">SUM(I27:J27)</f>
        <v>29.67</v>
      </c>
      <c r="L27" s="5">
        <f aca="true" t="shared" si="10" ref="L27:L45">100-K27</f>
        <v>70.33</v>
      </c>
      <c r="M27" s="5">
        <f aca="true" t="shared" si="11" ref="M27:M45">SUM(H27,L27)</f>
        <v>140.66</v>
      </c>
      <c r="N27" s="52">
        <v>3</v>
      </c>
      <c r="O27" s="5">
        <v>38.24</v>
      </c>
      <c r="P27" s="5">
        <f aca="true" t="shared" si="12" ref="P27:P45">IF(O27=0,120,IF(O27&gt;68,120,IF(O27&lt;45,0,IF(68&gt;O27&gt;45,O27-45))))</f>
        <v>0</v>
      </c>
      <c r="Q27" s="35">
        <v>0</v>
      </c>
      <c r="R27" s="5">
        <f aca="true" t="shared" si="13" ref="R27:R45">SUM(P27:Q27)</f>
        <v>0</v>
      </c>
      <c r="S27" s="52">
        <v>1</v>
      </c>
      <c r="T27" s="5"/>
      <c r="U27" s="5"/>
      <c r="V27" s="6"/>
    </row>
    <row r="28" spans="1:22" ht="12.75">
      <c r="A28" s="4">
        <v>3001</v>
      </c>
      <c r="B28" s="1" t="s">
        <v>139</v>
      </c>
      <c r="C28" s="1" t="s">
        <v>213</v>
      </c>
      <c r="D28" s="1" t="s">
        <v>405</v>
      </c>
      <c r="E28" s="5"/>
      <c r="F28" s="35"/>
      <c r="G28" s="5"/>
      <c r="H28" s="5"/>
      <c r="I28" s="5"/>
      <c r="J28" s="35"/>
      <c r="K28" s="5"/>
      <c r="L28" s="5"/>
      <c r="M28" s="5"/>
      <c r="N28" s="53"/>
      <c r="O28" s="5">
        <v>39.07</v>
      </c>
      <c r="P28" s="5">
        <f t="shared" si="12"/>
        <v>0</v>
      </c>
      <c r="Q28" s="35">
        <v>0</v>
      </c>
      <c r="R28" s="5">
        <f t="shared" si="13"/>
        <v>0</v>
      </c>
      <c r="S28" s="52">
        <v>2</v>
      </c>
      <c r="T28" s="5"/>
      <c r="U28" s="5"/>
      <c r="V28" s="6"/>
    </row>
    <row r="29" spans="1:22" ht="12.75">
      <c r="A29" s="4">
        <v>3007</v>
      </c>
      <c r="B29" s="1" t="s">
        <v>207</v>
      </c>
      <c r="C29" s="1" t="s">
        <v>208</v>
      </c>
      <c r="D29" s="1" t="s">
        <v>293</v>
      </c>
      <c r="E29" s="5">
        <v>45.37</v>
      </c>
      <c r="F29" s="35">
        <v>5</v>
      </c>
      <c r="G29" s="5">
        <f>SUM(E29:F29)</f>
        <v>50.37</v>
      </c>
      <c r="H29" s="5">
        <f>120-G29</f>
        <v>69.63</v>
      </c>
      <c r="I29" s="5">
        <v>32.9</v>
      </c>
      <c r="J29" s="35">
        <v>0</v>
      </c>
      <c r="K29" s="5">
        <f>SUM(I29:J29)</f>
        <v>32.9</v>
      </c>
      <c r="L29" s="5">
        <f>100-K29</f>
        <v>67.1</v>
      </c>
      <c r="M29" s="5">
        <f>SUM(H29,L29)</f>
        <v>136.73</v>
      </c>
      <c r="N29" s="52">
        <v>7</v>
      </c>
      <c r="O29" s="5">
        <v>43.88</v>
      </c>
      <c r="P29" s="5">
        <f t="shared" si="12"/>
        <v>0</v>
      </c>
      <c r="Q29" s="35">
        <v>0</v>
      </c>
      <c r="R29" s="5">
        <f t="shared" si="13"/>
        <v>0</v>
      </c>
      <c r="S29" s="37">
        <v>3</v>
      </c>
      <c r="T29" s="5"/>
      <c r="U29" s="5"/>
      <c r="V29" s="6"/>
    </row>
    <row r="30" spans="1:22" ht="12.75">
      <c r="A30" s="4">
        <v>3019</v>
      </c>
      <c r="B30" s="1" t="s">
        <v>34</v>
      </c>
      <c r="C30" s="1" t="s">
        <v>51</v>
      </c>
      <c r="D30" s="1" t="s">
        <v>243</v>
      </c>
      <c r="E30" s="5">
        <v>48.1</v>
      </c>
      <c r="F30" s="35">
        <v>0</v>
      </c>
      <c r="G30" s="5">
        <f t="shared" si="7"/>
        <v>48.1</v>
      </c>
      <c r="H30" s="5">
        <f t="shared" si="8"/>
        <v>71.9</v>
      </c>
      <c r="I30" s="5">
        <v>34.08</v>
      </c>
      <c r="J30" s="35">
        <v>0</v>
      </c>
      <c r="K30" s="5">
        <f t="shared" si="9"/>
        <v>34.08</v>
      </c>
      <c r="L30" s="5">
        <f t="shared" si="10"/>
        <v>65.92</v>
      </c>
      <c r="M30" s="5">
        <f t="shared" si="11"/>
        <v>137.82</v>
      </c>
      <c r="N30" s="52">
        <v>6</v>
      </c>
      <c r="O30" s="5">
        <v>49.01</v>
      </c>
      <c r="P30" s="5">
        <f t="shared" si="12"/>
        <v>4.009999999999998</v>
      </c>
      <c r="Q30" s="35">
        <v>0</v>
      </c>
      <c r="R30" s="5">
        <f t="shared" si="13"/>
        <v>4.009999999999998</v>
      </c>
      <c r="S30" s="41">
        <v>4</v>
      </c>
      <c r="T30" s="5"/>
      <c r="U30" s="5"/>
      <c r="V30" s="6"/>
    </row>
    <row r="31" spans="1:22" ht="12.75">
      <c r="A31" s="4">
        <v>3010</v>
      </c>
      <c r="B31" s="1" t="s">
        <v>34</v>
      </c>
      <c r="C31" s="1" t="s">
        <v>35</v>
      </c>
      <c r="D31" s="1" t="s">
        <v>246</v>
      </c>
      <c r="E31" s="5">
        <v>42.63</v>
      </c>
      <c r="F31" s="35">
        <v>0</v>
      </c>
      <c r="G31" s="5">
        <f t="shared" si="7"/>
        <v>42.63</v>
      </c>
      <c r="H31" s="5">
        <f t="shared" si="8"/>
        <v>77.37</v>
      </c>
      <c r="I31" s="5">
        <v>32.73</v>
      </c>
      <c r="J31" s="35">
        <v>0</v>
      </c>
      <c r="K31" s="5">
        <f t="shared" si="9"/>
        <v>32.73</v>
      </c>
      <c r="L31" s="5">
        <f t="shared" si="10"/>
        <v>67.27000000000001</v>
      </c>
      <c r="M31" s="5">
        <f>SUM(H31,L31)</f>
        <v>144.64000000000001</v>
      </c>
      <c r="N31" s="52">
        <v>1</v>
      </c>
      <c r="O31" s="51">
        <v>42.99</v>
      </c>
      <c r="P31" s="5">
        <f>IF(O31=0,120,IF(O31&gt;68,120,IF(O31&lt;45,0,IF(68&gt;O31&gt;45,O31-45))))</f>
        <v>0</v>
      </c>
      <c r="Q31" s="53">
        <v>5</v>
      </c>
      <c r="R31" s="5">
        <f>SUM(P31:Q31)</f>
        <v>5</v>
      </c>
      <c r="S31" s="53">
        <v>5</v>
      </c>
      <c r="T31" s="5"/>
      <c r="U31" s="5"/>
      <c r="V31" s="6"/>
    </row>
    <row r="32" spans="1:22" ht="12.75">
      <c r="A32" s="4">
        <v>3018</v>
      </c>
      <c r="B32" s="1" t="s">
        <v>39</v>
      </c>
      <c r="C32" s="1" t="s">
        <v>50</v>
      </c>
      <c r="D32" s="1" t="s">
        <v>236</v>
      </c>
      <c r="E32" s="5">
        <v>44.95</v>
      </c>
      <c r="F32" s="35">
        <v>5</v>
      </c>
      <c r="G32" s="5">
        <f t="shared" si="7"/>
        <v>49.95</v>
      </c>
      <c r="H32" s="5">
        <f t="shared" si="8"/>
        <v>70.05</v>
      </c>
      <c r="I32" s="5">
        <v>33.73</v>
      </c>
      <c r="J32" s="35">
        <v>0</v>
      </c>
      <c r="K32" s="5">
        <f t="shared" si="9"/>
        <v>33.73</v>
      </c>
      <c r="L32" s="5">
        <f t="shared" si="10"/>
        <v>66.27000000000001</v>
      </c>
      <c r="M32" s="5">
        <f t="shared" si="11"/>
        <v>136.32</v>
      </c>
      <c r="N32" s="52">
        <v>8</v>
      </c>
      <c r="O32" s="5">
        <v>44.12</v>
      </c>
      <c r="P32" s="5">
        <f t="shared" si="12"/>
        <v>0</v>
      </c>
      <c r="Q32" s="35">
        <v>5</v>
      </c>
      <c r="R32" s="5">
        <f t="shared" si="13"/>
        <v>5</v>
      </c>
      <c r="S32" s="53">
        <v>6</v>
      </c>
      <c r="T32" s="5"/>
      <c r="U32" s="5"/>
      <c r="V32" s="5"/>
    </row>
    <row r="33" spans="1:22" ht="12.75">
      <c r="A33" s="4">
        <v>3012</v>
      </c>
      <c r="B33" t="s">
        <v>361</v>
      </c>
      <c r="C33" t="s">
        <v>362</v>
      </c>
      <c r="D33" s="1" t="s">
        <v>77</v>
      </c>
      <c r="E33" s="5">
        <v>45.24</v>
      </c>
      <c r="F33" s="35">
        <v>0</v>
      </c>
      <c r="G33" s="5">
        <f t="shared" si="7"/>
        <v>45.24</v>
      </c>
      <c r="H33" s="5">
        <f t="shared" si="8"/>
        <v>74.75999999999999</v>
      </c>
      <c r="I33" s="5">
        <v>34.25</v>
      </c>
      <c r="J33" s="35">
        <v>0</v>
      </c>
      <c r="K33" s="5">
        <f t="shared" si="9"/>
        <v>34.25</v>
      </c>
      <c r="L33" s="5">
        <f t="shared" si="10"/>
        <v>65.75</v>
      </c>
      <c r="M33" s="5">
        <f t="shared" si="11"/>
        <v>140.51</v>
      </c>
      <c r="N33" s="52">
        <v>4</v>
      </c>
      <c r="O33" s="5">
        <v>46.59</v>
      </c>
      <c r="P33" s="5">
        <f t="shared" si="12"/>
        <v>1.5900000000000034</v>
      </c>
      <c r="Q33" s="35">
        <v>5</v>
      </c>
      <c r="R33" s="5">
        <f t="shared" si="13"/>
        <v>6.590000000000003</v>
      </c>
      <c r="S33" s="41">
        <v>7</v>
      </c>
      <c r="T33" s="5"/>
      <c r="U33" s="5"/>
      <c r="V33" s="5"/>
    </row>
    <row r="34" spans="1:22" ht="12.75">
      <c r="A34" s="4">
        <v>3002</v>
      </c>
      <c r="B34" s="1" t="s">
        <v>200</v>
      </c>
      <c r="C34" s="1" t="s">
        <v>215</v>
      </c>
      <c r="D34" s="1" t="s">
        <v>405</v>
      </c>
      <c r="E34" s="5"/>
      <c r="F34" s="35"/>
      <c r="G34" s="5"/>
      <c r="H34" s="5"/>
      <c r="I34" s="5"/>
      <c r="J34" s="35"/>
      <c r="K34" s="5"/>
      <c r="L34" s="5"/>
      <c r="M34" s="5"/>
      <c r="N34" s="53"/>
      <c r="O34" s="5">
        <v>52.72</v>
      </c>
      <c r="P34" s="5">
        <f t="shared" si="12"/>
        <v>7.719999999999999</v>
      </c>
      <c r="Q34" s="35">
        <v>0</v>
      </c>
      <c r="R34" s="5">
        <f t="shared" si="13"/>
        <v>7.719999999999999</v>
      </c>
      <c r="S34" s="41">
        <v>8</v>
      </c>
      <c r="T34" s="5"/>
      <c r="U34" s="5"/>
      <c r="V34" s="6"/>
    </row>
    <row r="35" spans="1:22" s="80" customFormat="1" ht="12.75">
      <c r="A35" s="79">
        <v>3013</v>
      </c>
      <c r="B35" s="81" t="s">
        <v>210</v>
      </c>
      <c r="C35" s="81" t="s">
        <v>211</v>
      </c>
      <c r="D35" s="81" t="s">
        <v>307</v>
      </c>
      <c r="E35" s="82">
        <v>49.2</v>
      </c>
      <c r="F35" s="83">
        <v>5</v>
      </c>
      <c r="G35" s="82">
        <f t="shared" si="7"/>
        <v>54.2</v>
      </c>
      <c r="H35" s="82">
        <f t="shared" si="8"/>
        <v>65.8</v>
      </c>
      <c r="I35" s="82">
        <v>30.65</v>
      </c>
      <c r="J35" s="83">
        <v>5</v>
      </c>
      <c r="K35" s="82">
        <f t="shared" si="9"/>
        <v>35.65</v>
      </c>
      <c r="L35" s="82">
        <f t="shared" si="10"/>
        <v>64.35</v>
      </c>
      <c r="M35" s="82">
        <f t="shared" si="11"/>
        <v>130.14999999999998</v>
      </c>
      <c r="N35" s="88">
        <v>9</v>
      </c>
      <c r="O35" s="82">
        <v>45.21</v>
      </c>
      <c r="P35" s="82">
        <f t="shared" si="12"/>
        <v>0.21000000000000085</v>
      </c>
      <c r="Q35" s="83">
        <v>10</v>
      </c>
      <c r="R35" s="82">
        <f t="shared" si="13"/>
        <v>10.21</v>
      </c>
      <c r="S35" s="88">
        <v>9</v>
      </c>
      <c r="T35" s="82"/>
      <c r="U35" s="82"/>
      <c r="V35" s="87"/>
    </row>
    <row r="36" spans="1:22" ht="12.75">
      <c r="A36" s="4">
        <v>3005</v>
      </c>
      <c r="B36" s="1" t="s">
        <v>136</v>
      </c>
      <c r="C36" s="1" t="s">
        <v>373</v>
      </c>
      <c r="D36" s="1" t="s">
        <v>405</v>
      </c>
      <c r="E36" s="5"/>
      <c r="F36" s="35"/>
      <c r="G36" s="5"/>
      <c r="H36" s="5"/>
      <c r="I36" s="5"/>
      <c r="J36" s="35"/>
      <c r="K36" s="5"/>
      <c r="L36" s="5"/>
      <c r="M36" s="5"/>
      <c r="N36" s="53"/>
      <c r="O36" s="5">
        <v>41.31</v>
      </c>
      <c r="P36" s="5">
        <f t="shared" si="12"/>
        <v>0</v>
      </c>
      <c r="Q36" s="35">
        <v>20</v>
      </c>
      <c r="R36" s="5">
        <f t="shared" si="13"/>
        <v>20</v>
      </c>
      <c r="S36" s="53">
        <v>10</v>
      </c>
      <c r="T36" s="5"/>
      <c r="U36" s="5"/>
      <c r="V36" s="6"/>
    </row>
    <row r="37" spans="1:22" ht="12.75">
      <c r="A37" s="4">
        <v>3022</v>
      </c>
      <c r="B37" s="1" t="s">
        <v>45</v>
      </c>
      <c r="C37" s="1" t="s">
        <v>72</v>
      </c>
      <c r="D37" s="1" t="s">
        <v>246</v>
      </c>
      <c r="E37" s="5">
        <v>51.24</v>
      </c>
      <c r="F37" s="35">
        <v>5</v>
      </c>
      <c r="G37" s="5">
        <f t="shared" si="7"/>
        <v>56.24</v>
      </c>
      <c r="H37" s="5">
        <f t="shared" si="8"/>
        <v>63.76</v>
      </c>
      <c r="I37" s="5">
        <v>33.93</v>
      </c>
      <c r="J37" s="35">
        <v>0</v>
      </c>
      <c r="K37" s="5">
        <f t="shared" si="9"/>
        <v>33.93</v>
      </c>
      <c r="L37" s="5">
        <f t="shared" si="10"/>
        <v>66.07</v>
      </c>
      <c r="M37" s="5">
        <f t="shared" si="11"/>
        <v>129.82999999999998</v>
      </c>
      <c r="N37" s="53">
        <v>10</v>
      </c>
      <c r="O37" s="5">
        <v>58.38</v>
      </c>
      <c r="P37" s="5">
        <f t="shared" si="12"/>
        <v>13.380000000000003</v>
      </c>
      <c r="Q37" s="35">
        <v>10</v>
      </c>
      <c r="R37" s="5">
        <f t="shared" si="13"/>
        <v>23.380000000000003</v>
      </c>
      <c r="S37" s="41">
        <v>11</v>
      </c>
      <c r="T37" s="5"/>
      <c r="U37" s="5"/>
      <c r="V37" s="6"/>
    </row>
    <row r="38" spans="1:22" s="80" customFormat="1" ht="12.75">
      <c r="A38" s="79">
        <v>3017</v>
      </c>
      <c r="B38" s="80" t="s">
        <v>225</v>
      </c>
      <c r="C38" s="80" t="s">
        <v>402</v>
      </c>
      <c r="D38" s="81" t="s">
        <v>307</v>
      </c>
      <c r="E38" s="82">
        <v>45.53</v>
      </c>
      <c r="F38" s="83">
        <v>0</v>
      </c>
      <c r="G38" s="82">
        <f t="shared" si="7"/>
        <v>45.53</v>
      </c>
      <c r="H38" s="82">
        <f t="shared" si="8"/>
        <v>74.47</v>
      </c>
      <c r="I38" s="82">
        <v>33.09</v>
      </c>
      <c r="J38" s="83">
        <v>0</v>
      </c>
      <c r="K38" s="82">
        <f t="shared" si="9"/>
        <v>33.09</v>
      </c>
      <c r="L38" s="82">
        <f t="shared" si="10"/>
        <v>66.91</v>
      </c>
      <c r="M38" s="82">
        <f t="shared" si="11"/>
        <v>141.38</v>
      </c>
      <c r="N38" s="84">
        <v>2</v>
      </c>
      <c r="O38" s="85"/>
      <c r="P38" s="82">
        <f t="shared" si="12"/>
        <v>120</v>
      </c>
      <c r="Q38" s="84"/>
      <c r="R38" s="82">
        <f>SUM(P38:Q38)</f>
        <v>120</v>
      </c>
      <c r="S38" s="86"/>
      <c r="T38" s="82"/>
      <c r="U38" s="82"/>
      <c r="V38" s="87"/>
    </row>
    <row r="39" spans="1:22" ht="12.75">
      <c r="A39" s="4">
        <v>3023</v>
      </c>
      <c r="B39" s="1" t="s">
        <v>69</v>
      </c>
      <c r="C39" s="1" t="s">
        <v>70</v>
      </c>
      <c r="D39" s="1" t="s">
        <v>77</v>
      </c>
      <c r="E39" s="5">
        <v>48.64</v>
      </c>
      <c r="F39" s="35">
        <v>0</v>
      </c>
      <c r="G39" s="5">
        <f t="shared" si="7"/>
        <v>48.64</v>
      </c>
      <c r="H39" s="5">
        <f t="shared" si="8"/>
        <v>71.36</v>
      </c>
      <c r="I39" s="5">
        <v>31.83</v>
      </c>
      <c r="J39" s="35">
        <v>0</v>
      </c>
      <c r="K39" s="5">
        <f t="shared" si="9"/>
        <v>31.83</v>
      </c>
      <c r="L39" s="5">
        <f t="shared" si="10"/>
        <v>68.17</v>
      </c>
      <c r="M39" s="5">
        <f t="shared" si="11"/>
        <v>139.53</v>
      </c>
      <c r="N39" s="52">
        <v>5</v>
      </c>
      <c r="O39" s="5"/>
      <c r="P39" s="5">
        <f t="shared" si="12"/>
        <v>120</v>
      </c>
      <c r="Q39" s="35"/>
      <c r="R39" s="5">
        <f t="shared" si="13"/>
        <v>120</v>
      </c>
      <c r="S39" s="41"/>
      <c r="T39" s="5"/>
      <c r="U39" s="5"/>
      <c r="V39" s="6"/>
    </row>
    <row r="40" spans="1:22" ht="12.75">
      <c r="A40" s="4">
        <v>3014</v>
      </c>
      <c r="B40" s="1" t="s">
        <v>63</v>
      </c>
      <c r="C40" s="1" t="s">
        <v>342</v>
      </c>
      <c r="D40" s="39" t="s">
        <v>36</v>
      </c>
      <c r="E40" s="5">
        <v>48</v>
      </c>
      <c r="F40" s="35">
        <v>5</v>
      </c>
      <c r="G40" s="5">
        <f t="shared" si="7"/>
        <v>53</v>
      </c>
      <c r="H40" s="5">
        <f t="shared" si="8"/>
        <v>67</v>
      </c>
      <c r="I40" s="5">
        <v>32.8</v>
      </c>
      <c r="J40" s="35">
        <v>10</v>
      </c>
      <c r="K40" s="5">
        <f t="shared" si="9"/>
        <v>42.8</v>
      </c>
      <c r="L40" s="5">
        <f t="shared" si="10"/>
        <v>57.2</v>
      </c>
      <c r="M40" s="5">
        <f t="shared" si="11"/>
        <v>124.2</v>
      </c>
      <c r="N40" s="53">
        <v>11</v>
      </c>
      <c r="O40" s="5"/>
      <c r="P40" s="5">
        <f t="shared" si="12"/>
        <v>120</v>
      </c>
      <c r="Q40" s="35"/>
      <c r="R40" s="5">
        <f t="shared" si="13"/>
        <v>120</v>
      </c>
      <c r="S40" s="37"/>
      <c r="T40" s="5"/>
      <c r="U40" s="5"/>
      <c r="V40" s="6"/>
    </row>
    <row r="41" spans="1:22" ht="12.75">
      <c r="A41" s="4">
        <v>3021</v>
      </c>
      <c r="B41" s="1" t="s">
        <v>161</v>
      </c>
      <c r="C41" s="1" t="s">
        <v>212</v>
      </c>
      <c r="D41" s="1" t="s">
        <v>267</v>
      </c>
      <c r="E41" s="5">
        <v>61.49</v>
      </c>
      <c r="F41" s="35">
        <v>0</v>
      </c>
      <c r="G41" s="5">
        <f t="shared" si="7"/>
        <v>61.49</v>
      </c>
      <c r="H41" s="5">
        <f t="shared" si="8"/>
        <v>58.51</v>
      </c>
      <c r="I41" s="5">
        <v>45.6</v>
      </c>
      <c r="J41" s="35">
        <v>0</v>
      </c>
      <c r="K41" s="5">
        <f t="shared" si="9"/>
        <v>45.6</v>
      </c>
      <c r="L41" s="5">
        <f t="shared" si="10"/>
        <v>54.4</v>
      </c>
      <c r="M41" s="5">
        <f t="shared" si="11"/>
        <v>112.91</v>
      </c>
      <c r="N41" s="53">
        <v>12</v>
      </c>
      <c r="O41" s="5"/>
      <c r="P41" s="5">
        <f t="shared" si="12"/>
        <v>120</v>
      </c>
      <c r="Q41" s="35"/>
      <c r="R41" s="5">
        <f t="shared" si="13"/>
        <v>120</v>
      </c>
      <c r="S41" s="41"/>
      <c r="T41" s="5"/>
      <c r="U41" s="5"/>
      <c r="V41" s="5"/>
    </row>
    <row r="42" spans="1:22" ht="12.75">
      <c r="A42" s="4">
        <v>3016</v>
      </c>
      <c r="B42" s="1" t="s">
        <v>207</v>
      </c>
      <c r="C42" s="1" t="s">
        <v>209</v>
      </c>
      <c r="D42" s="1" t="s">
        <v>243</v>
      </c>
      <c r="E42" s="5"/>
      <c r="F42" s="35">
        <v>120</v>
      </c>
      <c r="G42" s="5">
        <f t="shared" si="7"/>
        <v>120</v>
      </c>
      <c r="H42" s="5">
        <f t="shared" si="8"/>
        <v>0</v>
      </c>
      <c r="I42" s="5">
        <v>32.18</v>
      </c>
      <c r="J42" s="35">
        <v>0</v>
      </c>
      <c r="K42" s="5">
        <f t="shared" si="9"/>
        <v>32.18</v>
      </c>
      <c r="L42" s="5">
        <f t="shared" si="10"/>
        <v>67.82</v>
      </c>
      <c r="M42" s="5">
        <f t="shared" si="11"/>
        <v>67.82</v>
      </c>
      <c r="N42" s="53">
        <v>13</v>
      </c>
      <c r="O42" s="5"/>
      <c r="P42" s="5">
        <f t="shared" si="12"/>
        <v>120</v>
      </c>
      <c r="Q42" s="35"/>
      <c r="R42" s="5">
        <f t="shared" si="13"/>
        <v>120</v>
      </c>
      <c r="S42" s="35"/>
      <c r="T42" s="5"/>
      <c r="U42" s="5"/>
      <c r="V42" s="5"/>
    </row>
    <row r="43" spans="1:19" ht="12.75">
      <c r="A43" s="4">
        <v>3011</v>
      </c>
      <c r="B43" s="1" t="s">
        <v>142</v>
      </c>
      <c r="C43" s="1" t="s">
        <v>206</v>
      </c>
      <c r="D43" s="1" t="s">
        <v>270</v>
      </c>
      <c r="E43" s="5"/>
      <c r="F43" s="35">
        <v>120</v>
      </c>
      <c r="G43" s="5">
        <f t="shared" si="7"/>
        <v>120</v>
      </c>
      <c r="H43" s="5">
        <f t="shared" si="8"/>
        <v>0</v>
      </c>
      <c r="I43" s="5">
        <v>33.47</v>
      </c>
      <c r="J43" s="35">
        <v>0</v>
      </c>
      <c r="K43" s="5">
        <f t="shared" si="9"/>
        <v>33.47</v>
      </c>
      <c r="L43" s="5">
        <f t="shared" si="10"/>
        <v>66.53</v>
      </c>
      <c r="M43" s="5">
        <f t="shared" si="11"/>
        <v>66.53</v>
      </c>
      <c r="N43" s="53">
        <v>14</v>
      </c>
      <c r="O43" s="5"/>
      <c r="P43" s="5">
        <f t="shared" si="12"/>
        <v>120</v>
      </c>
      <c r="Q43" s="35"/>
      <c r="R43" s="5">
        <f t="shared" si="13"/>
        <v>120</v>
      </c>
      <c r="S43" s="35"/>
    </row>
    <row r="44" spans="1:19" ht="12.75">
      <c r="A44" s="4">
        <v>3009</v>
      </c>
      <c r="B44" s="1" t="s">
        <v>359</v>
      </c>
      <c r="C44" s="1" t="s">
        <v>360</v>
      </c>
      <c r="D44" s="1" t="s">
        <v>267</v>
      </c>
      <c r="E44" s="5">
        <v>48.42</v>
      </c>
      <c r="F44" s="35">
        <v>10</v>
      </c>
      <c r="G44" s="5">
        <f>SUM(E44:F44)</f>
        <v>58.42</v>
      </c>
      <c r="H44" s="5">
        <f>120-G44</f>
        <v>61.58</v>
      </c>
      <c r="I44" s="5"/>
      <c r="J44" s="35">
        <v>100</v>
      </c>
      <c r="K44" s="5">
        <f>SUM(I44:J44)</f>
        <v>100</v>
      </c>
      <c r="L44" s="5">
        <f>100-K44</f>
        <v>0</v>
      </c>
      <c r="M44" s="5">
        <f>SUM(H44,L44)</f>
        <v>61.58</v>
      </c>
      <c r="N44" s="53">
        <v>15</v>
      </c>
      <c r="O44" s="5"/>
      <c r="P44" s="5">
        <f t="shared" si="12"/>
        <v>120</v>
      </c>
      <c r="Q44" s="35"/>
      <c r="R44" s="5">
        <f t="shared" si="13"/>
        <v>120</v>
      </c>
      <c r="S44" s="35"/>
    </row>
    <row r="45" spans="1:19" ht="12.75">
      <c r="A45" s="4">
        <v>3015</v>
      </c>
      <c r="B45" s="1" t="s">
        <v>3</v>
      </c>
      <c r="C45" s="1" t="s">
        <v>73</v>
      </c>
      <c r="D45" s="1" t="s">
        <v>36</v>
      </c>
      <c r="E45" s="5"/>
      <c r="F45" s="35">
        <v>120</v>
      </c>
      <c r="G45" s="5">
        <f t="shared" si="7"/>
        <v>120</v>
      </c>
      <c r="H45" s="5">
        <f t="shared" si="8"/>
        <v>0</v>
      </c>
      <c r="I45" s="5">
        <v>34.57</v>
      </c>
      <c r="J45" s="35">
        <v>5</v>
      </c>
      <c r="K45" s="5">
        <f t="shared" si="9"/>
        <v>39.57</v>
      </c>
      <c r="L45" s="5">
        <f t="shared" si="10"/>
        <v>60.43</v>
      </c>
      <c r="M45" s="5">
        <f t="shared" si="11"/>
        <v>60.43</v>
      </c>
      <c r="N45" s="53">
        <v>16</v>
      </c>
      <c r="O45" s="5"/>
      <c r="P45" s="5">
        <f t="shared" si="12"/>
        <v>120</v>
      </c>
      <c r="Q45" s="35"/>
      <c r="R45" s="5">
        <f t="shared" si="13"/>
        <v>120</v>
      </c>
      <c r="S45" s="35"/>
    </row>
    <row r="50" spans="2:17" ht="12.75">
      <c r="B50" s="7" t="s">
        <v>131</v>
      </c>
      <c r="E50" s="5"/>
      <c r="F50" s="35"/>
      <c r="G50" s="5"/>
      <c r="H50" s="5"/>
      <c r="I50" s="5"/>
      <c r="J50" s="35"/>
      <c r="K50" s="5"/>
      <c r="L50" s="5"/>
      <c r="M50" s="5"/>
      <c r="N50" s="5"/>
      <c r="O50" s="5"/>
      <c r="P50" s="5"/>
      <c r="Q50" s="5"/>
    </row>
    <row r="51" spans="5:17" ht="12.75">
      <c r="E51" s="150" t="s">
        <v>27</v>
      </c>
      <c r="F51" s="150"/>
      <c r="G51" s="150"/>
      <c r="H51" s="150" t="s">
        <v>28</v>
      </c>
      <c r="I51" s="151"/>
      <c r="J51" s="150"/>
      <c r="K51" s="34"/>
      <c r="L51" s="34"/>
      <c r="M51" s="150" t="s">
        <v>32</v>
      </c>
      <c r="N51" s="150"/>
      <c r="O51" s="150"/>
      <c r="P51" s="150"/>
      <c r="Q51" s="150"/>
    </row>
    <row r="52" spans="1:17" ht="38.25">
      <c r="A52" s="2" t="s">
        <v>0</v>
      </c>
      <c r="B52" s="2" t="s">
        <v>1</v>
      </c>
      <c r="C52" s="2" t="s">
        <v>2</v>
      </c>
      <c r="D52" s="3" t="s">
        <v>5</v>
      </c>
      <c r="E52" s="3" t="s">
        <v>16</v>
      </c>
      <c r="F52" s="3" t="s">
        <v>17</v>
      </c>
      <c r="G52" s="2" t="s">
        <v>18</v>
      </c>
      <c r="H52" s="3" t="s">
        <v>16</v>
      </c>
      <c r="I52" s="3" t="s">
        <v>17</v>
      </c>
      <c r="J52" s="2" t="s">
        <v>18</v>
      </c>
      <c r="K52" s="2" t="s">
        <v>132</v>
      </c>
      <c r="L52" s="36" t="s">
        <v>26</v>
      </c>
      <c r="M52" s="2" t="s">
        <v>16</v>
      </c>
      <c r="N52" s="2" t="s">
        <v>31</v>
      </c>
      <c r="O52" s="2" t="s">
        <v>17</v>
      </c>
      <c r="P52" s="2" t="s">
        <v>18</v>
      </c>
      <c r="Q52" s="2" t="s">
        <v>26</v>
      </c>
    </row>
    <row r="53" spans="1:17" ht="12.75">
      <c r="A53" s="4">
        <v>3001</v>
      </c>
      <c r="B53" s="1" t="s">
        <v>139</v>
      </c>
      <c r="C53" s="1" t="s">
        <v>213</v>
      </c>
      <c r="D53" s="1" t="s">
        <v>310</v>
      </c>
      <c r="E53" s="5">
        <v>39.39</v>
      </c>
      <c r="F53" s="35">
        <v>0</v>
      </c>
      <c r="G53" s="5">
        <f aca="true" t="shared" si="14" ref="G53:G58">SUM(E53:F53)</f>
        <v>39.39</v>
      </c>
      <c r="H53" s="5">
        <v>28.55</v>
      </c>
      <c r="I53" s="35">
        <v>0</v>
      </c>
      <c r="J53" s="5">
        <f aca="true" t="shared" si="15" ref="J53:J58">SUM(H53:I53)</f>
        <v>28.55</v>
      </c>
      <c r="K53" s="5">
        <f aca="true" t="shared" si="16" ref="K53:K58">SUM(G53,J53)</f>
        <v>67.94</v>
      </c>
      <c r="L53" s="37">
        <v>1</v>
      </c>
      <c r="M53" s="5">
        <v>32.91</v>
      </c>
      <c r="N53" s="5">
        <f aca="true" t="shared" si="17" ref="N53:N58">IF(M53=0,120,IF(M53&gt;55,120,IF(M53&lt;37,0,IF(55&gt;M53&gt;37,M53-37))))</f>
        <v>0</v>
      </c>
      <c r="O53" s="35">
        <v>0</v>
      </c>
      <c r="P53" s="5">
        <f aca="true" t="shared" si="18" ref="P53:P58">SUM(N53:O53)</f>
        <v>0</v>
      </c>
      <c r="Q53" s="37">
        <v>1</v>
      </c>
    </row>
    <row r="54" spans="1:17" ht="12.75">
      <c r="A54" s="4">
        <v>3002</v>
      </c>
      <c r="B54" s="1" t="s">
        <v>200</v>
      </c>
      <c r="C54" s="1" t="s">
        <v>215</v>
      </c>
      <c r="D54" s="1" t="s">
        <v>285</v>
      </c>
      <c r="E54" s="5">
        <v>49.7</v>
      </c>
      <c r="F54" s="35">
        <v>0</v>
      </c>
      <c r="G54" s="5">
        <f t="shared" si="14"/>
        <v>49.7</v>
      </c>
      <c r="H54" s="5">
        <v>40.29</v>
      </c>
      <c r="I54" s="35">
        <v>0</v>
      </c>
      <c r="J54" s="5">
        <f t="shared" si="15"/>
        <v>40.29</v>
      </c>
      <c r="K54" s="5">
        <f t="shared" si="16"/>
        <v>89.99000000000001</v>
      </c>
      <c r="L54" s="37">
        <v>3</v>
      </c>
      <c r="M54" s="5">
        <v>38.33</v>
      </c>
      <c r="N54" s="5">
        <f t="shared" si="17"/>
        <v>1.3299999999999983</v>
      </c>
      <c r="O54" s="35">
        <v>0</v>
      </c>
      <c r="P54" s="5">
        <f t="shared" si="18"/>
        <v>1.3299999999999983</v>
      </c>
      <c r="Q54" s="37">
        <v>2</v>
      </c>
    </row>
    <row r="55" spans="1:17" ht="12.75">
      <c r="A55" s="4">
        <v>3005</v>
      </c>
      <c r="B55" s="1" t="s">
        <v>136</v>
      </c>
      <c r="C55" s="1" t="s">
        <v>373</v>
      </c>
      <c r="D55" s="1" t="s">
        <v>285</v>
      </c>
      <c r="E55" s="5">
        <v>54.93</v>
      </c>
      <c r="F55" s="35">
        <v>15</v>
      </c>
      <c r="G55" s="5">
        <f t="shared" si="14"/>
        <v>69.93</v>
      </c>
      <c r="H55" s="5">
        <v>31.62</v>
      </c>
      <c r="I55" s="35">
        <v>0</v>
      </c>
      <c r="J55" s="5">
        <f t="shared" si="15"/>
        <v>31.62</v>
      </c>
      <c r="K55" s="5">
        <f t="shared" si="16"/>
        <v>101.55000000000001</v>
      </c>
      <c r="L55" s="41">
        <v>4</v>
      </c>
      <c r="M55" s="5">
        <v>33.39</v>
      </c>
      <c r="N55" s="5">
        <f t="shared" si="17"/>
        <v>0</v>
      </c>
      <c r="O55" s="35">
        <v>5</v>
      </c>
      <c r="P55" s="5">
        <f t="shared" si="18"/>
        <v>5</v>
      </c>
      <c r="Q55" s="37">
        <v>3</v>
      </c>
    </row>
    <row r="56" spans="1:17" ht="12.75">
      <c r="A56" s="4">
        <v>3004</v>
      </c>
      <c r="B56" s="1" t="s">
        <v>214</v>
      </c>
      <c r="C56" s="1" t="s">
        <v>216</v>
      </c>
      <c r="D56" s="1" t="s">
        <v>310</v>
      </c>
      <c r="E56" s="5">
        <v>46.76</v>
      </c>
      <c r="F56" s="35">
        <v>5</v>
      </c>
      <c r="G56" s="5">
        <f t="shared" si="14"/>
        <v>51.76</v>
      </c>
      <c r="H56" s="5">
        <v>32.7</v>
      </c>
      <c r="I56" s="35">
        <v>0</v>
      </c>
      <c r="J56" s="5">
        <f t="shared" si="15"/>
        <v>32.7</v>
      </c>
      <c r="K56" s="5">
        <f t="shared" si="16"/>
        <v>84.46000000000001</v>
      </c>
      <c r="L56" s="37">
        <v>2</v>
      </c>
      <c r="M56" s="5"/>
      <c r="N56" s="5">
        <f t="shared" si="17"/>
        <v>120</v>
      </c>
      <c r="O56" s="35"/>
      <c r="P56" s="5">
        <f t="shared" si="18"/>
        <v>120</v>
      </c>
      <c r="Q56" s="35"/>
    </row>
    <row r="57" spans="1:17" ht="12.75">
      <c r="A57" s="4">
        <v>3006</v>
      </c>
      <c r="B57" t="s">
        <v>384</v>
      </c>
      <c r="C57" t="s">
        <v>385</v>
      </c>
      <c r="D57" s="1" t="s">
        <v>124</v>
      </c>
      <c r="E57" s="5"/>
      <c r="F57" s="35">
        <v>120</v>
      </c>
      <c r="G57" s="5">
        <f t="shared" si="14"/>
        <v>120</v>
      </c>
      <c r="H57" s="5">
        <v>48.62</v>
      </c>
      <c r="I57" s="35">
        <v>5</v>
      </c>
      <c r="J57" s="5">
        <f t="shared" si="15"/>
        <v>53.62</v>
      </c>
      <c r="K57" s="5">
        <f t="shared" si="16"/>
        <v>173.62</v>
      </c>
      <c r="L57" s="35">
        <v>5</v>
      </c>
      <c r="M57" s="5"/>
      <c r="N57" s="5">
        <f t="shared" si="17"/>
        <v>120</v>
      </c>
      <c r="O57" s="35"/>
      <c r="P57" s="5">
        <f t="shared" si="18"/>
        <v>120</v>
      </c>
      <c r="Q57" s="35"/>
    </row>
    <row r="58" spans="1:17" ht="12.75">
      <c r="A58" s="4">
        <v>3003</v>
      </c>
      <c r="B58" t="s">
        <v>378</v>
      </c>
      <c r="C58" t="s">
        <v>379</v>
      </c>
      <c r="D58" s="78" t="s">
        <v>275</v>
      </c>
      <c r="E58" s="5"/>
      <c r="F58" s="35">
        <v>120</v>
      </c>
      <c r="G58" s="5">
        <f t="shared" si="14"/>
        <v>120</v>
      </c>
      <c r="H58" s="5"/>
      <c r="I58" s="35">
        <v>100</v>
      </c>
      <c r="J58" s="5">
        <f t="shared" si="15"/>
        <v>100</v>
      </c>
      <c r="K58" s="5">
        <f t="shared" si="16"/>
        <v>220</v>
      </c>
      <c r="L58" s="35">
        <v>6</v>
      </c>
      <c r="M58" s="5"/>
      <c r="N58" s="5">
        <f t="shared" si="17"/>
        <v>120</v>
      </c>
      <c r="O58" s="35"/>
      <c r="P58" s="5">
        <f t="shared" si="18"/>
        <v>120</v>
      </c>
      <c r="Q58" s="35"/>
    </row>
  </sheetData>
  <mergeCells count="10">
    <mergeCell ref="E51:G51"/>
    <mergeCell ref="H51:J51"/>
    <mergeCell ref="M51:Q51"/>
    <mergeCell ref="O25:S25"/>
    <mergeCell ref="E25:H25"/>
    <mergeCell ref="I25:L25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43"/>
  <sheetViews>
    <sheetView workbookViewId="0" topLeftCell="B1">
      <pane xSplit="3" topLeftCell="P2" activePane="topRight" state="frozen"/>
      <selection pane="topLeft" activeCell="B1" sqref="B1"/>
      <selection pane="topRight" activeCell="R123" sqref="R123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8" max="18" width="11.875" style="0" customWidth="1"/>
    <col min="19" max="19" width="18.125" style="0" customWidth="1"/>
  </cols>
  <sheetData>
    <row r="1" spans="5:20" ht="12.75">
      <c r="E1" s="150" t="s">
        <v>27</v>
      </c>
      <c r="F1" s="150"/>
      <c r="G1" s="150" t="s">
        <v>28</v>
      </c>
      <c r="H1" s="150"/>
      <c r="I1" s="150" t="s">
        <v>29</v>
      </c>
      <c r="J1" s="150"/>
      <c r="K1" s="150" t="s">
        <v>30</v>
      </c>
      <c r="L1" s="150"/>
      <c r="O1" s="150" t="s">
        <v>32</v>
      </c>
      <c r="P1" s="152"/>
      <c r="Q1" s="152"/>
      <c r="R1" s="152"/>
      <c r="S1" s="152"/>
      <c r="T1" s="152"/>
    </row>
    <row r="2" spans="1:20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59</v>
      </c>
      <c r="F2" s="2" t="s">
        <v>60</v>
      </c>
      <c r="G2" s="2" t="s">
        <v>59</v>
      </c>
      <c r="H2" s="2" t="s">
        <v>60</v>
      </c>
      <c r="I2" s="2" t="s">
        <v>59</v>
      </c>
      <c r="J2" s="2" t="s">
        <v>60</v>
      </c>
      <c r="K2" s="2" t="s">
        <v>59</v>
      </c>
      <c r="L2" s="2" t="s">
        <v>60</v>
      </c>
      <c r="M2" s="2" t="s">
        <v>61</v>
      </c>
      <c r="N2" s="2" t="s">
        <v>26</v>
      </c>
      <c r="O2" s="2" t="s">
        <v>62</v>
      </c>
      <c r="P2" s="2" t="s">
        <v>17</v>
      </c>
      <c r="Q2" s="2" t="s">
        <v>18</v>
      </c>
      <c r="R2" s="2" t="s">
        <v>60</v>
      </c>
      <c r="S2" s="2" t="s">
        <v>61</v>
      </c>
      <c r="T2" s="2" t="s">
        <v>26</v>
      </c>
    </row>
    <row r="3" spans="1:20" ht="12.75">
      <c r="A3" s="9" t="s">
        <v>56</v>
      </c>
      <c r="B3" s="75"/>
      <c r="C3" s="7" t="s">
        <v>310</v>
      </c>
      <c r="D3" s="22"/>
      <c r="E3" s="5"/>
      <c r="F3" s="5">
        <f>SUM(E4:E6)</f>
        <v>235.95</v>
      </c>
      <c r="G3" s="5"/>
      <c r="H3" s="5">
        <f>SUM(G4:G6)</f>
        <v>212.01</v>
      </c>
      <c r="I3" s="35"/>
      <c r="J3" s="35">
        <f>SUM(I4:I6)</f>
        <v>86</v>
      </c>
      <c r="K3" s="35"/>
      <c r="L3" s="35">
        <f>SUM(K4:K6)</f>
        <v>80</v>
      </c>
      <c r="M3" s="5">
        <f>SUM(F3,H3,J3,L3)</f>
        <v>613.96</v>
      </c>
      <c r="N3" s="37">
        <v>1</v>
      </c>
      <c r="O3" s="29">
        <v>51.69</v>
      </c>
      <c r="P3" s="59"/>
      <c r="Q3" s="5">
        <f>SUM(O3,P4,P5,P6)</f>
        <v>61.69</v>
      </c>
      <c r="R3" s="5">
        <f>360-Q3</f>
        <v>298.31</v>
      </c>
      <c r="S3" s="29">
        <f>SUM(M3,R3)</f>
        <v>912.27</v>
      </c>
      <c r="T3" s="60">
        <v>1</v>
      </c>
    </row>
    <row r="4" spans="1:33" s="18" customFormat="1" ht="12.75" outlineLevel="1">
      <c r="A4" s="10"/>
      <c r="B4" s="72">
        <v>5532</v>
      </c>
      <c r="C4" s="13" t="s">
        <v>151</v>
      </c>
      <c r="D4" s="13" t="s">
        <v>152</v>
      </c>
      <c r="E4" s="30">
        <v>71.26</v>
      </c>
      <c r="F4" s="30"/>
      <c r="G4" s="30">
        <v>67.45</v>
      </c>
      <c r="H4" s="30"/>
      <c r="I4" s="57">
        <v>29</v>
      </c>
      <c r="J4" s="57"/>
      <c r="K4" s="57">
        <v>16</v>
      </c>
      <c r="L4" s="57"/>
      <c r="M4" s="30"/>
      <c r="N4" s="57"/>
      <c r="O4" s="30"/>
      <c r="P4" s="57">
        <v>10</v>
      </c>
      <c r="Q4" s="30"/>
      <c r="R4" s="30"/>
      <c r="S4" s="30"/>
      <c r="T4" s="57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3" customFormat="1" ht="12.75" outlineLevel="1">
      <c r="A5" s="19"/>
      <c r="B5" s="73">
        <v>4018</v>
      </c>
      <c r="C5" s="18" t="s">
        <v>98</v>
      </c>
      <c r="D5" s="18" t="s">
        <v>169</v>
      </c>
      <c r="E5" s="31">
        <v>82.39</v>
      </c>
      <c r="F5" s="31"/>
      <c r="G5" s="31">
        <v>71.92</v>
      </c>
      <c r="H5" s="31"/>
      <c r="I5" s="56">
        <v>27</v>
      </c>
      <c r="J5" s="56"/>
      <c r="K5" s="56">
        <v>32</v>
      </c>
      <c r="L5" s="56"/>
      <c r="M5" s="31"/>
      <c r="N5" s="56"/>
      <c r="O5" s="31"/>
      <c r="P5" s="56">
        <v>0</v>
      </c>
      <c r="Q5" s="31"/>
      <c r="R5" s="31"/>
      <c r="S5" s="31"/>
      <c r="T5" s="56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1" customFormat="1" ht="12.75" outlineLevel="1">
      <c r="A6" s="19"/>
      <c r="B6" s="73">
        <v>4062</v>
      </c>
      <c r="C6" s="18" t="s">
        <v>88</v>
      </c>
      <c r="D6" s="18" t="s">
        <v>184</v>
      </c>
      <c r="E6" s="31">
        <v>82.3</v>
      </c>
      <c r="F6" s="31"/>
      <c r="G6" s="31">
        <v>72.64</v>
      </c>
      <c r="H6" s="31"/>
      <c r="I6" s="56">
        <v>30</v>
      </c>
      <c r="J6" s="56"/>
      <c r="K6" s="56">
        <v>32</v>
      </c>
      <c r="L6" s="56"/>
      <c r="M6" s="31"/>
      <c r="N6" s="56"/>
      <c r="O6" s="31"/>
      <c r="P6" s="56">
        <v>0</v>
      </c>
      <c r="Q6" s="31"/>
      <c r="R6" s="31"/>
      <c r="S6" s="31"/>
      <c r="T6" s="56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20" s="22" customFormat="1" ht="12.75">
      <c r="A7" s="28" t="s">
        <v>220</v>
      </c>
      <c r="B7" s="47"/>
      <c r="C7" s="7" t="s">
        <v>276</v>
      </c>
      <c r="D7"/>
      <c r="E7" s="29"/>
      <c r="F7" s="29">
        <f>SUM(E8:E10)</f>
        <v>229.3</v>
      </c>
      <c r="G7" s="29"/>
      <c r="H7" s="29">
        <f>SUM(G8:G10)</f>
        <v>208.76999999999998</v>
      </c>
      <c r="I7" s="59"/>
      <c r="J7" s="59">
        <f>SUM(I8:I10)</f>
        <v>92</v>
      </c>
      <c r="K7" s="59"/>
      <c r="L7" s="59">
        <f>SUM(K8:K10)</f>
        <v>77</v>
      </c>
      <c r="M7" s="29">
        <f>SUM(F7,H7,J7,L7)</f>
        <v>607.0699999999999</v>
      </c>
      <c r="N7" s="60">
        <v>2</v>
      </c>
      <c r="O7" s="29">
        <v>58.46</v>
      </c>
      <c r="P7" s="59"/>
      <c r="Q7" s="5">
        <f>SUM(O7,P8,P9,P10)</f>
        <v>58.46</v>
      </c>
      <c r="R7" s="5">
        <f>360-Q7</f>
        <v>301.54</v>
      </c>
      <c r="S7" s="29">
        <f>SUM(M7,R7)</f>
        <v>908.6099999999999</v>
      </c>
      <c r="T7" s="60">
        <v>2</v>
      </c>
    </row>
    <row r="8" spans="1:33" s="11" customFormat="1" ht="12.75" outlineLevel="1" collapsed="1">
      <c r="A8" s="10"/>
      <c r="B8" s="72">
        <v>5533</v>
      </c>
      <c r="C8" s="13" t="s">
        <v>155</v>
      </c>
      <c r="D8" s="13" t="s">
        <v>156</v>
      </c>
      <c r="E8" s="30">
        <v>74.83</v>
      </c>
      <c r="F8" s="30"/>
      <c r="G8" s="30">
        <v>70.49</v>
      </c>
      <c r="H8" s="30"/>
      <c r="I8" s="57">
        <v>30</v>
      </c>
      <c r="J8" s="57"/>
      <c r="K8" s="57">
        <v>30</v>
      </c>
      <c r="L8" s="57"/>
      <c r="M8" s="30"/>
      <c r="N8" s="57"/>
      <c r="O8" s="30"/>
      <c r="P8" s="57">
        <v>0</v>
      </c>
      <c r="Q8" s="30"/>
      <c r="R8" s="30"/>
      <c r="S8" s="30"/>
      <c r="T8" s="5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21" customFormat="1" ht="12.75" outlineLevel="1">
      <c r="A9" s="16"/>
      <c r="B9" s="73">
        <v>4025</v>
      </c>
      <c r="C9" s="18" t="s">
        <v>151</v>
      </c>
      <c r="D9" s="18" t="s">
        <v>217</v>
      </c>
      <c r="E9" s="31">
        <v>76.01</v>
      </c>
      <c r="F9" s="31"/>
      <c r="G9" s="31">
        <v>69.24</v>
      </c>
      <c r="H9" s="31"/>
      <c r="I9" s="56">
        <v>31</v>
      </c>
      <c r="J9" s="56"/>
      <c r="K9" s="56">
        <v>14</v>
      </c>
      <c r="L9" s="56"/>
      <c r="M9" s="31"/>
      <c r="N9" s="56"/>
      <c r="O9" s="31"/>
      <c r="P9" s="56">
        <v>0</v>
      </c>
      <c r="Q9" s="31"/>
      <c r="R9" s="31"/>
      <c r="S9" s="31"/>
      <c r="T9" s="56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21" customFormat="1" ht="12.75" outlineLevel="1">
      <c r="A10" s="16"/>
      <c r="B10" s="73">
        <v>4056</v>
      </c>
      <c r="C10" s="26" t="s">
        <v>154</v>
      </c>
      <c r="D10" s="26" t="s">
        <v>176</v>
      </c>
      <c r="E10" s="31">
        <v>78.46</v>
      </c>
      <c r="F10" s="31"/>
      <c r="G10" s="31">
        <v>69.04</v>
      </c>
      <c r="H10" s="31"/>
      <c r="I10" s="56">
        <v>31</v>
      </c>
      <c r="J10" s="56"/>
      <c r="K10" s="56">
        <v>33</v>
      </c>
      <c r="L10" s="56"/>
      <c r="M10" s="31"/>
      <c r="N10" s="56"/>
      <c r="O10" s="31"/>
      <c r="P10" s="56">
        <v>0</v>
      </c>
      <c r="Q10" s="31"/>
      <c r="R10" s="31"/>
      <c r="S10" s="31"/>
      <c r="T10" s="56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8" customFormat="1" ht="12.75">
      <c r="A11" s="9" t="s">
        <v>54</v>
      </c>
      <c r="B11" s="4"/>
      <c r="C11" s="7" t="s">
        <v>330</v>
      </c>
      <c r="D11" s="22"/>
      <c r="E11" s="5"/>
      <c r="F11" s="5">
        <f>SUM(E12:E14)</f>
        <v>239.18</v>
      </c>
      <c r="G11" s="5"/>
      <c r="H11" s="5">
        <f>SUM(G12:G14)</f>
        <v>202.37</v>
      </c>
      <c r="I11" s="35"/>
      <c r="J11" s="35">
        <f>SUM(I12:I14)</f>
        <v>79</v>
      </c>
      <c r="K11" s="35"/>
      <c r="L11" s="35">
        <f>SUM(K12:K14)</f>
        <v>68</v>
      </c>
      <c r="M11" s="5">
        <f>SUM(F11,H11,J11,L11)</f>
        <v>588.55</v>
      </c>
      <c r="N11" s="60">
        <v>3</v>
      </c>
      <c r="O11" s="29">
        <v>55.65</v>
      </c>
      <c r="P11" s="59"/>
      <c r="Q11" s="5">
        <f>SUM(O11,P12,P13,P14)</f>
        <v>60.65</v>
      </c>
      <c r="R11" s="5">
        <f>360-Q11</f>
        <v>299.35</v>
      </c>
      <c r="S11" s="29">
        <f>SUM(M11,R11)</f>
        <v>887.9</v>
      </c>
      <c r="T11" s="37">
        <v>3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0" s="22" customFormat="1" ht="12.75" outlineLevel="1">
      <c r="A12" s="10"/>
      <c r="B12" s="15">
        <v>6517</v>
      </c>
      <c r="C12" s="24" t="s">
        <v>63</v>
      </c>
      <c r="D12" s="24" t="s">
        <v>8</v>
      </c>
      <c r="E12" s="33">
        <v>81.81</v>
      </c>
      <c r="F12" s="33"/>
      <c r="G12" s="33">
        <v>70.68</v>
      </c>
      <c r="H12" s="33"/>
      <c r="I12" s="55">
        <v>12</v>
      </c>
      <c r="J12" s="55"/>
      <c r="K12" s="55">
        <v>24</v>
      </c>
      <c r="L12" s="55"/>
      <c r="M12" s="33"/>
      <c r="N12" s="55"/>
      <c r="O12" s="33"/>
      <c r="P12" s="55">
        <v>0</v>
      </c>
      <c r="Q12" s="33"/>
      <c r="R12" s="33"/>
      <c r="S12" s="33"/>
      <c r="T12" s="55"/>
    </row>
    <row r="13" spans="1:33" ht="12.75" outlineLevel="1" collapsed="1">
      <c r="A13" s="12"/>
      <c r="B13" s="15">
        <v>6542</v>
      </c>
      <c r="C13" s="24" t="s">
        <v>3</v>
      </c>
      <c r="D13" s="24" t="s">
        <v>4</v>
      </c>
      <c r="E13" s="33">
        <v>84.83</v>
      </c>
      <c r="F13" s="33"/>
      <c r="G13" s="33">
        <v>71.31</v>
      </c>
      <c r="H13" s="33"/>
      <c r="I13" s="55">
        <v>35</v>
      </c>
      <c r="J13" s="55"/>
      <c r="K13" s="55">
        <v>22</v>
      </c>
      <c r="L13" s="55"/>
      <c r="M13" s="33"/>
      <c r="N13" s="55"/>
      <c r="O13" s="33"/>
      <c r="P13" s="55">
        <v>5</v>
      </c>
      <c r="Q13" s="33"/>
      <c r="R13" s="33"/>
      <c r="S13" s="33"/>
      <c r="T13" s="55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8" customFormat="1" ht="12.75" outlineLevel="1">
      <c r="A14" s="16"/>
      <c r="B14" s="17">
        <v>4046</v>
      </c>
      <c r="C14" s="26" t="s">
        <v>241</v>
      </c>
      <c r="D14" s="26" t="s">
        <v>43</v>
      </c>
      <c r="E14" s="31">
        <v>72.54</v>
      </c>
      <c r="F14" s="31"/>
      <c r="G14" s="31">
        <v>60.38</v>
      </c>
      <c r="H14" s="31"/>
      <c r="I14" s="56">
        <v>32</v>
      </c>
      <c r="J14" s="56"/>
      <c r="K14" s="56">
        <v>22</v>
      </c>
      <c r="L14" s="56"/>
      <c r="M14" s="31"/>
      <c r="N14" s="56"/>
      <c r="O14" s="31"/>
      <c r="P14" s="56">
        <v>0</v>
      </c>
      <c r="Q14" s="31"/>
      <c r="R14" s="31"/>
      <c r="S14" s="31"/>
      <c r="T14" s="56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20" s="22" customFormat="1" ht="12.75">
      <c r="A15" s="9" t="s">
        <v>53</v>
      </c>
      <c r="B15" s="47"/>
      <c r="C15" s="7" t="s">
        <v>235</v>
      </c>
      <c r="D15"/>
      <c r="E15" s="5"/>
      <c r="F15" s="5">
        <f>SUM(E16:E18)</f>
        <v>233.43</v>
      </c>
      <c r="G15" s="5"/>
      <c r="H15" s="5">
        <f>SUM(G16:G18)</f>
        <v>202.35</v>
      </c>
      <c r="I15" s="35"/>
      <c r="J15" s="35">
        <f>SUM(I16:I18)</f>
        <v>79</v>
      </c>
      <c r="K15" s="35"/>
      <c r="L15" s="35">
        <f>SUM(K16:K18)</f>
        <v>73</v>
      </c>
      <c r="M15" s="5">
        <f>SUM(F15,H15,J15,L15)</f>
        <v>587.78</v>
      </c>
      <c r="N15" s="60">
        <v>4</v>
      </c>
      <c r="O15" s="29">
        <v>56.17</v>
      </c>
      <c r="P15" s="59"/>
      <c r="Q15" s="29">
        <f>SUM(O15,P16,P17,P18)</f>
        <v>61.17</v>
      </c>
      <c r="R15" s="5">
        <f>360-Q15</f>
        <v>298.83</v>
      </c>
      <c r="S15" s="29">
        <f>SUM(M15,R15)</f>
        <v>886.6099999999999</v>
      </c>
      <c r="T15" s="59">
        <v>4</v>
      </c>
    </row>
    <row r="16" spans="1:33" s="11" customFormat="1" ht="12.75" outlineLevel="1">
      <c r="A16" s="10"/>
      <c r="B16" s="71">
        <v>6515</v>
      </c>
      <c r="C16" s="11" t="s">
        <v>111</v>
      </c>
      <c r="D16" s="11" t="s">
        <v>89</v>
      </c>
      <c r="E16" s="33">
        <v>70.46</v>
      </c>
      <c r="F16" s="33"/>
      <c r="G16" s="33">
        <v>68.69</v>
      </c>
      <c r="H16" s="33"/>
      <c r="I16" s="55">
        <v>27</v>
      </c>
      <c r="J16" s="55"/>
      <c r="K16" s="55">
        <v>18</v>
      </c>
      <c r="L16" s="55"/>
      <c r="M16" s="33"/>
      <c r="N16" s="61"/>
      <c r="O16" s="33"/>
      <c r="P16" s="55">
        <v>0</v>
      </c>
      <c r="Q16" s="33"/>
      <c r="R16" s="33"/>
      <c r="S16" s="33"/>
      <c r="T16" s="55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3" customFormat="1" ht="12.75" outlineLevel="1">
      <c r="A17" s="10"/>
      <c r="B17" s="73">
        <v>4016</v>
      </c>
      <c r="C17" s="18" t="s">
        <v>88</v>
      </c>
      <c r="D17" s="18" t="s">
        <v>186</v>
      </c>
      <c r="E17" s="31">
        <v>81.46</v>
      </c>
      <c r="F17" s="31"/>
      <c r="G17" s="31">
        <v>70.87</v>
      </c>
      <c r="H17" s="31"/>
      <c r="I17" s="56">
        <v>22</v>
      </c>
      <c r="J17" s="56"/>
      <c r="K17" s="56">
        <v>22</v>
      </c>
      <c r="L17" s="56"/>
      <c r="M17" s="31"/>
      <c r="N17" s="62"/>
      <c r="O17" s="31"/>
      <c r="P17" s="56">
        <v>5</v>
      </c>
      <c r="Q17" s="31"/>
      <c r="R17" s="31"/>
      <c r="S17" s="31"/>
      <c r="T17" s="56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8" customFormat="1" ht="12.75" outlineLevel="1" collapsed="1">
      <c r="A18" s="16"/>
      <c r="B18" s="73">
        <v>4048</v>
      </c>
      <c r="C18" s="18" t="s">
        <v>189</v>
      </c>
      <c r="D18" s="18" t="s">
        <v>177</v>
      </c>
      <c r="E18" s="31">
        <v>81.51</v>
      </c>
      <c r="F18" s="31"/>
      <c r="G18" s="31">
        <v>62.79</v>
      </c>
      <c r="H18" s="31"/>
      <c r="I18" s="56">
        <v>30</v>
      </c>
      <c r="J18" s="56"/>
      <c r="K18" s="56">
        <v>33</v>
      </c>
      <c r="L18" s="56"/>
      <c r="M18" s="31"/>
      <c r="N18" s="62"/>
      <c r="O18" s="31"/>
      <c r="P18" s="56">
        <v>0</v>
      </c>
      <c r="Q18" s="31"/>
      <c r="R18" s="31"/>
      <c r="S18" s="31"/>
      <c r="T18" s="56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7" t="s">
        <v>226</v>
      </c>
      <c r="B19" s="47"/>
      <c r="C19" s="7" t="s">
        <v>346</v>
      </c>
      <c r="E19" s="5"/>
      <c r="F19" s="5">
        <f>SUM(E20:E22)</f>
        <v>224.10000000000002</v>
      </c>
      <c r="G19" s="5"/>
      <c r="H19" s="5">
        <f>SUM(G20:G22)</f>
        <v>197.11</v>
      </c>
      <c r="I19" s="35"/>
      <c r="J19" s="35">
        <f>SUM(I20:I22)</f>
        <v>75</v>
      </c>
      <c r="K19" s="35"/>
      <c r="L19" s="35">
        <f>SUM(K20:K22)</f>
        <v>83</v>
      </c>
      <c r="M19" s="5">
        <f>SUM(F19,H19,J19,L19)</f>
        <v>579.21</v>
      </c>
      <c r="N19" s="60">
        <v>6</v>
      </c>
      <c r="O19" s="29">
        <v>56.13</v>
      </c>
      <c r="P19" s="59"/>
      <c r="Q19" s="29">
        <f>SUM(O19,P20,P21,P22)</f>
        <v>61.13</v>
      </c>
      <c r="R19" s="5">
        <f>360-Q19</f>
        <v>298.87</v>
      </c>
      <c r="S19" s="29">
        <f>SUM(M19,R19)</f>
        <v>878.08</v>
      </c>
      <c r="T19" s="65">
        <v>5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3" customFormat="1" ht="12.75" outlineLevel="1">
      <c r="A20" s="11"/>
      <c r="B20" s="71">
        <v>6516</v>
      </c>
      <c r="C20" s="24" t="s">
        <v>91</v>
      </c>
      <c r="D20" s="24" t="s">
        <v>102</v>
      </c>
      <c r="E20" s="33">
        <v>73.54</v>
      </c>
      <c r="F20" s="33"/>
      <c r="G20" s="33">
        <v>70.73</v>
      </c>
      <c r="H20" s="33"/>
      <c r="I20" s="55">
        <v>14</v>
      </c>
      <c r="J20" s="55"/>
      <c r="K20" s="55">
        <v>24</v>
      </c>
      <c r="L20" s="55"/>
      <c r="M20" s="33"/>
      <c r="N20" s="61"/>
      <c r="O20" s="33"/>
      <c r="P20" s="55">
        <v>0</v>
      </c>
      <c r="Q20" s="33"/>
      <c r="R20" s="33"/>
      <c r="S20" s="33"/>
      <c r="T20" s="6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1" customFormat="1" ht="12.75" outlineLevel="1">
      <c r="A21" s="13"/>
      <c r="B21" s="71">
        <v>6537</v>
      </c>
      <c r="C21" s="11" t="s">
        <v>260</v>
      </c>
      <c r="D21" s="11" t="s">
        <v>261</v>
      </c>
      <c r="E21" s="33">
        <v>80.51</v>
      </c>
      <c r="F21" s="33"/>
      <c r="G21" s="33">
        <v>60.11</v>
      </c>
      <c r="H21" s="33"/>
      <c r="I21" s="55">
        <v>33</v>
      </c>
      <c r="J21" s="55"/>
      <c r="K21" s="55">
        <v>32</v>
      </c>
      <c r="L21" s="55"/>
      <c r="M21" s="33"/>
      <c r="N21" s="61"/>
      <c r="O21" s="33"/>
      <c r="P21" s="55">
        <v>5</v>
      </c>
      <c r="Q21" s="33"/>
      <c r="R21" s="33"/>
      <c r="S21" s="33"/>
      <c r="T21" s="6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s="18" customFormat="1" ht="12.75" outlineLevel="1">
      <c r="B22" s="74">
        <v>3018</v>
      </c>
      <c r="C22" s="27" t="s">
        <v>39</v>
      </c>
      <c r="D22" s="27" t="s">
        <v>50</v>
      </c>
      <c r="E22" s="32">
        <v>70.05</v>
      </c>
      <c r="F22" s="32"/>
      <c r="G22" s="32">
        <v>66.27</v>
      </c>
      <c r="H22" s="32"/>
      <c r="I22" s="58">
        <v>28</v>
      </c>
      <c r="J22" s="58"/>
      <c r="K22" s="58">
        <v>27</v>
      </c>
      <c r="L22" s="58"/>
      <c r="M22" s="32"/>
      <c r="N22" s="64"/>
      <c r="O22" s="32"/>
      <c r="P22" s="58">
        <v>0</v>
      </c>
      <c r="Q22" s="32"/>
      <c r="R22" s="32"/>
      <c r="S22" s="32"/>
      <c r="T22" s="6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20" s="22" customFormat="1" ht="12.75">
      <c r="A23" s="9" t="s">
        <v>52</v>
      </c>
      <c r="B23" s="4"/>
      <c r="C23" s="7" t="s">
        <v>329</v>
      </c>
      <c r="E23" s="29"/>
      <c r="F23" s="29">
        <f>SUM(E24:E26)</f>
        <v>219.19</v>
      </c>
      <c r="G23" s="29"/>
      <c r="H23" s="29">
        <f>SUM(G24:G26)</f>
        <v>199.92</v>
      </c>
      <c r="I23" s="59"/>
      <c r="J23" s="59">
        <f>SUM(I24:I26)</f>
        <v>83</v>
      </c>
      <c r="K23" s="59"/>
      <c r="L23" s="59">
        <f>SUM(K24:K26)</f>
        <v>84</v>
      </c>
      <c r="M23" s="29">
        <f>SUM(F23,H23,J23,L23)</f>
        <v>586.11</v>
      </c>
      <c r="N23" s="60">
        <v>5</v>
      </c>
      <c r="O23" s="29">
        <v>61.59</v>
      </c>
      <c r="P23" s="59"/>
      <c r="Q23" s="29">
        <f>SUM(O23,P24,P25,P26)</f>
        <v>71.59</v>
      </c>
      <c r="R23" s="5">
        <f>360-Q23</f>
        <v>288.40999999999997</v>
      </c>
      <c r="S23" s="29">
        <f>SUM(M23,R23)</f>
        <v>874.52</v>
      </c>
      <c r="T23" s="65">
        <v>6</v>
      </c>
    </row>
    <row r="24" spans="1:33" s="11" customFormat="1" ht="12.75" outlineLevel="1" collapsed="1">
      <c r="A24" s="10"/>
      <c r="B24" s="15">
        <v>6525</v>
      </c>
      <c r="C24" s="24" t="s">
        <v>9</v>
      </c>
      <c r="D24" s="24" t="s">
        <v>10</v>
      </c>
      <c r="E24" s="33">
        <v>78.06</v>
      </c>
      <c r="F24" s="33"/>
      <c r="G24" s="33">
        <v>66.58</v>
      </c>
      <c r="H24" s="33"/>
      <c r="I24" s="55">
        <v>28</v>
      </c>
      <c r="J24" s="55"/>
      <c r="K24" s="55">
        <v>26</v>
      </c>
      <c r="L24" s="55"/>
      <c r="M24" s="33"/>
      <c r="N24" s="61"/>
      <c r="O24" s="33"/>
      <c r="P24" s="55">
        <v>0</v>
      </c>
      <c r="Q24" s="33"/>
      <c r="R24" s="33"/>
      <c r="S24" s="33"/>
      <c r="T24" s="55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outlineLevel="1">
      <c r="A25" s="12"/>
      <c r="B25" s="20">
        <v>3010</v>
      </c>
      <c r="C25" s="27" t="s">
        <v>34</v>
      </c>
      <c r="D25" s="27" t="s">
        <v>35</v>
      </c>
      <c r="E25" s="32">
        <v>77.37</v>
      </c>
      <c r="F25" s="32"/>
      <c r="G25" s="32">
        <v>67.27</v>
      </c>
      <c r="H25" s="32"/>
      <c r="I25" s="58">
        <v>29</v>
      </c>
      <c r="J25" s="58"/>
      <c r="K25" s="58">
        <v>29</v>
      </c>
      <c r="L25" s="58"/>
      <c r="M25" s="32"/>
      <c r="N25" s="64"/>
      <c r="O25" s="32"/>
      <c r="P25" s="58">
        <v>10</v>
      </c>
      <c r="Q25" s="32"/>
      <c r="R25" s="32"/>
      <c r="S25" s="32"/>
      <c r="T25" s="5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outlineLevel="1">
      <c r="A26" s="18"/>
      <c r="B26" s="20">
        <v>3022</v>
      </c>
      <c r="C26" s="21" t="s">
        <v>45</v>
      </c>
      <c r="D26" s="21" t="s">
        <v>74</v>
      </c>
      <c r="E26" s="32">
        <v>63.76</v>
      </c>
      <c r="F26" s="32"/>
      <c r="G26" s="32">
        <v>66.07</v>
      </c>
      <c r="H26" s="32"/>
      <c r="I26" s="58">
        <v>26</v>
      </c>
      <c r="J26" s="58"/>
      <c r="K26" s="58">
        <v>29</v>
      </c>
      <c r="L26" s="58"/>
      <c r="M26" s="32"/>
      <c r="N26" s="64"/>
      <c r="O26" s="32"/>
      <c r="P26" s="58">
        <v>0</v>
      </c>
      <c r="Q26" s="32"/>
      <c r="R26" s="32"/>
      <c r="S26" s="32"/>
      <c r="T26" s="5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20" s="22" customFormat="1" ht="12.75">
      <c r="A27" s="9" t="s">
        <v>57</v>
      </c>
      <c r="B27" s="23"/>
      <c r="C27" s="7" t="s">
        <v>328</v>
      </c>
      <c r="E27" s="29"/>
      <c r="F27" s="5">
        <f>SUM(E28:E30)</f>
        <v>161.7</v>
      </c>
      <c r="G27" s="29"/>
      <c r="H27" s="5">
        <f>SUM(G28:G30)</f>
        <v>204.08</v>
      </c>
      <c r="I27" s="59"/>
      <c r="J27" s="35">
        <f>SUM(I28:I30)</f>
        <v>89</v>
      </c>
      <c r="K27" s="59"/>
      <c r="L27" s="35">
        <f>SUM(K28:K30)</f>
        <v>84</v>
      </c>
      <c r="M27" s="5">
        <f>SUM(F27,H27,J27,L27)</f>
        <v>538.78</v>
      </c>
      <c r="N27" s="60">
        <v>8</v>
      </c>
      <c r="O27" s="29">
        <v>56.08</v>
      </c>
      <c r="P27" s="59"/>
      <c r="Q27" s="5">
        <f>SUM(O27,P28,P29,P30)</f>
        <v>56.08</v>
      </c>
      <c r="R27" s="5">
        <f>360-Q27</f>
        <v>303.92</v>
      </c>
      <c r="S27" s="29">
        <f>SUM(M27,R27)</f>
        <v>842.7</v>
      </c>
      <c r="T27" s="59">
        <v>7</v>
      </c>
    </row>
    <row r="28" spans="1:33" s="11" customFormat="1" ht="12.75" outlineLevel="1">
      <c r="A28" s="12"/>
      <c r="B28" s="15">
        <v>6540</v>
      </c>
      <c r="C28" s="11" t="s">
        <v>7</v>
      </c>
      <c r="D28" s="11" t="s">
        <v>263</v>
      </c>
      <c r="E28" s="33">
        <v>79.03</v>
      </c>
      <c r="F28" s="33"/>
      <c r="G28" s="33">
        <v>62.13</v>
      </c>
      <c r="H28" s="33"/>
      <c r="I28" s="55">
        <v>26</v>
      </c>
      <c r="J28" s="55"/>
      <c r="K28" s="55">
        <v>20</v>
      </c>
      <c r="L28" s="55"/>
      <c r="M28" s="33"/>
      <c r="N28" s="61"/>
      <c r="O28" s="33"/>
      <c r="P28" s="55">
        <v>0</v>
      </c>
      <c r="Q28" s="33"/>
      <c r="R28" s="33"/>
      <c r="S28" s="33"/>
      <c r="T28" s="55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3" customFormat="1" ht="12.75" outlineLevel="1">
      <c r="A29" s="16"/>
      <c r="B29" s="17">
        <v>4044</v>
      </c>
      <c r="C29" s="26" t="s">
        <v>109</v>
      </c>
      <c r="D29" s="26" t="s">
        <v>179</v>
      </c>
      <c r="E29" s="31">
        <v>0</v>
      </c>
      <c r="F29" s="31"/>
      <c r="G29" s="31">
        <v>71.67</v>
      </c>
      <c r="H29" s="31"/>
      <c r="I29" s="56">
        <v>32</v>
      </c>
      <c r="J29" s="56"/>
      <c r="K29" s="56">
        <v>32</v>
      </c>
      <c r="L29" s="56"/>
      <c r="M29" s="31"/>
      <c r="N29" s="62"/>
      <c r="O29" s="31"/>
      <c r="P29" s="56">
        <v>0</v>
      </c>
      <c r="Q29" s="31"/>
      <c r="R29" s="31"/>
      <c r="S29" s="31"/>
      <c r="T29" s="56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21" customFormat="1" ht="12.75" outlineLevel="1" collapsed="1">
      <c r="A30" s="16"/>
      <c r="B30" s="17">
        <v>4061</v>
      </c>
      <c r="C30" s="26" t="s">
        <v>3</v>
      </c>
      <c r="D30" s="26" t="s">
        <v>33</v>
      </c>
      <c r="E30" s="31">
        <v>82.67</v>
      </c>
      <c r="F30" s="31"/>
      <c r="G30" s="31">
        <v>70.28</v>
      </c>
      <c r="H30" s="31"/>
      <c r="I30" s="56">
        <v>31</v>
      </c>
      <c r="J30" s="56"/>
      <c r="K30" s="56">
        <v>32</v>
      </c>
      <c r="L30" s="56"/>
      <c r="M30" s="31"/>
      <c r="N30" s="62"/>
      <c r="O30" s="31"/>
      <c r="P30" s="56">
        <v>0</v>
      </c>
      <c r="Q30" s="31"/>
      <c r="R30" s="31"/>
      <c r="S30" s="31"/>
      <c r="T30" s="5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20" s="120" customFormat="1" ht="12.75">
      <c r="A31" s="112" t="s">
        <v>55</v>
      </c>
      <c r="B31" s="124"/>
      <c r="C31" s="114" t="s">
        <v>307</v>
      </c>
      <c r="D31" s="115"/>
      <c r="E31" s="116"/>
      <c r="F31" s="116">
        <f>SUM(E32:E34)</f>
        <v>204.39000000000001</v>
      </c>
      <c r="G31" s="116"/>
      <c r="H31" s="116">
        <f>SUM(G32:G34)</f>
        <v>186.56</v>
      </c>
      <c r="I31" s="117"/>
      <c r="J31" s="117">
        <f>SUM(I32:I34)</f>
        <v>77</v>
      </c>
      <c r="K31" s="117"/>
      <c r="L31" s="117">
        <f>SUM(K32:K34)</f>
        <v>50</v>
      </c>
      <c r="M31" s="116">
        <f>SUM(F31,H31,J31,L31)</f>
        <v>517.95</v>
      </c>
      <c r="N31" s="118">
        <v>9</v>
      </c>
      <c r="O31" s="116">
        <v>59.92</v>
      </c>
      <c r="P31" s="117"/>
      <c r="Q31" s="116">
        <f>SUM(O31,P32,P33,P34)</f>
        <v>64.92</v>
      </c>
      <c r="R31" s="116">
        <f>360-Q31</f>
        <v>295.08</v>
      </c>
      <c r="S31" s="119">
        <f>SUM(M31,R31)</f>
        <v>813.03</v>
      </c>
      <c r="T31" s="117">
        <v>8</v>
      </c>
    </row>
    <row r="32" spans="1:33" s="98" customFormat="1" ht="12.75" outlineLevel="1">
      <c r="A32" s="125"/>
      <c r="B32" s="126">
        <v>5528</v>
      </c>
      <c r="C32" s="102" t="s">
        <v>306</v>
      </c>
      <c r="D32" s="102" t="s">
        <v>158</v>
      </c>
      <c r="E32" s="127">
        <v>64.12</v>
      </c>
      <c r="F32" s="127"/>
      <c r="G32" s="127">
        <v>55.3</v>
      </c>
      <c r="H32" s="127"/>
      <c r="I32" s="128">
        <v>26</v>
      </c>
      <c r="J32" s="128"/>
      <c r="K32" s="128">
        <v>4</v>
      </c>
      <c r="L32" s="128"/>
      <c r="M32" s="127"/>
      <c r="N32" s="128"/>
      <c r="O32" s="127"/>
      <c r="P32" s="128">
        <v>0</v>
      </c>
      <c r="Q32" s="127"/>
      <c r="R32" s="127"/>
      <c r="S32" s="127"/>
      <c r="T32" s="128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s="104" customFormat="1" ht="12.75" outlineLevel="1">
      <c r="A33" s="122"/>
      <c r="B33" s="129">
        <v>3013</v>
      </c>
      <c r="C33" s="130" t="s">
        <v>210</v>
      </c>
      <c r="D33" s="130" t="s">
        <v>211</v>
      </c>
      <c r="E33" s="131">
        <v>65.8</v>
      </c>
      <c r="F33" s="131"/>
      <c r="G33" s="131">
        <v>64.35</v>
      </c>
      <c r="H33" s="131"/>
      <c r="I33" s="132">
        <v>28</v>
      </c>
      <c r="J33" s="132"/>
      <c r="K33" s="132">
        <v>28</v>
      </c>
      <c r="L33" s="132"/>
      <c r="M33" s="131"/>
      <c r="N33" s="132"/>
      <c r="O33" s="131"/>
      <c r="P33" s="132">
        <v>5</v>
      </c>
      <c r="Q33" s="131"/>
      <c r="R33" s="131"/>
      <c r="S33" s="131"/>
      <c r="T33" s="132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s="138" customFormat="1" ht="12.75" outlineLevel="1">
      <c r="A34" s="133"/>
      <c r="B34" s="134">
        <v>3017</v>
      </c>
      <c r="C34" s="135" t="s">
        <v>225</v>
      </c>
      <c r="D34" s="135" t="s">
        <v>355</v>
      </c>
      <c r="E34" s="136">
        <v>74.47</v>
      </c>
      <c r="F34" s="136"/>
      <c r="G34" s="136">
        <v>66.91</v>
      </c>
      <c r="H34" s="136"/>
      <c r="I34" s="137">
        <v>23</v>
      </c>
      <c r="J34" s="137"/>
      <c r="K34" s="137">
        <v>18</v>
      </c>
      <c r="L34" s="137"/>
      <c r="M34" s="136"/>
      <c r="N34" s="137"/>
      <c r="O34" s="136"/>
      <c r="P34" s="137">
        <v>0</v>
      </c>
      <c r="Q34" s="136"/>
      <c r="R34" s="136"/>
      <c r="S34" s="136"/>
      <c r="T34" s="137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ht="12.75">
      <c r="A35" s="9" t="s">
        <v>221</v>
      </c>
      <c r="B35" s="47"/>
      <c r="C35" s="7" t="s">
        <v>270</v>
      </c>
      <c r="D35" s="1"/>
      <c r="E35" s="5"/>
      <c r="F35" s="29">
        <f>SUM(E36:E38)</f>
        <v>144.17000000000002</v>
      </c>
      <c r="G35" s="5"/>
      <c r="H35" s="29">
        <f>SUM(G36:G38)</f>
        <v>200.26</v>
      </c>
      <c r="I35" s="35"/>
      <c r="J35" s="59">
        <f>SUM(I36:I38)</f>
        <v>94</v>
      </c>
      <c r="K35" s="35"/>
      <c r="L35" s="59">
        <f>SUM(K36:K38)</f>
        <v>73</v>
      </c>
      <c r="M35" s="29">
        <f>SUM(F35,H35,J35,L35)</f>
        <v>511.43</v>
      </c>
      <c r="N35" s="37">
        <v>10</v>
      </c>
      <c r="O35" s="5">
        <v>56.28</v>
      </c>
      <c r="P35" s="35"/>
      <c r="Q35" s="5">
        <f>SUM(O35,P36,P37,P38)</f>
        <v>61.28</v>
      </c>
      <c r="R35" s="5">
        <f>360-Q35</f>
        <v>298.72</v>
      </c>
      <c r="S35" s="29">
        <f>SUM(M35,R35)</f>
        <v>810.1500000000001</v>
      </c>
      <c r="T35" s="35">
        <v>9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3" customFormat="1" ht="12.75" outlineLevel="1">
      <c r="A36" s="10"/>
      <c r="B36" s="71">
        <v>6545</v>
      </c>
      <c r="C36" s="11" t="s">
        <v>86</v>
      </c>
      <c r="D36" s="11" t="s">
        <v>87</v>
      </c>
      <c r="E36" s="33">
        <v>73.84</v>
      </c>
      <c r="F36" s="33"/>
      <c r="G36" s="33">
        <v>63.4</v>
      </c>
      <c r="H36" s="33"/>
      <c r="I36" s="55">
        <v>30</v>
      </c>
      <c r="J36" s="55"/>
      <c r="K36" s="55">
        <v>23</v>
      </c>
      <c r="L36" s="55"/>
      <c r="M36" s="33"/>
      <c r="N36" s="55"/>
      <c r="O36" s="33"/>
      <c r="P36" s="55">
        <v>5</v>
      </c>
      <c r="Q36" s="33"/>
      <c r="R36" s="33"/>
      <c r="S36" s="33"/>
      <c r="T36" s="55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3" customFormat="1" ht="12.75" outlineLevel="1">
      <c r="A37" s="16"/>
      <c r="B37" s="74">
        <v>3011</v>
      </c>
      <c r="C37" s="21" t="s">
        <v>142</v>
      </c>
      <c r="D37" s="21" t="s">
        <v>206</v>
      </c>
      <c r="E37" s="32">
        <v>0</v>
      </c>
      <c r="F37" s="32"/>
      <c r="G37" s="32">
        <v>66.53</v>
      </c>
      <c r="H37" s="32"/>
      <c r="I37" s="58">
        <v>29</v>
      </c>
      <c r="J37" s="58"/>
      <c r="K37" s="58">
        <v>23</v>
      </c>
      <c r="L37" s="58"/>
      <c r="M37" s="32"/>
      <c r="N37" s="58"/>
      <c r="O37" s="32"/>
      <c r="P37" s="58">
        <v>0</v>
      </c>
      <c r="Q37" s="32"/>
      <c r="R37" s="32"/>
      <c r="S37" s="32"/>
      <c r="T37" s="58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8" customFormat="1" ht="12.75" outlineLevel="1">
      <c r="A38" s="19"/>
      <c r="B38" s="74">
        <v>3020</v>
      </c>
      <c r="C38" s="21" t="s">
        <v>98</v>
      </c>
      <c r="D38" s="21" t="s">
        <v>205</v>
      </c>
      <c r="E38" s="32">
        <v>70.33</v>
      </c>
      <c r="F38" s="32"/>
      <c r="G38" s="32">
        <v>70.33</v>
      </c>
      <c r="H38" s="32"/>
      <c r="I38" s="58">
        <v>35</v>
      </c>
      <c r="J38" s="58"/>
      <c r="K38" s="58">
        <v>27</v>
      </c>
      <c r="L38" s="58"/>
      <c r="M38" s="32"/>
      <c r="N38" s="58"/>
      <c r="O38" s="32"/>
      <c r="P38" s="58">
        <v>0</v>
      </c>
      <c r="Q38" s="32"/>
      <c r="R38" s="32"/>
      <c r="S38" s="32"/>
      <c r="T38" s="58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>
      <c r="A39" s="43" t="s">
        <v>219</v>
      </c>
      <c r="B39" s="47"/>
      <c r="C39" s="7" t="s">
        <v>163</v>
      </c>
      <c r="E39" s="5"/>
      <c r="F39" s="5">
        <f>SUM(E40:E42)</f>
        <v>144.71</v>
      </c>
      <c r="G39" s="5"/>
      <c r="H39" s="5">
        <f>SUM(G40:G42)</f>
        <v>212.92</v>
      </c>
      <c r="I39" s="35"/>
      <c r="J39" s="35">
        <f>SUM(I40:I42)</f>
        <v>69</v>
      </c>
      <c r="K39" s="35"/>
      <c r="L39" s="35">
        <f>SUM(K40:K42)</f>
        <v>74</v>
      </c>
      <c r="M39" s="5">
        <f>SUM(F39,H39,J39,L39)</f>
        <v>500.63</v>
      </c>
      <c r="N39" s="37">
        <v>13</v>
      </c>
      <c r="O39" s="29">
        <v>55.71</v>
      </c>
      <c r="P39" s="59"/>
      <c r="Q39" s="5">
        <f>SUM(O39,P40,P41,P42)</f>
        <v>55.71</v>
      </c>
      <c r="R39" s="5">
        <f>360-Q39</f>
        <v>304.29</v>
      </c>
      <c r="S39" s="29">
        <f>SUM(M39,R39)</f>
        <v>804.9200000000001</v>
      </c>
      <c r="T39" s="59">
        <v>10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3" customFormat="1" ht="12.75" outlineLevel="1">
      <c r="A40" s="10"/>
      <c r="B40" s="72">
        <v>5513</v>
      </c>
      <c r="C40" s="13" t="s">
        <v>161</v>
      </c>
      <c r="D40" s="13" t="s">
        <v>162</v>
      </c>
      <c r="E40" s="30">
        <v>73.34</v>
      </c>
      <c r="F40" s="30"/>
      <c r="G40" s="30">
        <v>71</v>
      </c>
      <c r="H40" s="30"/>
      <c r="I40" s="57">
        <v>20</v>
      </c>
      <c r="J40" s="57"/>
      <c r="K40" s="57">
        <v>22</v>
      </c>
      <c r="L40" s="57"/>
      <c r="M40" s="30"/>
      <c r="N40" s="57"/>
      <c r="O40" s="30"/>
      <c r="P40" s="57">
        <v>0</v>
      </c>
      <c r="Q40" s="30"/>
      <c r="R40" s="30"/>
      <c r="S40" s="30"/>
      <c r="T40" s="57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8" customFormat="1" ht="12.75" outlineLevel="1">
      <c r="A41" s="19"/>
      <c r="B41" s="73">
        <v>4039</v>
      </c>
      <c r="C41" s="18" t="s">
        <v>180</v>
      </c>
      <c r="D41" s="18" t="s">
        <v>218</v>
      </c>
      <c r="E41" s="31">
        <v>71.37</v>
      </c>
      <c r="F41" s="31"/>
      <c r="G41" s="31">
        <v>70.7</v>
      </c>
      <c r="H41" s="31"/>
      <c r="I41" s="56">
        <v>17</v>
      </c>
      <c r="J41" s="56"/>
      <c r="K41" s="56">
        <v>20</v>
      </c>
      <c r="L41" s="56"/>
      <c r="M41" s="31"/>
      <c r="N41" s="56"/>
      <c r="O41" s="31"/>
      <c r="P41" s="56">
        <v>0</v>
      </c>
      <c r="Q41" s="31"/>
      <c r="R41" s="31"/>
      <c r="S41" s="31"/>
      <c r="T41" s="56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21" customFormat="1" ht="12.75" outlineLevel="1">
      <c r="A42" s="19"/>
      <c r="B42" s="73">
        <v>4041</v>
      </c>
      <c r="C42" s="18" t="s">
        <v>193</v>
      </c>
      <c r="D42" s="18" t="s">
        <v>224</v>
      </c>
      <c r="E42" s="31">
        <v>0</v>
      </c>
      <c r="F42" s="31"/>
      <c r="G42" s="31">
        <v>71.22</v>
      </c>
      <c r="H42" s="31"/>
      <c r="I42" s="56">
        <v>32</v>
      </c>
      <c r="J42" s="56"/>
      <c r="K42" s="56">
        <v>32</v>
      </c>
      <c r="L42" s="56"/>
      <c r="M42" s="31"/>
      <c r="N42" s="56"/>
      <c r="O42" s="31"/>
      <c r="P42" s="56">
        <v>0</v>
      </c>
      <c r="Q42" s="31"/>
      <c r="R42" s="31"/>
      <c r="S42" s="31"/>
      <c r="T42" s="56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15" customFormat="1" ht="12.75">
      <c r="A43" s="112" t="s">
        <v>75</v>
      </c>
      <c r="B43" s="113"/>
      <c r="C43" s="114" t="s">
        <v>244</v>
      </c>
      <c r="E43" s="116"/>
      <c r="F43" s="116">
        <f>SUM(E44:E46)</f>
        <v>193.88</v>
      </c>
      <c r="G43" s="116"/>
      <c r="H43" s="116">
        <f>SUM(G44:G46)</f>
        <v>205.5</v>
      </c>
      <c r="I43" s="117"/>
      <c r="J43" s="117">
        <f>SUM(I44:I46)</f>
        <v>73</v>
      </c>
      <c r="K43" s="117"/>
      <c r="L43" s="117">
        <f>SUM(K44:K46)</f>
        <v>79</v>
      </c>
      <c r="M43" s="116">
        <f>SUM(F43,H43,J43,L43)</f>
        <v>551.38</v>
      </c>
      <c r="N43" s="118">
        <v>7</v>
      </c>
      <c r="O43" s="116">
        <v>69.01</v>
      </c>
      <c r="P43" s="117"/>
      <c r="Q43" s="116">
        <f>SUM(O43,P44,P45,P46)</f>
        <v>189.01</v>
      </c>
      <c r="R43" s="116">
        <f>360-Q43</f>
        <v>170.99</v>
      </c>
      <c r="S43" s="119">
        <f>SUM(M43,R43)</f>
        <v>722.37</v>
      </c>
      <c r="T43" s="117">
        <v>11</v>
      </c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</row>
    <row r="44" spans="1:33" s="102" customFormat="1" ht="12.75" outlineLevel="1">
      <c r="A44" s="121"/>
      <c r="B44" s="97">
        <v>6523</v>
      </c>
      <c r="C44" s="98" t="s">
        <v>225</v>
      </c>
      <c r="D44" s="99" t="s">
        <v>114</v>
      </c>
      <c r="E44" s="100">
        <v>62.81</v>
      </c>
      <c r="F44" s="100"/>
      <c r="G44" s="100">
        <v>70.36</v>
      </c>
      <c r="H44" s="100"/>
      <c r="I44" s="101">
        <v>23</v>
      </c>
      <c r="J44" s="101"/>
      <c r="K44" s="101">
        <v>32</v>
      </c>
      <c r="L44" s="101"/>
      <c r="M44" s="100"/>
      <c r="N44" s="101"/>
      <c r="O44" s="100"/>
      <c r="P44" s="101">
        <v>120</v>
      </c>
      <c r="Q44" s="100"/>
      <c r="R44" s="100"/>
      <c r="S44" s="100"/>
      <c r="T44" s="101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s="104" customFormat="1" ht="12.75" outlineLevel="1">
      <c r="A45" s="122"/>
      <c r="B45" s="103">
        <v>4020</v>
      </c>
      <c r="C45" s="104" t="s">
        <v>196</v>
      </c>
      <c r="D45" s="104" t="s">
        <v>352</v>
      </c>
      <c r="E45" s="105">
        <v>77.15</v>
      </c>
      <c r="F45" s="105"/>
      <c r="G45" s="105">
        <v>66.92</v>
      </c>
      <c r="H45" s="105"/>
      <c r="I45" s="106">
        <v>30</v>
      </c>
      <c r="J45" s="106"/>
      <c r="K45" s="106">
        <v>24</v>
      </c>
      <c r="L45" s="106"/>
      <c r="M45" s="105"/>
      <c r="N45" s="106"/>
      <c r="O45" s="105"/>
      <c r="P45" s="106">
        <v>0</v>
      </c>
      <c r="Q45" s="105"/>
      <c r="R45" s="105"/>
      <c r="S45" s="105"/>
      <c r="T45" s="10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s="108" customFormat="1" ht="12.75" outlineLevel="1">
      <c r="A46" s="123"/>
      <c r="B46" s="107">
        <v>4054</v>
      </c>
      <c r="C46" s="108" t="s">
        <v>353</v>
      </c>
      <c r="D46" s="108" t="s">
        <v>354</v>
      </c>
      <c r="E46" s="109">
        <v>53.92</v>
      </c>
      <c r="F46" s="109"/>
      <c r="G46" s="109">
        <v>68.22</v>
      </c>
      <c r="H46" s="109"/>
      <c r="I46" s="110">
        <v>20</v>
      </c>
      <c r="J46" s="110"/>
      <c r="K46" s="110">
        <v>23</v>
      </c>
      <c r="L46" s="110"/>
      <c r="M46" s="109"/>
      <c r="N46" s="110"/>
      <c r="O46" s="109"/>
      <c r="P46" s="110">
        <v>0</v>
      </c>
      <c r="Q46" s="109"/>
      <c r="R46" s="109"/>
      <c r="S46" s="109"/>
      <c r="T46" s="110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ht="12.75">
      <c r="A47" s="9" t="s">
        <v>222</v>
      </c>
      <c r="B47" s="4"/>
      <c r="C47" s="7" t="s">
        <v>333</v>
      </c>
      <c r="E47" s="5"/>
      <c r="F47" s="5">
        <f>SUM(E48:E50)</f>
        <v>152.20999999999998</v>
      </c>
      <c r="G47" s="5"/>
      <c r="H47" s="5">
        <f>SUM(G48:G50)</f>
        <v>188.85</v>
      </c>
      <c r="I47" s="35"/>
      <c r="J47" s="35">
        <f>SUM(I48:I50)</f>
        <v>67</v>
      </c>
      <c r="K47" s="35"/>
      <c r="L47" s="35">
        <f>SUM(K48:K50)</f>
        <v>76</v>
      </c>
      <c r="M47" s="5">
        <f>SUM(F47,H47,J47,L47)</f>
        <v>484.05999999999995</v>
      </c>
      <c r="N47" s="37">
        <v>14</v>
      </c>
      <c r="O47" s="29">
        <v>64.1</v>
      </c>
      <c r="P47" s="59"/>
      <c r="Q47" s="5">
        <f>SUM(O47,P48,P49,P50)</f>
        <v>189.1</v>
      </c>
      <c r="R47" s="5">
        <f>360-Q47</f>
        <v>170.9</v>
      </c>
      <c r="S47" s="29">
        <f>SUM(M47,R47)</f>
        <v>654.9599999999999</v>
      </c>
      <c r="T47" s="59">
        <v>12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11" customFormat="1" ht="12.75" outlineLevel="1">
      <c r="A48" s="10"/>
      <c r="B48" s="14">
        <v>5519</v>
      </c>
      <c r="C48" s="13" t="s">
        <v>9</v>
      </c>
      <c r="D48" s="13" t="s">
        <v>292</v>
      </c>
      <c r="E48" s="30">
        <v>82.58</v>
      </c>
      <c r="F48" s="30"/>
      <c r="G48" s="30">
        <v>70.27</v>
      </c>
      <c r="H48" s="30"/>
      <c r="I48" s="57">
        <v>32</v>
      </c>
      <c r="J48" s="57"/>
      <c r="K48" s="57">
        <v>27</v>
      </c>
      <c r="L48" s="57"/>
      <c r="M48" s="30"/>
      <c r="N48" s="57"/>
      <c r="O48" s="30"/>
      <c r="P48" s="57">
        <v>5</v>
      </c>
      <c r="Q48" s="30"/>
      <c r="R48" s="30"/>
      <c r="S48" s="30"/>
      <c r="T48" s="57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8" customFormat="1" ht="12.75" outlineLevel="1">
      <c r="A49" s="12"/>
      <c r="B49" s="14">
        <v>5523</v>
      </c>
      <c r="C49" s="13" t="s">
        <v>71</v>
      </c>
      <c r="D49" s="13" t="s">
        <v>299</v>
      </c>
      <c r="E49" s="30">
        <v>0</v>
      </c>
      <c r="F49" s="30"/>
      <c r="G49" s="30">
        <v>51.48</v>
      </c>
      <c r="H49" s="30"/>
      <c r="I49" s="57">
        <v>17</v>
      </c>
      <c r="J49" s="57"/>
      <c r="K49" s="57">
        <v>22</v>
      </c>
      <c r="L49" s="57"/>
      <c r="M49" s="30"/>
      <c r="N49" s="57"/>
      <c r="O49" s="30"/>
      <c r="P49" s="57">
        <v>120</v>
      </c>
      <c r="Q49" s="30"/>
      <c r="R49" s="30"/>
      <c r="S49" s="30"/>
      <c r="T49" s="5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1" customFormat="1" ht="12.75" outlineLevel="1">
      <c r="A50" s="16"/>
      <c r="B50" s="20">
        <v>3007</v>
      </c>
      <c r="C50" s="27" t="s">
        <v>207</v>
      </c>
      <c r="D50" s="27" t="s">
        <v>208</v>
      </c>
      <c r="E50" s="32">
        <v>69.63</v>
      </c>
      <c r="F50" s="32"/>
      <c r="G50" s="32">
        <v>67.1</v>
      </c>
      <c r="H50" s="32"/>
      <c r="I50" s="58">
        <v>18</v>
      </c>
      <c r="J50" s="58"/>
      <c r="K50" s="58">
        <v>27</v>
      </c>
      <c r="L50" s="58"/>
      <c r="M50" s="32"/>
      <c r="N50" s="58"/>
      <c r="O50" s="32"/>
      <c r="P50" s="58">
        <v>0</v>
      </c>
      <c r="Q50" s="32"/>
      <c r="R50" s="32"/>
      <c r="S50" s="32"/>
      <c r="T50" s="58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9" t="s">
        <v>76</v>
      </c>
      <c r="B51" s="47"/>
      <c r="C51" s="7" t="s">
        <v>285</v>
      </c>
      <c r="D51" s="1"/>
      <c r="E51" s="29"/>
      <c r="F51" s="29">
        <f>SUM(E52:E54)</f>
        <v>132.98000000000002</v>
      </c>
      <c r="G51" s="29"/>
      <c r="H51" s="29">
        <f>SUM(G52:G54)</f>
        <v>190.71999999999997</v>
      </c>
      <c r="I51" s="59"/>
      <c r="J51" s="59">
        <f>SUM(I52:I54)</f>
        <v>74</v>
      </c>
      <c r="K51" s="59"/>
      <c r="L51" s="59">
        <f>SUM(K52:K54)</f>
        <v>82</v>
      </c>
      <c r="M51" s="29">
        <f>SUM(F51,H51,J51,L51)</f>
        <v>479.7</v>
      </c>
      <c r="N51" s="60">
        <v>15</v>
      </c>
      <c r="O51" s="29">
        <v>48.5</v>
      </c>
      <c r="P51" s="59"/>
      <c r="Q51" s="5">
        <f>SUM(O51,P52,P53,P54)</f>
        <v>288.5</v>
      </c>
      <c r="R51" s="5">
        <f>360-Q51</f>
        <v>71.5</v>
      </c>
      <c r="S51" s="29">
        <f>SUM(M51,R51)</f>
        <v>551.2</v>
      </c>
      <c r="T51" s="59">
        <v>13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s="11" customFormat="1" ht="12.75" outlineLevel="1">
      <c r="A52" s="12"/>
      <c r="B52" s="71">
        <v>6550</v>
      </c>
      <c r="C52" s="11" t="s">
        <v>133</v>
      </c>
      <c r="D52" s="11" t="s">
        <v>288</v>
      </c>
      <c r="E52" s="33">
        <v>74.15</v>
      </c>
      <c r="F52" s="33"/>
      <c r="G52" s="33">
        <v>51.82</v>
      </c>
      <c r="H52" s="33"/>
      <c r="I52" s="55">
        <v>27</v>
      </c>
      <c r="J52" s="55"/>
      <c r="K52" s="55">
        <v>29</v>
      </c>
      <c r="L52" s="55"/>
      <c r="M52" s="33"/>
      <c r="N52" s="55"/>
      <c r="O52" s="33"/>
      <c r="P52" s="55">
        <v>120</v>
      </c>
      <c r="Q52" s="33"/>
      <c r="R52" s="33"/>
      <c r="S52" s="33"/>
      <c r="T52" s="55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s="11" customFormat="1" ht="12.75" outlineLevel="1">
      <c r="A53" s="16"/>
      <c r="B53" s="71">
        <v>6549</v>
      </c>
      <c r="C53" s="11" t="s">
        <v>151</v>
      </c>
      <c r="D53" s="11" t="s">
        <v>298</v>
      </c>
      <c r="E53" s="33">
        <v>0</v>
      </c>
      <c r="F53" s="33"/>
      <c r="G53" s="33">
        <v>72.69</v>
      </c>
      <c r="H53" s="33"/>
      <c r="I53" s="55">
        <v>23</v>
      </c>
      <c r="J53" s="55"/>
      <c r="K53" s="55">
        <v>27</v>
      </c>
      <c r="L53" s="55"/>
      <c r="M53" s="33"/>
      <c r="N53" s="55"/>
      <c r="O53" s="33"/>
      <c r="P53" s="55">
        <v>120</v>
      </c>
      <c r="Q53" s="33"/>
      <c r="R53" s="33"/>
      <c r="S53" s="33"/>
      <c r="T53" s="55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s="21" customFormat="1" ht="12.75" outlineLevel="1">
      <c r="A54" s="19"/>
      <c r="B54" s="73">
        <v>4034</v>
      </c>
      <c r="C54" s="26" t="s">
        <v>154</v>
      </c>
      <c r="D54" s="18" t="s">
        <v>187</v>
      </c>
      <c r="E54" s="31">
        <v>58.83</v>
      </c>
      <c r="F54" s="31"/>
      <c r="G54" s="31">
        <v>66.21</v>
      </c>
      <c r="H54" s="31"/>
      <c r="I54" s="56">
        <v>24</v>
      </c>
      <c r="J54" s="56"/>
      <c r="K54" s="56">
        <v>26</v>
      </c>
      <c r="L54" s="56"/>
      <c r="M54" s="31"/>
      <c r="N54" s="56"/>
      <c r="O54" s="31"/>
      <c r="P54" s="56">
        <v>0</v>
      </c>
      <c r="Q54" s="31"/>
      <c r="R54" s="31"/>
      <c r="S54" s="31"/>
      <c r="T54" s="56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2.75">
      <c r="A55" s="9" t="s">
        <v>58</v>
      </c>
      <c r="B55" s="47"/>
      <c r="C55" s="7" t="s">
        <v>76</v>
      </c>
      <c r="E55" s="5"/>
      <c r="F55" s="5">
        <f>SUM(E56:E58)</f>
        <v>160.47</v>
      </c>
      <c r="G55" s="5"/>
      <c r="H55" s="5">
        <f>SUM(G56:G58)</f>
        <v>206.13</v>
      </c>
      <c r="I55" s="35"/>
      <c r="J55" s="35">
        <f>SUM(I56:I58)</f>
        <v>68</v>
      </c>
      <c r="K55" s="35"/>
      <c r="L55" s="35">
        <f>SUM(K56:K58)</f>
        <v>76</v>
      </c>
      <c r="M55" s="5">
        <f>SUM(F55,H55,J55,L55)</f>
        <v>510.6</v>
      </c>
      <c r="N55" s="37">
        <v>11</v>
      </c>
      <c r="O55" s="29"/>
      <c r="P55" s="59"/>
      <c r="Q55" s="29">
        <v>360</v>
      </c>
      <c r="R55" s="5">
        <f>360-Q55</f>
        <v>0</v>
      </c>
      <c r="S55" s="29">
        <f>SUM(M55,R55)</f>
        <v>510.6</v>
      </c>
      <c r="T55" s="59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s="11" customFormat="1" ht="12.75" outlineLevel="1">
      <c r="A56" s="10"/>
      <c r="B56" s="71">
        <v>6519</v>
      </c>
      <c r="C56" s="24" t="s">
        <v>93</v>
      </c>
      <c r="D56" s="24" t="s">
        <v>94</v>
      </c>
      <c r="E56" s="33">
        <v>79.5</v>
      </c>
      <c r="F56" s="33"/>
      <c r="G56" s="33">
        <v>69.73</v>
      </c>
      <c r="H56" s="33"/>
      <c r="I56" s="55">
        <v>24</v>
      </c>
      <c r="J56" s="55"/>
      <c r="K56" s="55">
        <v>17</v>
      </c>
      <c r="L56" s="55"/>
      <c r="M56" s="33"/>
      <c r="N56" s="55"/>
      <c r="O56" s="33"/>
      <c r="P56" s="55"/>
      <c r="Q56" s="33"/>
      <c r="R56" s="33"/>
      <c r="S56" s="33"/>
      <c r="T56" s="55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s="13" customFormat="1" ht="12.75" outlineLevel="1">
      <c r="A57" s="16"/>
      <c r="B57" s="71">
        <v>6541</v>
      </c>
      <c r="C57" s="24" t="s">
        <v>91</v>
      </c>
      <c r="D57" s="24" t="s">
        <v>92</v>
      </c>
      <c r="E57" s="33">
        <v>80.97</v>
      </c>
      <c r="F57" s="33"/>
      <c r="G57" s="33">
        <v>65.67</v>
      </c>
      <c r="H57" s="33"/>
      <c r="I57" s="55">
        <v>30</v>
      </c>
      <c r="J57" s="55"/>
      <c r="K57" s="55">
        <v>32</v>
      </c>
      <c r="L57" s="55"/>
      <c r="M57" s="33"/>
      <c r="N57" s="55"/>
      <c r="O57" s="33"/>
      <c r="P57" s="55"/>
      <c r="Q57" s="33"/>
      <c r="R57" s="33"/>
      <c r="S57" s="33"/>
      <c r="T57" s="55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s="18" customFormat="1" ht="12.75" outlineLevel="1">
      <c r="A58" s="16"/>
      <c r="B58" s="73">
        <v>4043</v>
      </c>
      <c r="C58" s="18" t="s">
        <v>65</v>
      </c>
      <c r="D58" s="18" t="s">
        <v>349</v>
      </c>
      <c r="E58" s="31">
        <v>0</v>
      </c>
      <c r="F58" s="31"/>
      <c r="G58" s="31">
        <v>70.73</v>
      </c>
      <c r="H58" s="31"/>
      <c r="I58" s="56">
        <v>14</v>
      </c>
      <c r="J58" s="56"/>
      <c r="K58" s="56">
        <v>27</v>
      </c>
      <c r="L58" s="56"/>
      <c r="M58" s="31"/>
      <c r="N58" s="56"/>
      <c r="O58" s="31"/>
      <c r="P58" s="56"/>
      <c r="Q58" s="31"/>
      <c r="R58" s="31"/>
      <c r="S58" s="31"/>
      <c r="T58" s="56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12.75">
      <c r="A59" s="7" t="s">
        <v>227</v>
      </c>
      <c r="B59" s="47"/>
      <c r="C59" s="7" t="s">
        <v>347</v>
      </c>
      <c r="E59" s="5"/>
      <c r="F59" s="5">
        <f>SUM(E60:E62)</f>
        <v>212.55</v>
      </c>
      <c r="G59" s="5"/>
      <c r="H59" s="5">
        <f>SUM(G60:G62)</f>
        <v>196.43</v>
      </c>
      <c r="I59" s="35"/>
      <c r="J59" s="35">
        <f>SUM(I60:I62)</f>
        <v>50</v>
      </c>
      <c r="K59" s="35"/>
      <c r="L59" s="35">
        <f>SUM(K60:K62)</f>
        <v>45</v>
      </c>
      <c r="M59" s="5">
        <f>SUM(F59,H59,J59,L59)</f>
        <v>503.98</v>
      </c>
      <c r="N59" s="37">
        <v>12</v>
      </c>
      <c r="O59" s="29"/>
      <c r="P59" s="59"/>
      <c r="Q59" s="5">
        <v>360</v>
      </c>
      <c r="R59" s="5">
        <f>360-Q59</f>
        <v>0</v>
      </c>
      <c r="S59" s="29">
        <f>SUM(M59,R59)</f>
        <v>503.98</v>
      </c>
      <c r="T59" s="59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2:33" s="11" customFormat="1" ht="12.75" outlineLevel="1">
      <c r="B60" s="72">
        <v>55</v>
      </c>
      <c r="C60" s="13" t="s">
        <v>165</v>
      </c>
      <c r="D60" s="13" t="s">
        <v>166</v>
      </c>
      <c r="E60" s="76">
        <v>77.63</v>
      </c>
      <c r="F60" s="30"/>
      <c r="G60" s="76">
        <v>62.94</v>
      </c>
      <c r="H60" s="30"/>
      <c r="I60" s="77">
        <v>0</v>
      </c>
      <c r="J60" s="57"/>
      <c r="K60" s="77">
        <v>0</v>
      </c>
      <c r="L60" s="57"/>
      <c r="M60" s="30"/>
      <c r="N60" s="57"/>
      <c r="O60" s="30"/>
      <c r="P60" s="57"/>
      <c r="Q60" s="30"/>
      <c r="R60" s="30"/>
      <c r="S60" s="30"/>
      <c r="T60" s="57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s="18" customFormat="1" ht="12.75" outlineLevel="1">
      <c r="A61" s="11"/>
      <c r="B61" s="73">
        <v>4030</v>
      </c>
      <c r="C61" s="18" t="s">
        <v>39</v>
      </c>
      <c r="D61" s="18" t="s">
        <v>348</v>
      </c>
      <c r="E61" s="31">
        <v>64.67</v>
      </c>
      <c r="F61" s="31"/>
      <c r="G61" s="31">
        <v>69.91</v>
      </c>
      <c r="H61" s="31"/>
      <c r="I61" s="56">
        <v>24</v>
      </c>
      <c r="J61" s="56"/>
      <c r="K61" s="56">
        <v>22</v>
      </c>
      <c r="L61" s="56"/>
      <c r="M61" s="31"/>
      <c r="N61" s="56"/>
      <c r="O61" s="31"/>
      <c r="P61" s="56"/>
      <c r="Q61" s="31"/>
      <c r="R61" s="31"/>
      <c r="S61" s="31"/>
      <c r="T61" s="56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2:33" s="18" customFormat="1" ht="12.75" outlineLevel="1">
      <c r="B62" s="73">
        <v>4060</v>
      </c>
      <c r="C62" s="26" t="s">
        <v>91</v>
      </c>
      <c r="D62" s="26" t="s">
        <v>178</v>
      </c>
      <c r="E62" s="31">
        <v>70.25</v>
      </c>
      <c r="F62" s="31"/>
      <c r="G62" s="31">
        <v>63.58</v>
      </c>
      <c r="H62" s="31"/>
      <c r="I62" s="56">
        <v>26</v>
      </c>
      <c r="J62" s="56"/>
      <c r="K62" s="56">
        <v>23</v>
      </c>
      <c r="L62" s="56"/>
      <c r="M62" s="31"/>
      <c r="N62" s="56"/>
      <c r="O62" s="31"/>
      <c r="P62" s="56"/>
      <c r="Q62" s="31"/>
      <c r="R62" s="31"/>
      <c r="S62" s="31"/>
      <c r="T62" s="56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2.75">
      <c r="A63" s="7" t="s">
        <v>95</v>
      </c>
      <c r="B63" s="75"/>
      <c r="C63" s="7" t="s">
        <v>303</v>
      </c>
      <c r="D63" s="22"/>
      <c r="E63" s="5"/>
      <c r="F63" s="5">
        <f>SUM(E64:E66)</f>
        <v>151.34</v>
      </c>
      <c r="G63" s="5"/>
      <c r="H63" s="5">
        <f>SUM(G64:G66)</f>
        <v>192.8</v>
      </c>
      <c r="I63" s="35"/>
      <c r="J63" s="35">
        <f>SUM(I64:I66)</f>
        <v>71</v>
      </c>
      <c r="K63" s="35"/>
      <c r="L63" s="35">
        <f>SUM(K64:K66)</f>
        <v>64</v>
      </c>
      <c r="M63" s="5">
        <f>SUM(F63,H63,J63,L63)</f>
        <v>479.14</v>
      </c>
      <c r="N63" s="35">
        <v>16</v>
      </c>
      <c r="O63" s="5"/>
      <c r="P63" s="35"/>
      <c r="Q63" s="5"/>
      <c r="R63" s="5"/>
      <c r="S63" s="29">
        <f>SUM(M63,R63)</f>
        <v>479.14</v>
      </c>
      <c r="T63" s="35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33" s="11" customFormat="1" ht="12.75" outlineLevel="1">
      <c r="B64" s="72">
        <v>5526</v>
      </c>
      <c r="C64" s="13" t="s">
        <v>301</v>
      </c>
      <c r="D64" s="13" t="s">
        <v>345</v>
      </c>
      <c r="E64" s="30">
        <v>0</v>
      </c>
      <c r="F64" s="30"/>
      <c r="G64" s="30">
        <v>58.32</v>
      </c>
      <c r="H64" s="30"/>
      <c r="I64" s="57">
        <v>22</v>
      </c>
      <c r="J64" s="57"/>
      <c r="K64" s="57">
        <v>20</v>
      </c>
      <c r="L64" s="57"/>
      <c r="M64" s="30"/>
      <c r="N64" s="57"/>
      <c r="O64" s="30"/>
      <c r="P64" s="57"/>
      <c r="Q64" s="30"/>
      <c r="R64" s="30"/>
      <c r="S64" s="30"/>
      <c r="T64" s="57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s="11" customFormat="1" ht="12.75" outlineLevel="1">
      <c r="B65" s="72">
        <v>5535</v>
      </c>
      <c r="C65" s="13" t="s">
        <v>133</v>
      </c>
      <c r="D65" s="13" t="s">
        <v>150</v>
      </c>
      <c r="E65" s="30">
        <v>76.08</v>
      </c>
      <c r="F65" s="30"/>
      <c r="G65" s="30">
        <v>65.29</v>
      </c>
      <c r="H65" s="30"/>
      <c r="I65" s="57">
        <v>29</v>
      </c>
      <c r="J65" s="57"/>
      <c r="K65" s="57">
        <v>18</v>
      </c>
      <c r="L65" s="57"/>
      <c r="M65" s="30"/>
      <c r="N65" s="57"/>
      <c r="O65" s="30"/>
      <c r="P65" s="57"/>
      <c r="Q65" s="30"/>
      <c r="R65" s="30"/>
      <c r="S65" s="30"/>
      <c r="T65" s="57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s="18" customFormat="1" ht="12.75" outlineLevel="1">
      <c r="B66" s="73">
        <v>4038</v>
      </c>
      <c r="C66" s="18" t="s">
        <v>142</v>
      </c>
      <c r="D66" s="18" t="s">
        <v>195</v>
      </c>
      <c r="E66" s="31">
        <v>75.26</v>
      </c>
      <c r="F66" s="31"/>
      <c r="G66" s="31">
        <v>69.19</v>
      </c>
      <c r="H66" s="31"/>
      <c r="I66" s="56">
        <v>20</v>
      </c>
      <c r="J66" s="56"/>
      <c r="K66" s="56">
        <v>26</v>
      </c>
      <c r="L66" s="56"/>
      <c r="M66" s="31"/>
      <c r="N66" s="56"/>
      <c r="O66" s="31"/>
      <c r="P66" s="56"/>
      <c r="Q66" s="31"/>
      <c r="R66" s="31"/>
      <c r="S66" s="31"/>
      <c r="T66" s="56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20" ht="12.75">
      <c r="A67" s="7" t="s">
        <v>115</v>
      </c>
      <c r="B67" s="47"/>
      <c r="C67" s="7" t="s">
        <v>77</v>
      </c>
      <c r="E67" s="5"/>
      <c r="F67" s="5">
        <f>SUM(E68:E70)</f>
        <v>146.12</v>
      </c>
      <c r="G67" s="5"/>
      <c r="H67" s="5">
        <f>SUM(G68:G70)</f>
        <v>179.98000000000002</v>
      </c>
      <c r="I67" s="35"/>
      <c r="J67" s="35">
        <f>SUM(I68:I70)</f>
        <v>79</v>
      </c>
      <c r="K67" s="35"/>
      <c r="L67" s="35">
        <f>SUM(K68:K70)</f>
        <v>74</v>
      </c>
      <c r="M67" s="5">
        <f>SUM(F67,H67,J67,L67)</f>
        <v>479.1</v>
      </c>
      <c r="N67" s="35">
        <v>17</v>
      </c>
      <c r="O67" s="5"/>
      <c r="P67" s="35"/>
      <c r="Q67" s="5"/>
      <c r="R67" s="5"/>
      <c r="S67" s="29">
        <f>SUM(M67,R67)</f>
        <v>479.1</v>
      </c>
      <c r="T67" s="35"/>
    </row>
    <row r="68" spans="1:20" ht="12.75" outlineLevel="1">
      <c r="A68" s="44"/>
      <c r="B68" s="72">
        <v>5521</v>
      </c>
      <c r="C68" s="13" t="s">
        <v>48</v>
      </c>
      <c r="D68" s="13" t="s">
        <v>49</v>
      </c>
      <c r="E68" s="30">
        <v>0</v>
      </c>
      <c r="F68" s="30"/>
      <c r="G68" s="30">
        <v>46.06</v>
      </c>
      <c r="H68" s="30"/>
      <c r="I68" s="57">
        <v>26</v>
      </c>
      <c r="J68" s="57"/>
      <c r="K68" s="57">
        <v>29</v>
      </c>
      <c r="L68" s="57"/>
      <c r="M68" s="30"/>
      <c r="N68" s="57"/>
      <c r="O68" s="30"/>
      <c r="P68" s="57"/>
      <c r="Q68" s="30"/>
      <c r="R68" s="30"/>
      <c r="S68" s="30"/>
      <c r="T68" s="57"/>
    </row>
    <row r="69" spans="1:20" ht="12.75" outlineLevel="1">
      <c r="A69" s="13"/>
      <c r="B69" s="74">
        <v>3012</v>
      </c>
      <c r="C69" s="21" t="s">
        <v>361</v>
      </c>
      <c r="D69" s="21" t="s">
        <v>362</v>
      </c>
      <c r="E69" s="32">
        <v>74.76</v>
      </c>
      <c r="F69" s="32"/>
      <c r="G69" s="32">
        <v>65.75</v>
      </c>
      <c r="H69" s="32"/>
      <c r="I69" s="58">
        <v>27</v>
      </c>
      <c r="J69" s="58"/>
      <c r="K69" s="58">
        <v>27</v>
      </c>
      <c r="L69" s="58"/>
      <c r="M69" s="32"/>
      <c r="N69" s="58"/>
      <c r="O69" s="32"/>
      <c r="P69" s="58"/>
      <c r="Q69" s="32"/>
      <c r="R69" s="32"/>
      <c r="S69" s="32"/>
      <c r="T69" s="58"/>
    </row>
    <row r="70" spans="1:20" ht="12.75" outlineLevel="1">
      <c r="A70" s="21"/>
      <c r="B70" s="74">
        <v>3023</v>
      </c>
      <c r="C70" s="21" t="s">
        <v>69</v>
      </c>
      <c r="D70" s="21" t="s">
        <v>70</v>
      </c>
      <c r="E70" s="32">
        <v>71.36</v>
      </c>
      <c r="F70" s="32"/>
      <c r="G70" s="32">
        <v>68.17</v>
      </c>
      <c r="H70" s="32"/>
      <c r="I70" s="58">
        <v>26</v>
      </c>
      <c r="J70" s="58"/>
      <c r="K70" s="58">
        <v>18</v>
      </c>
      <c r="L70" s="58"/>
      <c r="M70" s="32"/>
      <c r="N70" s="58"/>
      <c r="O70" s="32"/>
      <c r="P70" s="58"/>
      <c r="Q70" s="32"/>
      <c r="R70" s="32"/>
      <c r="S70" s="32"/>
      <c r="T70" s="58"/>
    </row>
    <row r="71" spans="1:20" s="115" customFormat="1" ht="12.75">
      <c r="A71" s="112" t="s">
        <v>129</v>
      </c>
      <c r="B71" s="124"/>
      <c r="C71" s="114" t="s">
        <v>254</v>
      </c>
      <c r="E71" s="116"/>
      <c r="F71" s="116">
        <f>SUM(E72:E74)</f>
        <v>215.13</v>
      </c>
      <c r="G71" s="116"/>
      <c r="H71" s="116">
        <f>SUM(G72:G74)</f>
        <v>114.03999999999999</v>
      </c>
      <c r="I71" s="117"/>
      <c r="J71" s="117">
        <f>SUM(I72:I74)</f>
        <v>76</v>
      </c>
      <c r="K71" s="117"/>
      <c r="L71" s="117">
        <f>SUM(K72:K74)</f>
        <v>72</v>
      </c>
      <c r="M71" s="116">
        <f>SUM(F71,H71,J71,L71)</f>
        <v>477.16999999999996</v>
      </c>
      <c r="N71" s="117">
        <v>18</v>
      </c>
      <c r="O71" s="116"/>
      <c r="P71" s="117"/>
      <c r="Q71" s="116"/>
      <c r="R71" s="116"/>
      <c r="S71" s="119">
        <f>SUM(M71,R71)</f>
        <v>477.16999999999996</v>
      </c>
      <c r="T71" s="117"/>
    </row>
    <row r="72" spans="1:20" s="95" customFormat="1" ht="12.75" outlineLevel="1">
      <c r="A72" s="121"/>
      <c r="B72" s="139">
        <v>6532</v>
      </c>
      <c r="C72" s="99" t="s">
        <v>210</v>
      </c>
      <c r="D72" s="99" t="s">
        <v>253</v>
      </c>
      <c r="E72" s="100">
        <v>75.4</v>
      </c>
      <c r="F72" s="100"/>
      <c r="G72" s="100">
        <v>67.1</v>
      </c>
      <c r="H72" s="100"/>
      <c r="I72" s="101">
        <v>27</v>
      </c>
      <c r="J72" s="101"/>
      <c r="K72" s="101">
        <v>19</v>
      </c>
      <c r="L72" s="101"/>
      <c r="M72" s="100"/>
      <c r="N72" s="101"/>
      <c r="O72" s="100"/>
      <c r="P72" s="101"/>
      <c r="Q72" s="100"/>
      <c r="R72" s="100"/>
      <c r="S72" s="100"/>
      <c r="T72" s="101"/>
    </row>
    <row r="73" spans="1:20" s="95" customFormat="1" ht="12.75" outlineLevel="1">
      <c r="A73" s="125"/>
      <c r="B73" s="140">
        <v>4023</v>
      </c>
      <c r="C73" s="141" t="s">
        <v>356</v>
      </c>
      <c r="D73" s="141" t="s">
        <v>357</v>
      </c>
      <c r="E73" s="105">
        <v>70.28</v>
      </c>
      <c r="F73" s="105"/>
      <c r="G73" s="105">
        <v>46.94</v>
      </c>
      <c r="H73" s="105"/>
      <c r="I73" s="106">
        <v>25</v>
      </c>
      <c r="J73" s="106"/>
      <c r="K73" s="106">
        <v>22</v>
      </c>
      <c r="L73" s="106"/>
      <c r="M73" s="105"/>
      <c r="N73" s="106"/>
      <c r="O73" s="105"/>
      <c r="P73" s="106"/>
      <c r="Q73" s="105"/>
      <c r="R73" s="105"/>
      <c r="S73" s="105"/>
      <c r="T73" s="106"/>
    </row>
    <row r="74" spans="1:20" s="143" customFormat="1" ht="12.75" outlineLevel="1">
      <c r="A74" s="123"/>
      <c r="B74" s="142">
        <v>4033</v>
      </c>
      <c r="C74" s="108" t="s">
        <v>196</v>
      </c>
      <c r="D74" s="108" t="s">
        <v>202</v>
      </c>
      <c r="E74" s="109">
        <v>69.45</v>
      </c>
      <c r="F74" s="109"/>
      <c r="G74" s="109">
        <v>0</v>
      </c>
      <c r="H74" s="109"/>
      <c r="I74" s="110">
        <v>24</v>
      </c>
      <c r="J74" s="110"/>
      <c r="K74" s="110">
        <v>31</v>
      </c>
      <c r="L74" s="110"/>
      <c r="M74" s="109"/>
      <c r="N74" s="110"/>
      <c r="O74" s="109"/>
      <c r="P74" s="110"/>
      <c r="Q74" s="109"/>
      <c r="R74" s="109"/>
      <c r="S74" s="109"/>
      <c r="T74" s="110"/>
    </row>
    <row r="75" spans="1:20" ht="12.75">
      <c r="A75" s="9" t="s">
        <v>108</v>
      </c>
      <c r="C75" s="7" t="s">
        <v>331</v>
      </c>
      <c r="D75" s="66"/>
      <c r="E75" s="5"/>
      <c r="F75" s="5">
        <f>SUM(E76:E78)</f>
        <v>130.77</v>
      </c>
      <c r="G75" s="5"/>
      <c r="H75" s="5">
        <f>SUM(G76:G78)</f>
        <v>205.74</v>
      </c>
      <c r="I75" s="35"/>
      <c r="J75" s="35">
        <f>SUM(I76:I78)</f>
        <v>68</v>
      </c>
      <c r="K75" s="35"/>
      <c r="L75" s="35">
        <f>SUM(K76:K78)</f>
        <v>58</v>
      </c>
      <c r="M75" s="5">
        <f>SUM(F75,H75,J75,L75)</f>
        <v>462.51</v>
      </c>
      <c r="N75" s="65">
        <v>19</v>
      </c>
      <c r="O75" s="29"/>
      <c r="P75" s="59"/>
      <c r="Q75" s="5"/>
      <c r="R75" s="5"/>
      <c r="S75" s="29">
        <f>SUM(M75,R75)</f>
        <v>462.51</v>
      </c>
      <c r="T75" s="60"/>
    </row>
    <row r="76" spans="1:20" ht="12.75" outlineLevel="1">
      <c r="A76" s="10"/>
      <c r="B76" s="15">
        <v>6527</v>
      </c>
      <c r="C76" s="24" t="s">
        <v>37</v>
      </c>
      <c r="D76" s="24" t="s">
        <v>121</v>
      </c>
      <c r="E76" s="33">
        <v>0</v>
      </c>
      <c r="F76" s="33"/>
      <c r="G76" s="33">
        <v>63.41</v>
      </c>
      <c r="H76" s="33"/>
      <c r="I76" s="55">
        <v>26</v>
      </c>
      <c r="J76" s="55"/>
      <c r="K76" s="55">
        <v>28</v>
      </c>
      <c r="L76" s="55"/>
      <c r="M76" s="33"/>
      <c r="N76" s="61"/>
      <c r="O76" s="33"/>
      <c r="P76" s="55"/>
      <c r="Q76" s="33"/>
      <c r="R76" s="33"/>
      <c r="S76" s="33"/>
      <c r="T76" s="61"/>
    </row>
    <row r="77" spans="1:20" ht="12.75" outlineLevel="1">
      <c r="A77" s="10"/>
      <c r="B77" s="15">
        <v>6528</v>
      </c>
      <c r="C77" s="11" t="s">
        <v>247</v>
      </c>
      <c r="D77" s="11" t="s">
        <v>341</v>
      </c>
      <c r="E77" s="33">
        <v>59.15</v>
      </c>
      <c r="F77" s="33"/>
      <c r="G77" s="33">
        <v>71.25</v>
      </c>
      <c r="H77" s="33"/>
      <c r="I77" s="55">
        <v>13</v>
      </c>
      <c r="J77" s="55"/>
      <c r="K77" s="55">
        <v>15</v>
      </c>
      <c r="L77" s="55"/>
      <c r="M77" s="33"/>
      <c r="N77" s="61"/>
      <c r="O77" s="33"/>
      <c r="P77" s="55"/>
      <c r="Q77" s="33"/>
      <c r="R77" s="33"/>
      <c r="S77" s="33"/>
      <c r="T77" s="61"/>
    </row>
    <row r="78" spans="1:20" ht="12.75" outlineLevel="1">
      <c r="A78" s="16"/>
      <c r="B78" s="17">
        <v>4027</v>
      </c>
      <c r="C78" s="18" t="s">
        <v>47</v>
      </c>
      <c r="D78" s="18" t="s">
        <v>343</v>
      </c>
      <c r="E78" s="31">
        <v>71.62</v>
      </c>
      <c r="F78" s="31"/>
      <c r="G78" s="31">
        <v>71.08</v>
      </c>
      <c r="H78" s="31"/>
      <c r="I78" s="56">
        <v>29</v>
      </c>
      <c r="J78" s="56"/>
      <c r="K78" s="56">
        <v>15</v>
      </c>
      <c r="L78" s="56"/>
      <c r="M78" s="31"/>
      <c r="N78" s="62"/>
      <c r="O78" s="31"/>
      <c r="P78" s="56"/>
      <c r="Q78" s="31"/>
      <c r="R78" s="31"/>
      <c r="S78" s="31"/>
      <c r="T78" s="62"/>
    </row>
    <row r="79" spans="1:20" ht="12.75">
      <c r="A79" s="43" t="s">
        <v>112</v>
      </c>
      <c r="B79" s="47"/>
      <c r="C79" s="7" t="s">
        <v>58</v>
      </c>
      <c r="E79" s="5"/>
      <c r="F79" s="5">
        <f>SUM(E80:E82)</f>
        <v>156.75</v>
      </c>
      <c r="G79" s="5"/>
      <c r="H79" s="5">
        <f>SUM(G80:G82)</f>
        <v>198.26000000000002</v>
      </c>
      <c r="I79" s="35"/>
      <c r="J79" s="35">
        <f>SUM(I80:I82)</f>
        <v>56</v>
      </c>
      <c r="K79" s="35"/>
      <c r="L79" s="35">
        <f>SUM(K80:K82)</f>
        <v>36</v>
      </c>
      <c r="M79" s="5">
        <f>SUM(F79,H79,J79,L79)</f>
        <v>447.01</v>
      </c>
      <c r="N79" s="65">
        <v>20</v>
      </c>
      <c r="O79" s="29"/>
      <c r="P79" s="59"/>
      <c r="Q79" s="5"/>
      <c r="R79" s="5"/>
      <c r="S79" s="29">
        <f>SUM(M79,R79)</f>
        <v>447.01</v>
      </c>
      <c r="T79" s="59"/>
    </row>
    <row r="80" spans="1:20" ht="12.75" outlineLevel="1">
      <c r="A80" s="10"/>
      <c r="B80" s="71">
        <v>6533</v>
      </c>
      <c r="C80" s="11" t="s">
        <v>255</v>
      </c>
      <c r="D80" s="11" t="s">
        <v>256</v>
      </c>
      <c r="E80" s="33">
        <v>85.34</v>
      </c>
      <c r="F80" s="33"/>
      <c r="G80" s="33">
        <v>70.67</v>
      </c>
      <c r="H80" s="33"/>
      <c r="I80" s="55">
        <v>28</v>
      </c>
      <c r="J80" s="55"/>
      <c r="K80" s="55">
        <v>22</v>
      </c>
      <c r="L80" s="55"/>
      <c r="M80" s="33"/>
      <c r="N80" s="61"/>
      <c r="O80" s="33"/>
      <c r="P80" s="55"/>
      <c r="Q80" s="33"/>
      <c r="R80" s="33"/>
      <c r="S80" s="33"/>
      <c r="T80" s="55"/>
    </row>
    <row r="81" spans="1:20" ht="12.75" outlineLevel="1">
      <c r="A81" s="16"/>
      <c r="B81" s="73">
        <v>4036</v>
      </c>
      <c r="C81" s="18" t="s">
        <v>350</v>
      </c>
      <c r="D81" s="18" t="s">
        <v>351</v>
      </c>
      <c r="E81" s="31">
        <v>0</v>
      </c>
      <c r="F81" s="31"/>
      <c r="G81" s="31">
        <v>72.06</v>
      </c>
      <c r="H81" s="31"/>
      <c r="I81" s="56">
        <v>0</v>
      </c>
      <c r="J81" s="56"/>
      <c r="K81" s="56">
        <v>0</v>
      </c>
      <c r="L81" s="56"/>
      <c r="M81" s="31"/>
      <c r="N81" s="62"/>
      <c r="O81" s="31"/>
      <c r="P81" s="56"/>
      <c r="Q81" s="31"/>
      <c r="R81" s="31"/>
      <c r="S81" s="31"/>
      <c r="T81" s="56"/>
    </row>
    <row r="82" spans="1:20" ht="12.75" outlineLevel="1">
      <c r="A82" s="19"/>
      <c r="B82" s="73">
        <v>4059</v>
      </c>
      <c r="C82" s="26" t="s">
        <v>39</v>
      </c>
      <c r="D82" s="26" t="s">
        <v>40</v>
      </c>
      <c r="E82" s="31">
        <v>71.41</v>
      </c>
      <c r="F82" s="31"/>
      <c r="G82" s="31">
        <v>55.53</v>
      </c>
      <c r="H82" s="31"/>
      <c r="I82" s="56">
        <v>28</v>
      </c>
      <c r="J82" s="56"/>
      <c r="K82" s="56">
        <v>14</v>
      </c>
      <c r="L82" s="56"/>
      <c r="M82" s="31"/>
      <c r="N82" s="62"/>
      <c r="O82" s="31"/>
      <c r="P82" s="56"/>
      <c r="Q82" s="31"/>
      <c r="R82" s="31"/>
      <c r="S82" s="31"/>
      <c r="T82" s="56"/>
    </row>
    <row r="83" spans="1:20" ht="12.75">
      <c r="A83" s="9" t="s">
        <v>90</v>
      </c>
      <c r="B83" s="4"/>
      <c r="C83" s="7" t="s">
        <v>335</v>
      </c>
      <c r="E83" s="5"/>
      <c r="F83" s="5">
        <f>SUM(E84:E86)</f>
        <v>148.66</v>
      </c>
      <c r="G83" s="5"/>
      <c r="H83" s="5">
        <f>SUM(G84:G86)</f>
        <v>188.79000000000002</v>
      </c>
      <c r="I83" s="35"/>
      <c r="J83" s="35">
        <f>SUM(I84:I86)</f>
        <v>74</v>
      </c>
      <c r="K83" s="35"/>
      <c r="L83" s="35">
        <f>SUM(K84:K86)</f>
        <v>32</v>
      </c>
      <c r="M83" s="5">
        <f>SUM(F83,H83,J83,L83)</f>
        <v>443.45000000000005</v>
      </c>
      <c r="N83" s="35">
        <v>21</v>
      </c>
      <c r="O83" s="5"/>
      <c r="P83" s="35"/>
      <c r="Q83" s="5"/>
      <c r="R83" s="5"/>
      <c r="S83" s="29">
        <f>SUM(M83,R83)</f>
        <v>443.45000000000005</v>
      </c>
      <c r="T83" s="35"/>
    </row>
    <row r="84" spans="1:20" ht="12.75" outlineLevel="1">
      <c r="A84" s="10"/>
      <c r="B84" s="14">
        <v>5530</v>
      </c>
      <c r="C84" s="25" t="s">
        <v>109</v>
      </c>
      <c r="D84" s="25" t="s">
        <v>153</v>
      </c>
      <c r="E84" s="30">
        <v>81.66</v>
      </c>
      <c r="F84" s="30"/>
      <c r="G84" s="30">
        <v>71.16</v>
      </c>
      <c r="H84" s="30"/>
      <c r="I84" s="57">
        <v>23</v>
      </c>
      <c r="J84" s="57"/>
      <c r="K84" s="57">
        <v>32</v>
      </c>
      <c r="L84" s="57"/>
      <c r="M84" s="30"/>
      <c r="N84" s="57"/>
      <c r="O84" s="30"/>
      <c r="P84" s="57"/>
      <c r="Q84" s="30"/>
      <c r="R84" s="30"/>
      <c r="S84" s="30"/>
      <c r="T84" s="57"/>
    </row>
    <row r="85" spans="1:20" ht="12.75" outlineLevel="1">
      <c r="A85" s="19"/>
      <c r="B85" s="20">
        <v>3014</v>
      </c>
      <c r="C85" s="21" t="s">
        <v>63</v>
      </c>
      <c r="D85" s="21" t="s">
        <v>342</v>
      </c>
      <c r="E85" s="32">
        <v>67</v>
      </c>
      <c r="F85" s="32"/>
      <c r="G85" s="32">
        <v>57.2</v>
      </c>
      <c r="H85" s="32"/>
      <c r="I85" s="58">
        <v>25</v>
      </c>
      <c r="J85" s="58"/>
      <c r="K85" s="58">
        <v>0</v>
      </c>
      <c r="L85" s="58"/>
      <c r="M85" s="32"/>
      <c r="N85" s="58"/>
      <c r="O85" s="32"/>
      <c r="P85" s="58"/>
      <c r="Q85" s="32"/>
      <c r="R85" s="32"/>
      <c r="S85" s="32"/>
      <c r="T85" s="58"/>
    </row>
    <row r="86" spans="1:20" ht="12.75" outlineLevel="1">
      <c r="A86" s="19"/>
      <c r="B86" s="20">
        <v>3015</v>
      </c>
      <c r="C86" s="21" t="s">
        <v>3</v>
      </c>
      <c r="D86" s="21" t="s">
        <v>73</v>
      </c>
      <c r="E86" s="32">
        <v>0</v>
      </c>
      <c r="F86" s="32"/>
      <c r="G86" s="32">
        <v>60.43</v>
      </c>
      <c r="H86" s="32"/>
      <c r="I86" s="58">
        <v>26</v>
      </c>
      <c r="J86" s="58"/>
      <c r="K86" s="58">
        <v>0</v>
      </c>
      <c r="L86" s="58"/>
      <c r="M86" s="32"/>
      <c r="N86" s="58"/>
      <c r="O86" s="32"/>
      <c r="P86" s="58"/>
      <c r="Q86" s="32"/>
      <c r="R86" s="32"/>
      <c r="S86" s="32"/>
      <c r="T86" s="58"/>
    </row>
    <row r="87" spans="1:20" ht="12.75">
      <c r="A87" s="9" t="s">
        <v>138</v>
      </c>
      <c r="B87" s="4"/>
      <c r="C87" s="7" t="s">
        <v>56</v>
      </c>
      <c r="E87" s="5"/>
      <c r="F87" s="29">
        <f>SUM(E88:E90)</f>
        <v>128.5</v>
      </c>
      <c r="G87" s="5"/>
      <c r="H87" s="29">
        <f>SUM(G88:G90)</f>
        <v>196.98</v>
      </c>
      <c r="I87" s="35"/>
      <c r="J87" s="59">
        <f>SUM(I88:I90)</f>
        <v>60</v>
      </c>
      <c r="K87" s="35"/>
      <c r="L87" s="59">
        <f>SUM(K88:K90)</f>
        <v>47</v>
      </c>
      <c r="M87" s="29">
        <f>SUM(F87,H87,J87,L87)</f>
        <v>432.48</v>
      </c>
      <c r="N87" s="35">
        <v>22</v>
      </c>
      <c r="O87" s="5"/>
      <c r="P87" s="35"/>
      <c r="Q87" s="29"/>
      <c r="R87" s="5"/>
      <c r="S87" s="29">
        <f>SUM(M87,R87)</f>
        <v>432.48</v>
      </c>
      <c r="T87" s="35"/>
    </row>
    <row r="88" spans="1:20" ht="12.75" outlineLevel="1">
      <c r="A88" s="12"/>
      <c r="B88" s="15">
        <v>6521</v>
      </c>
      <c r="C88" s="11" t="s">
        <v>109</v>
      </c>
      <c r="D88" s="11" t="s">
        <v>110</v>
      </c>
      <c r="E88" s="33">
        <v>51.37</v>
      </c>
      <c r="F88" s="33"/>
      <c r="G88" s="33">
        <v>66.15</v>
      </c>
      <c r="H88" s="33"/>
      <c r="I88" s="55">
        <v>24</v>
      </c>
      <c r="J88" s="55"/>
      <c r="K88" s="55">
        <v>20</v>
      </c>
      <c r="L88" s="55"/>
      <c r="M88" s="33"/>
      <c r="N88" s="55"/>
      <c r="O88" s="33"/>
      <c r="P88" s="55"/>
      <c r="Q88" s="33"/>
      <c r="R88" s="33"/>
      <c r="S88" s="33"/>
      <c r="T88" s="55"/>
    </row>
    <row r="89" spans="1:20" ht="12.75" outlineLevel="1">
      <c r="A89" s="16"/>
      <c r="B89" s="15">
        <v>6535</v>
      </c>
      <c r="C89" s="11" t="s">
        <v>258</v>
      </c>
      <c r="D89" s="11" t="s">
        <v>259</v>
      </c>
      <c r="E89" s="33">
        <v>0</v>
      </c>
      <c r="F89" s="33"/>
      <c r="G89" s="33">
        <v>64.3</v>
      </c>
      <c r="H89" s="33"/>
      <c r="I89" s="55">
        <v>8</v>
      </c>
      <c r="J89" s="55"/>
      <c r="K89" s="55">
        <v>16</v>
      </c>
      <c r="L89" s="55"/>
      <c r="M89" s="33"/>
      <c r="N89" s="55"/>
      <c r="O89" s="33"/>
      <c r="P89" s="55"/>
      <c r="Q89" s="33"/>
      <c r="R89" s="33"/>
      <c r="S89" s="33"/>
      <c r="T89" s="55"/>
    </row>
    <row r="90" spans="1:20" ht="12.75" outlineLevel="1">
      <c r="A90" s="16"/>
      <c r="B90" s="17">
        <v>4065</v>
      </c>
      <c r="C90" s="18" t="s">
        <v>7</v>
      </c>
      <c r="D90" s="18" t="s">
        <v>192</v>
      </c>
      <c r="E90" s="31">
        <v>77.13</v>
      </c>
      <c r="F90" s="31"/>
      <c r="G90" s="31">
        <v>66.53</v>
      </c>
      <c r="H90" s="31"/>
      <c r="I90" s="56">
        <v>28</v>
      </c>
      <c r="J90" s="56"/>
      <c r="K90" s="56">
        <v>11</v>
      </c>
      <c r="L90" s="56"/>
      <c r="M90" s="31"/>
      <c r="N90" s="56"/>
      <c r="O90" s="31"/>
      <c r="P90" s="56"/>
      <c r="Q90" s="31"/>
      <c r="R90" s="31"/>
      <c r="S90" s="31"/>
      <c r="T90" s="56"/>
    </row>
    <row r="91" spans="1:20" ht="12.75">
      <c r="A91" s="9" t="s">
        <v>130</v>
      </c>
      <c r="B91" s="4"/>
      <c r="C91" s="7" t="s">
        <v>337</v>
      </c>
      <c r="E91" s="5"/>
      <c r="F91" s="5">
        <f>SUM(E92:E94)</f>
        <v>116.01</v>
      </c>
      <c r="G91" s="5"/>
      <c r="H91" s="5">
        <f>SUM(G92:G94)</f>
        <v>193.18</v>
      </c>
      <c r="I91" s="35"/>
      <c r="J91" s="35">
        <f>SUM(I92:I94)</f>
        <v>69</v>
      </c>
      <c r="K91" s="35"/>
      <c r="L91" s="35">
        <f>SUM(K92:K94)</f>
        <v>53</v>
      </c>
      <c r="M91" s="5">
        <f>SUM(F91,H91,J91,L91)</f>
        <v>431.19</v>
      </c>
      <c r="N91" s="35">
        <v>23</v>
      </c>
      <c r="O91" s="5"/>
      <c r="P91" s="35"/>
      <c r="Q91" s="5"/>
      <c r="R91" s="5"/>
      <c r="S91" s="29">
        <f>SUM(M91,R91)</f>
        <v>431.19</v>
      </c>
      <c r="T91" s="35"/>
    </row>
    <row r="92" spans="1:20" ht="12.75" outlineLevel="1">
      <c r="A92" s="10"/>
      <c r="B92" s="15">
        <v>6518</v>
      </c>
      <c r="C92" s="11" t="s">
        <v>7</v>
      </c>
      <c r="D92" s="11" t="s">
        <v>238</v>
      </c>
      <c r="E92" s="33">
        <v>61.52</v>
      </c>
      <c r="F92" s="33"/>
      <c r="G92" s="33">
        <v>67.17</v>
      </c>
      <c r="H92" s="33"/>
      <c r="I92" s="55">
        <v>20</v>
      </c>
      <c r="J92" s="55"/>
      <c r="K92" s="55">
        <v>26</v>
      </c>
      <c r="L92" s="55"/>
      <c r="M92" s="33"/>
      <c r="N92" s="55"/>
      <c r="O92" s="33"/>
      <c r="P92" s="55"/>
      <c r="Q92" s="33"/>
      <c r="R92" s="33"/>
      <c r="S92" s="33"/>
      <c r="T92" s="55"/>
    </row>
    <row r="93" spans="1:20" ht="12.75" outlineLevel="1">
      <c r="A93" s="13"/>
      <c r="B93" s="15">
        <v>6538</v>
      </c>
      <c r="C93" s="11" t="s">
        <v>63</v>
      </c>
      <c r="D93" s="11" t="s">
        <v>66</v>
      </c>
      <c r="E93" s="33">
        <v>54.49</v>
      </c>
      <c r="F93" s="33"/>
      <c r="G93" s="33">
        <v>59.38</v>
      </c>
      <c r="H93" s="33"/>
      <c r="I93" s="55">
        <v>18</v>
      </c>
      <c r="J93" s="55"/>
      <c r="K93" s="55">
        <v>17</v>
      </c>
      <c r="L93" s="55"/>
      <c r="M93" s="33"/>
      <c r="N93" s="55"/>
      <c r="O93" s="33"/>
      <c r="P93" s="55"/>
      <c r="Q93" s="33"/>
      <c r="R93" s="33"/>
      <c r="S93" s="33"/>
      <c r="T93" s="55"/>
    </row>
    <row r="94" spans="1:20" ht="12.75" outlineLevel="1">
      <c r="A94" s="18"/>
      <c r="B94" s="17">
        <v>4031</v>
      </c>
      <c r="C94" s="18" t="s">
        <v>338</v>
      </c>
      <c r="D94" s="18" t="s">
        <v>339</v>
      </c>
      <c r="E94" s="31">
        <v>0</v>
      </c>
      <c r="F94" s="31"/>
      <c r="G94" s="31">
        <v>66.63</v>
      </c>
      <c r="H94" s="31"/>
      <c r="I94" s="56">
        <v>31</v>
      </c>
      <c r="J94" s="56"/>
      <c r="K94" s="56">
        <v>10</v>
      </c>
      <c r="L94" s="56"/>
      <c r="M94" s="31"/>
      <c r="N94" s="56"/>
      <c r="O94" s="31"/>
      <c r="P94" s="56"/>
      <c r="Q94" s="31"/>
      <c r="R94" s="31"/>
      <c r="S94" s="31"/>
      <c r="T94" s="56"/>
    </row>
    <row r="95" spans="1:20" ht="12.75">
      <c r="A95" s="7" t="s">
        <v>118</v>
      </c>
      <c r="B95" s="47"/>
      <c r="C95" s="7" t="s">
        <v>407</v>
      </c>
      <c r="E95" s="5"/>
      <c r="F95" s="5">
        <f>SUM(E96:E98)</f>
        <v>137.23000000000002</v>
      </c>
      <c r="G95" s="5"/>
      <c r="H95" s="5">
        <f>SUM(G96:G98)</f>
        <v>169.78</v>
      </c>
      <c r="I95" s="35"/>
      <c r="J95" s="35">
        <f>SUM(I96:I98)</f>
        <v>70</v>
      </c>
      <c r="K95" s="35"/>
      <c r="L95" s="35">
        <f>SUM(K96:K98)</f>
        <v>45</v>
      </c>
      <c r="M95" s="5">
        <f>SUM(F95,H95,J95,L95)</f>
        <v>422.01</v>
      </c>
      <c r="N95" s="35">
        <v>24</v>
      </c>
      <c r="O95" s="5"/>
      <c r="P95" s="35"/>
      <c r="Q95" s="5"/>
      <c r="R95" s="5"/>
      <c r="S95" s="29">
        <f>SUM(M95,R95)</f>
        <v>422.01</v>
      </c>
      <c r="T95" s="35"/>
    </row>
    <row r="96" spans="1:20" ht="12.75" outlineLevel="1">
      <c r="A96" s="11"/>
      <c r="B96" s="71">
        <v>6547</v>
      </c>
      <c r="C96" s="11" t="s">
        <v>125</v>
      </c>
      <c r="D96" s="11" t="s">
        <v>126</v>
      </c>
      <c r="E96" s="33">
        <v>68.68</v>
      </c>
      <c r="F96" s="33"/>
      <c r="G96" s="33">
        <v>50.34</v>
      </c>
      <c r="H96" s="33"/>
      <c r="I96" s="55">
        <v>24</v>
      </c>
      <c r="J96" s="55"/>
      <c r="K96" s="55">
        <v>6</v>
      </c>
      <c r="L96" s="55"/>
      <c r="M96" s="33"/>
      <c r="N96" s="55"/>
      <c r="O96" s="33"/>
      <c r="P96" s="55"/>
      <c r="Q96" s="33"/>
      <c r="R96" s="33"/>
      <c r="S96" s="33"/>
      <c r="T96" s="55"/>
    </row>
    <row r="97" spans="1:20" ht="12.75" outlineLevel="1">
      <c r="A97" s="18"/>
      <c r="B97" s="71">
        <v>6548</v>
      </c>
      <c r="C97" s="11" t="s">
        <v>105</v>
      </c>
      <c r="D97" s="11" t="s">
        <v>106</v>
      </c>
      <c r="E97" s="33">
        <v>68.55</v>
      </c>
      <c r="F97" s="33"/>
      <c r="G97" s="33">
        <v>66.23</v>
      </c>
      <c r="H97" s="33"/>
      <c r="I97" s="55">
        <v>26</v>
      </c>
      <c r="J97" s="55"/>
      <c r="K97" s="55">
        <v>20</v>
      </c>
      <c r="L97" s="55"/>
      <c r="M97" s="33"/>
      <c r="N97" s="55"/>
      <c r="O97" s="33"/>
      <c r="P97" s="55"/>
      <c r="Q97" s="33"/>
      <c r="R97" s="33"/>
      <c r="S97" s="33"/>
      <c r="T97" s="55"/>
    </row>
    <row r="98" spans="1:20" ht="12.75" outlineLevel="1">
      <c r="A98" s="18"/>
      <c r="B98" s="73">
        <v>4050</v>
      </c>
      <c r="C98" s="18" t="s">
        <v>122</v>
      </c>
      <c r="D98" s="18" t="s">
        <v>393</v>
      </c>
      <c r="E98" s="31">
        <v>0</v>
      </c>
      <c r="F98" s="31"/>
      <c r="G98" s="31">
        <v>53.21</v>
      </c>
      <c r="H98" s="31"/>
      <c r="I98" s="56">
        <v>20</v>
      </c>
      <c r="J98" s="56"/>
      <c r="K98" s="56">
        <v>19</v>
      </c>
      <c r="L98" s="56"/>
      <c r="M98" s="31"/>
      <c r="N98" s="56"/>
      <c r="O98" s="31"/>
      <c r="P98" s="56"/>
      <c r="Q98" s="31"/>
      <c r="R98" s="31"/>
      <c r="S98" s="31"/>
      <c r="T98" s="56"/>
    </row>
    <row r="99" spans="1:20" ht="12.75">
      <c r="A99" s="9" t="s">
        <v>159</v>
      </c>
      <c r="B99" s="4"/>
      <c r="C99" s="7" t="s">
        <v>57</v>
      </c>
      <c r="D99" s="22"/>
      <c r="E99" s="5"/>
      <c r="F99" s="5">
        <f>SUM(E100:E102)</f>
        <v>77.95</v>
      </c>
      <c r="G99" s="5"/>
      <c r="H99" s="5">
        <f>SUM(G100:G102)</f>
        <v>197.43</v>
      </c>
      <c r="I99" s="35"/>
      <c r="J99" s="35">
        <f>SUM(I100:I102)</f>
        <v>62</v>
      </c>
      <c r="K99" s="35"/>
      <c r="L99" s="35">
        <f>SUM(K100:K102)</f>
        <v>80</v>
      </c>
      <c r="M99" s="5">
        <f>SUM(F99,H99,J99,L99)</f>
        <v>417.38</v>
      </c>
      <c r="N99" s="35">
        <v>25</v>
      </c>
      <c r="O99" s="5"/>
      <c r="P99" s="35"/>
      <c r="Q99" s="5"/>
      <c r="R99" s="5"/>
      <c r="S99" s="29">
        <f>SUM(M99,R99)</f>
        <v>417.38</v>
      </c>
      <c r="T99" s="35"/>
    </row>
    <row r="100" spans="1:20" ht="12.75" outlineLevel="1">
      <c r="A100" s="12"/>
      <c r="B100" s="14">
        <v>5512</v>
      </c>
      <c r="C100" s="25" t="s">
        <v>45</v>
      </c>
      <c r="D100" s="25" t="s">
        <v>46</v>
      </c>
      <c r="E100" s="30">
        <v>77.95</v>
      </c>
      <c r="F100" s="30"/>
      <c r="G100" s="30">
        <v>60.06</v>
      </c>
      <c r="H100" s="30"/>
      <c r="I100" s="57">
        <v>17</v>
      </c>
      <c r="J100" s="57"/>
      <c r="K100" s="57">
        <v>27</v>
      </c>
      <c r="L100" s="57"/>
      <c r="M100" s="30"/>
      <c r="N100" s="57"/>
      <c r="O100" s="30"/>
      <c r="P100" s="57"/>
      <c r="Q100" s="30"/>
      <c r="R100" s="30"/>
      <c r="S100" s="30"/>
      <c r="T100" s="57"/>
    </row>
    <row r="101" spans="1:20" ht="12.75" outlineLevel="1">
      <c r="A101" s="16"/>
      <c r="B101" s="17">
        <v>4021</v>
      </c>
      <c r="C101" s="26" t="s">
        <v>34</v>
      </c>
      <c r="D101" s="18" t="s">
        <v>85</v>
      </c>
      <c r="E101" s="31">
        <v>0</v>
      </c>
      <c r="F101" s="31"/>
      <c r="G101" s="31">
        <v>71.26</v>
      </c>
      <c r="H101" s="31"/>
      <c r="I101" s="56">
        <v>13</v>
      </c>
      <c r="J101" s="56"/>
      <c r="K101" s="56">
        <v>33</v>
      </c>
      <c r="L101" s="56"/>
      <c r="M101" s="31"/>
      <c r="N101" s="56"/>
      <c r="O101" s="31"/>
      <c r="P101" s="56"/>
      <c r="Q101" s="31"/>
      <c r="R101" s="31"/>
      <c r="S101" s="31"/>
      <c r="T101" s="56"/>
    </row>
    <row r="102" spans="1:20" ht="12.75" outlineLevel="1">
      <c r="A102" s="16"/>
      <c r="B102" s="17">
        <v>4037</v>
      </c>
      <c r="C102" s="26" t="s">
        <v>170</v>
      </c>
      <c r="D102" s="26" t="s">
        <v>171</v>
      </c>
      <c r="E102" s="31">
        <v>0</v>
      </c>
      <c r="F102" s="31"/>
      <c r="G102" s="31">
        <v>66.11</v>
      </c>
      <c r="H102" s="31"/>
      <c r="I102" s="56">
        <v>32</v>
      </c>
      <c r="J102" s="56"/>
      <c r="K102" s="56">
        <v>20</v>
      </c>
      <c r="L102" s="56"/>
      <c r="M102" s="31"/>
      <c r="N102" s="56"/>
      <c r="O102" s="31"/>
      <c r="P102" s="56"/>
      <c r="Q102" s="31"/>
      <c r="R102" s="31"/>
      <c r="S102" s="31"/>
      <c r="T102" s="56"/>
    </row>
    <row r="103" spans="1:20" ht="12.75">
      <c r="A103" s="7" t="s">
        <v>107</v>
      </c>
      <c r="B103" s="4"/>
      <c r="C103" s="7" t="s">
        <v>336</v>
      </c>
      <c r="E103" s="5"/>
      <c r="F103" s="5">
        <f>SUM(E104:E106)</f>
        <v>149.57</v>
      </c>
      <c r="G103" s="5"/>
      <c r="H103" s="5">
        <f>SUM(G104:G106)</f>
        <v>129.76999999999998</v>
      </c>
      <c r="I103" s="35"/>
      <c r="J103" s="35">
        <f>SUM(I104:I106)</f>
        <v>68</v>
      </c>
      <c r="K103" s="35"/>
      <c r="L103" s="35">
        <f>SUM(K104:K106)</f>
        <v>55</v>
      </c>
      <c r="M103" s="5">
        <f>SUM(F103,H103,J103,L103)</f>
        <v>402.34</v>
      </c>
      <c r="N103" s="35">
        <v>26</v>
      </c>
      <c r="O103" s="5"/>
      <c r="P103" s="35"/>
      <c r="Q103" s="5"/>
      <c r="R103" s="5"/>
      <c r="S103" s="29">
        <f>SUM(M103,R103)</f>
        <v>402.34</v>
      </c>
      <c r="T103" s="35"/>
    </row>
    <row r="104" spans="1:20" ht="12.75" outlineLevel="1">
      <c r="A104" s="11"/>
      <c r="B104" s="14">
        <v>5527</v>
      </c>
      <c r="C104" s="13" t="s">
        <v>45</v>
      </c>
      <c r="D104" s="13" t="s">
        <v>304</v>
      </c>
      <c r="E104" s="30">
        <v>85.45</v>
      </c>
      <c r="F104" s="30"/>
      <c r="G104" s="30">
        <v>0</v>
      </c>
      <c r="H104" s="30"/>
      <c r="I104" s="57">
        <v>27</v>
      </c>
      <c r="J104" s="57"/>
      <c r="K104" s="57">
        <v>32</v>
      </c>
      <c r="L104" s="57"/>
      <c r="M104" s="30"/>
      <c r="N104" s="57"/>
      <c r="O104" s="30"/>
      <c r="P104" s="57"/>
      <c r="Q104" s="30"/>
      <c r="R104" s="30"/>
      <c r="S104" s="30"/>
      <c r="T104" s="57"/>
    </row>
    <row r="105" spans="1:20" ht="12.75" outlineLevel="1">
      <c r="A105" s="18"/>
      <c r="B105" s="17">
        <v>4052</v>
      </c>
      <c r="C105" s="18" t="s">
        <v>83</v>
      </c>
      <c r="D105" s="18" t="s">
        <v>84</v>
      </c>
      <c r="E105" s="31">
        <v>0</v>
      </c>
      <c r="F105" s="31"/>
      <c r="G105" s="31">
        <v>66.8</v>
      </c>
      <c r="H105" s="31"/>
      <c r="I105" s="56">
        <v>26</v>
      </c>
      <c r="J105" s="56"/>
      <c r="K105" s="56">
        <v>0</v>
      </c>
      <c r="L105" s="56"/>
      <c r="M105" s="31"/>
      <c r="N105" s="56"/>
      <c r="O105" s="31"/>
      <c r="P105" s="56"/>
      <c r="Q105" s="31"/>
      <c r="R105" s="31"/>
      <c r="S105" s="31"/>
      <c r="T105" s="56"/>
    </row>
    <row r="106" spans="1:20" ht="12.75" outlineLevel="1">
      <c r="A106" s="21"/>
      <c r="B106" s="17">
        <v>4057</v>
      </c>
      <c r="C106" s="18" t="s">
        <v>338</v>
      </c>
      <c r="D106" s="18" t="s">
        <v>340</v>
      </c>
      <c r="E106" s="31">
        <v>64.12</v>
      </c>
      <c r="F106" s="31"/>
      <c r="G106" s="31">
        <v>62.97</v>
      </c>
      <c r="H106" s="31"/>
      <c r="I106" s="56">
        <v>15</v>
      </c>
      <c r="J106" s="56"/>
      <c r="K106" s="56">
        <v>23</v>
      </c>
      <c r="L106" s="56"/>
      <c r="M106" s="31"/>
      <c r="N106" s="56"/>
      <c r="O106" s="31"/>
      <c r="P106" s="56"/>
      <c r="Q106" s="31"/>
      <c r="R106" s="31"/>
      <c r="S106" s="31"/>
      <c r="T106" s="56"/>
    </row>
    <row r="107" spans="1:20" ht="12.75">
      <c r="A107" s="7" t="s">
        <v>163</v>
      </c>
      <c r="B107" s="4"/>
      <c r="C107" s="7" t="s">
        <v>332</v>
      </c>
      <c r="D107" s="22"/>
      <c r="E107" s="5"/>
      <c r="F107" s="5">
        <f>SUM(E108:E110)</f>
        <v>74.84</v>
      </c>
      <c r="G107" s="5"/>
      <c r="H107" s="5">
        <f>SUM(G108:G110)</f>
        <v>141.92000000000002</v>
      </c>
      <c r="I107" s="35"/>
      <c r="J107" s="35">
        <f>SUM(I108:I110)</f>
        <v>90</v>
      </c>
      <c r="K107" s="35"/>
      <c r="L107" s="35">
        <f>SUM(K108:K110)</f>
        <v>84</v>
      </c>
      <c r="M107" s="5">
        <f>SUM(F107,H107,J107,L107)</f>
        <v>390.76</v>
      </c>
      <c r="N107" s="35">
        <v>27</v>
      </c>
      <c r="O107" s="29"/>
      <c r="P107" s="59"/>
      <c r="Q107" s="5"/>
      <c r="R107" s="5"/>
      <c r="S107" s="29">
        <f>SUM(M107,R107)</f>
        <v>390.76</v>
      </c>
      <c r="T107" s="59"/>
    </row>
    <row r="108" spans="1:20" ht="12.75" outlineLevel="1">
      <c r="A108" s="13"/>
      <c r="B108" s="14">
        <v>5524</v>
      </c>
      <c r="C108" s="25" t="s">
        <v>47</v>
      </c>
      <c r="D108" s="25" t="s">
        <v>68</v>
      </c>
      <c r="E108" s="30">
        <v>0</v>
      </c>
      <c r="F108" s="30"/>
      <c r="G108" s="30">
        <v>0</v>
      </c>
      <c r="H108" s="30"/>
      <c r="I108" s="57">
        <v>31</v>
      </c>
      <c r="J108" s="57"/>
      <c r="K108" s="57">
        <v>30</v>
      </c>
      <c r="L108" s="57"/>
      <c r="M108" s="30"/>
      <c r="N108" s="57"/>
      <c r="O108" s="30"/>
      <c r="P108" s="57"/>
      <c r="Q108" s="30"/>
      <c r="R108" s="30"/>
      <c r="S108" s="30"/>
      <c r="T108" s="57"/>
    </row>
    <row r="109" spans="1:20" ht="12.75" outlineLevel="1">
      <c r="A109" s="18"/>
      <c r="B109" s="17">
        <v>4022</v>
      </c>
      <c r="C109" s="18" t="s">
        <v>3</v>
      </c>
      <c r="D109" s="18" t="s">
        <v>67</v>
      </c>
      <c r="E109" s="31">
        <v>0</v>
      </c>
      <c r="F109" s="31"/>
      <c r="G109" s="31">
        <v>70.24</v>
      </c>
      <c r="H109" s="31"/>
      <c r="I109" s="56">
        <v>28</v>
      </c>
      <c r="J109" s="56"/>
      <c r="K109" s="56">
        <v>27</v>
      </c>
      <c r="L109" s="56"/>
      <c r="M109" s="31"/>
      <c r="N109" s="56"/>
      <c r="O109" s="31"/>
      <c r="P109" s="56"/>
      <c r="Q109" s="31"/>
      <c r="R109" s="31"/>
      <c r="S109" s="31"/>
      <c r="T109" s="56"/>
    </row>
    <row r="110" spans="1:20" ht="12.75" outlineLevel="1">
      <c r="A110" s="18"/>
      <c r="B110" s="17">
        <v>4064</v>
      </c>
      <c r="C110" s="26" t="s">
        <v>37</v>
      </c>
      <c r="D110" s="26" t="s">
        <v>38</v>
      </c>
      <c r="E110" s="31">
        <v>74.84</v>
      </c>
      <c r="F110" s="31"/>
      <c r="G110" s="31">
        <v>71.68</v>
      </c>
      <c r="H110" s="31"/>
      <c r="I110" s="56">
        <v>31</v>
      </c>
      <c r="J110" s="56"/>
      <c r="K110" s="56">
        <v>27</v>
      </c>
      <c r="L110" s="56"/>
      <c r="M110" s="31"/>
      <c r="N110" s="56"/>
      <c r="O110" s="31"/>
      <c r="P110" s="56"/>
      <c r="Q110" s="31"/>
      <c r="R110" s="31"/>
      <c r="S110" s="31"/>
      <c r="T110" s="56"/>
    </row>
    <row r="111" spans="1:20" ht="12.75">
      <c r="A111" s="7" t="s">
        <v>77</v>
      </c>
      <c r="B111" s="4"/>
      <c r="C111" s="7" t="s">
        <v>287</v>
      </c>
      <c r="E111" s="5"/>
      <c r="F111" s="5">
        <f>SUM(E112:E114)</f>
        <v>124.2</v>
      </c>
      <c r="G111" s="5"/>
      <c r="H111" s="5">
        <f>SUM(G112:G114)</f>
        <v>127.94</v>
      </c>
      <c r="I111" s="35"/>
      <c r="J111" s="35">
        <f>SUM(I112:I114)</f>
        <v>70</v>
      </c>
      <c r="K111" s="35"/>
      <c r="L111" s="35">
        <f>SUM(K112:K114)</f>
        <v>62</v>
      </c>
      <c r="M111" s="5">
        <f>SUM(F111,H111,J111,L111)</f>
        <v>384.14</v>
      </c>
      <c r="N111" s="35">
        <v>28</v>
      </c>
      <c r="O111" s="5"/>
      <c r="P111" s="35"/>
      <c r="Q111" s="5"/>
      <c r="R111" s="5"/>
      <c r="S111" s="29">
        <f>SUM(M111,R111)</f>
        <v>384.14</v>
      </c>
      <c r="T111" s="35"/>
    </row>
    <row r="112" spans="1:20" ht="12.75" outlineLevel="1">
      <c r="A112" s="11"/>
      <c r="B112" s="14">
        <v>5511</v>
      </c>
      <c r="C112" s="13" t="s">
        <v>286</v>
      </c>
      <c r="D112" s="13" t="s">
        <v>128</v>
      </c>
      <c r="E112" s="30">
        <v>70.5</v>
      </c>
      <c r="F112" s="30"/>
      <c r="G112" s="30">
        <v>70.8</v>
      </c>
      <c r="H112" s="30"/>
      <c r="I112" s="57">
        <v>26</v>
      </c>
      <c r="J112" s="57"/>
      <c r="K112" s="57">
        <v>27</v>
      </c>
      <c r="L112" s="57"/>
      <c r="M112" s="30"/>
      <c r="N112" s="57"/>
      <c r="O112" s="30"/>
      <c r="P112" s="57"/>
      <c r="Q112" s="30"/>
      <c r="R112" s="30"/>
      <c r="S112" s="30"/>
      <c r="T112" s="57"/>
    </row>
    <row r="113" spans="1:20" ht="12.75" outlineLevel="1">
      <c r="A113" s="18"/>
      <c r="B113" s="17">
        <v>4024</v>
      </c>
      <c r="C113" s="18" t="s">
        <v>311</v>
      </c>
      <c r="D113" s="18" t="s">
        <v>366</v>
      </c>
      <c r="E113" s="31">
        <v>0</v>
      </c>
      <c r="F113" s="31"/>
      <c r="G113" s="31">
        <v>0</v>
      </c>
      <c r="H113" s="31"/>
      <c r="I113" s="56">
        <v>20</v>
      </c>
      <c r="J113" s="56"/>
      <c r="K113" s="56">
        <v>12</v>
      </c>
      <c r="L113" s="56"/>
      <c r="M113" s="31"/>
      <c r="N113" s="56"/>
      <c r="O113" s="31"/>
      <c r="P113" s="56"/>
      <c r="Q113" s="31"/>
      <c r="R113" s="31"/>
      <c r="S113" s="31"/>
      <c r="T113" s="56"/>
    </row>
    <row r="114" spans="1:20" ht="12.75" outlineLevel="1">
      <c r="A114" s="21"/>
      <c r="B114" s="17">
        <v>4055</v>
      </c>
      <c r="C114" s="18" t="s">
        <v>188</v>
      </c>
      <c r="D114" s="18" t="s">
        <v>367</v>
      </c>
      <c r="E114" s="31">
        <v>53.7</v>
      </c>
      <c r="F114" s="31"/>
      <c r="G114" s="31">
        <v>57.14</v>
      </c>
      <c r="H114" s="31"/>
      <c r="I114" s="56">
        <v>24</v>
      </c>
      <c r="J114" s="56"/>
      <c r="K114" s="56">
        <v>23</v>
      </c>
      <c r="L114" s="56"/>
      <c r="M114" s="31"/>
      <c r="N114" s="56"/>
      <c r="O114" s="31"/>
      <c r="P114" s="56"/>
      <c r="Q114" s="31"/>
      <c r="R114" s="31"/>
      <c r="S114" s="31"/>
      <c r="T114" s="56"/>
    </row>
    <row r="115" spans="1:20" ht="12.75">
      <c r="A115" s="7" t="s">
        <v>78</v>
      </c>
      <c r="B115" s="47"/>
      <c r="C115" s="7" t="s">
        <v>267</v>
      </c>
      <c r="E115" s="5"/>
      <c r="F115" s="5">
        <f>SUM(E116:E118)</f>
        <v>177.39</v>
      </c>
      <c r="G115" s="5"/>
      <c r="H115" s="5">
        <f>SUM(G116:G118)</f>
        <v>117.58</v>
      </c>
      <c r="I115" s="35"/>
      <c r="J115" s="35">
        <f>SUM(I116:I118)</f>
        <v>33</v>
      </c>
      <c r="K115" s="35"/>
      <c r="L115" s="35">
        <f>SUM(K116:K118)</f>
        <v>50</v>
      </c>
      <c r="M115" s="5">
        <f>SUM(F115,H115,J115,L115)</f>
        <v>377.96999999999997</v>
      </c>
      <c r="N115" s="35">
        <v>29</v>
      </c>
      <c r="O115" s="5"/>
      <c r="P115" s="35"/>
      <c r="Q115" s="5"/>
      <c r="R115" s="5"/>
      <c r="S115" s="29">
        <f>SUM(M115,R115)</f>
        <v>377.96999999999997</v>
      </c>
      <c r="T115" s="35"/>
    </row>
    <row r="116" spans="1:20" ht="12.75" outlineLevel="1">
      <c r="A116" s="11"/>
      <c r="B116" s="71">
        <v>6543</v>
      </c>
      <c r="C116" s="11" t="s">
        <v>265</v>
      </c>
      <c r="D116" s="11" t="s">
        <v>266</v>
      </c>
      <c r="E116" s="33">
        <v>57.3</v>
      </c>
      <c r="F116" s="33"/>
      <c r="G116" s="33">
        <v>63.18</v>
      </c>
      <c r="H116" s="33"/>
      <c r="I116" s="55">
        <v>7</v>
      </c>
      <c r="J116" s="55"/>
      <c r="K116" s="55">
        <v>20</v>
      </c>
      <c r="L116" s="55"/>
      <c r="M116" s="33"/>
      <c r="N116" s="55"/>
      <c r="O116" s="33"/>
      <c r="P116" s="55"/>
      <c r="Q116" s="33"/>
      <c r="R116" s="33"/>
      <c r="S116" s="33"/>
      <c r="T116" s="55"/>
    </row>
    <row r="117" spans="1:20" ht="12.75" outlineLevel="1">
      <c r="A117" s="18"/>
      <c r="B117" s="74">
        <v>3009</v>
      </c>
      <c r="C117" s="21" t="s">
        <v>359</v>
      </c>
      <c r="D117" s="21" t="s">
        <v>360</v>
      </c>
      <c r="E117" s="32">
        <v>61.58</v>
      </c>
      <c r="F117" s="32"/>
      <c r="G117" s="32">
        <v>0</v>
      </c>
      <c r="H117" s="32"/>
      <c r="I117" s="58">
        <v>26</v>
      </c>
      <c r="J117" s="58"/>
      <c r="K117" s="58">
        <v>19</v>
      </c>
      <c r="L117" s="58"/>
      <c r="M117" s="32"/>
      <c r="N117" s="58"/>
      <c r="O117" s="32"/>
      <c r="P117" s="58"/>
      <c r="Q117" s="32"/>
      <c r="R117" s="32"/>
      <c r="S117" s="32"/>
      <c r="T117" s="58"/>
    </row>
    <row r="118" spans="1:20" ht="12.75" outlineLevel="1">
      <c r="A118" s="21"/>
      <c r="B118" s="74">
        <v>3021</v>
      </c>
      <c r="C118" s="21" t="s">
        <v>161</v>
      </c>
      <c r="D118" s="21" t="s">
        <v>212</v>
      </c>
      <c r="E118" s="32">
        <v>58.51</v>
      </c>
      <c r="F118" s="32"/>
      <c r="G118" s="32">
        <v>54.4</v>
      </c>
      <c r="H118" s="32"/>
      <c r="I118" s="58">
        <v>0</v>
      </c>
      <c r="J118" s="58"/>
      <c r="K118" s="58">
        <v>11</v>
      </c>
      <c r="L118" s="58"/>
      <c r="M118" s="32"/>
      <c r="N118" s="58"/>
      <c r="O118" s="32"/>
      <c r="P118" s="58"/>
      <c r="Q118" s="32"/>
      <c r="R118" s="32"/>
      <c r="S118" s="32"/>
      <c r="T118" s="58"/>
    </row>
    <row r="119" spans="1:20" ht="12.75">
      <c r="A119" s="7" t="s">
        <v>80</v>
      </c>
      <c r="B119" s="47"/>
      <c r="C119" s="7" t="s">
        <v>296</v>
      </c>
      <c r="E119" s="5"/>
      <c r="F119" s="5">
        <f>SUM(E120:E122)</f>
        <v>38.02</v>
      </c>
      <c r="G119" s="5"/>
      <c r="H119" s="5">
        <f>SUM(G120:G122)</f>
        <v>204.26</v>
      </c>
      <c r="I119" s="35"/>
      <c r="J119" s="35">
        <f>SUM(I120:I122)</f>
        <v>66</v>
      </c>
      <c r="K119" s="35"/>
      <c r="L119" s="35">
        <f>SUM(K120:K122)</f>
        <v>63</v>
      </c>
      <c r="M119" s="5">
        <f>SUM(F119,H119,J119,L119)</f>
        <v>371.28</v>
      </c>
      <c r="N119" s="35">
        <v>30</v>
      </c>
      <c r="O119" s="29"/>
      <c r="P119" s="59"/>
      <c r="Q119" s="5"/>
      <c r="R119" s="5"/>
      <c r="S119" s="29">
        <f>SUM(M119,R119)</f>
        <v>371.28</v>
      </c>
      <c r="T119" s="59"/>
    </row>
    <row r="120" spans="1:20" ht="12.75" outlineLevel="1">
      <c r="A120" s="13"/>
      <c r="B120" s="72">
        <v>5520</v>
      </c>
      <c r="C120" s="13" t="s">
        <v>294</v>
      </c>
      <c r="D120" s="13" t="s">
        <v>295</v>
      </c>
      <c r="E120" s="30">
        <v>38.02</v>
      </c>
      <c r="F120" s="30"/>
      <c r="G120" s="30">
        <v>61</v>
      </c>
      <c r="H120" s="30"/>
      <c r="I120" s="57">
        <v>22</v>
      </c>
      <c r="J120" s="57"/>
      <c r="K120" s="57">
        <v>14</v>
      </c>
      <c r="L120" s="57"/>
      <c r="M120" s="30"/>
      <c r="N120" s="57"/>
      <c r="O120" s="30"/>
      <c r="P120" s="57"/>
      <c r="Q120" s="30"/>
      <c r="R120" s="30"/>
      <c r="S120" s="30"/>
      <c r="T120" s="57"/>
    </row>
    <row r="121" spans="1:20" ht="12.75" outlineLevel="1">
      <c r="A121" s="18"/>
      <c r="B121" s="72">
        <v>5540</v>
      </c>
      <c r="C121" s="13" t="s">
        <v>286</v>
      </c>
      <c r="D121" s="13" t="s">
        <v>363</v>
      </c>
      <c r="E121" s="30">
        <v>0</v>
      </c>
      <c r="F121" s="30"/>
      <c r="G121" s="30">
        <v>72.93</v>
      </c>
      <c r="H121" s="30"/>
      <c r="I121" s="57">
        <v>18</v>
      </c>
      <c r="J121" s="57"/>
      <c r="K121" s="57">
        <v>34</v>
      </c>
      <c r="L121" s="57"/>
      <c r="M121" s="30"/>
      <c r="N121" s="57"/>
      <c r="O121" s="30"/>
      <c r="P121" s="57"/>
      <c r="Q121" s="30"/>
      <c r="R121" s="30"/>
      <c r="S121" s="30"/>
      <c r="T121" s="57"/>
    </row>
    <row r="122" spans="1:20" ht="12.75" outlineLevel="1">
      <c r="A122" s="18"/>
      <c r="B122" s="73">
        <v>4067</v>
      </c>
      <c r="C122" s="18" t="s">
        <v>364</v>
      </c>
      <c r="D122" s="18" t="s">
        <v>365</v>
      </c>
      <c r="E122" s="31">
        <v>0</v>
      </c>
      <c r="F122" s="31"/>
      <c r="G122" s="31">
        <v>70.33</v>
      </c>
      <c r="H122" s="31"/>
      <c r="I122" s="56">
        <v>26</v>
      </c>
      <c r="J122" s="56"/>
      <c r="K122" s="56">
        <v>15</v>
      </c>
      <c r="L122" s="56"/>
      <c r="M122" s="31"/>
      <c r="N122" s="56"/>
      <c r="O122" s="31"/>
      <c r="P122" s="56"/>
      <c r="Q122" s="31"/>
      <c r="R122" s="31"/>
      <c r="S122" s="31"/>
      <c r="T122" s="56"/>
    </row>
    <row r="123" spans="2:20" ht="12.75">
      <c r="B123" s="23"/>
      <c r="C123" s="7" t="s">
        <v>334</v>
      </c>
      <c r="E123" s="5"/>
      <c r="F123" s="5">
        <f>SUM(E124:E126)</f>
        <v>71.9</v>
      </c>
      <c r="G123" s="5"/>
      <c r="H123" s="5">
        <f>SUM(G124:G126)</f>
        <v>184.39</v>
      </c>
      <c r="I123" s="35"/>
      <c r="J123" s="35">
        <f>SUM(I124:I126)</f>
        <v>64</v>
      </c>
      <c r="K123" s="35"/>
      <c r="L123" s="35">
        <f>SUM(K124:K126)</f>
        <v>40</v>
      </c>
      <c r="M123" s="5">
        <f>SUM(F123,H123,J123,L123)</f>
        <v>360.28999999999996</v>
      </c>
      <c r="N123" s="35">
        <v>31</v>
      </c>
      <c r="O123" s="5"/>
      <c r="P123" s="35"/>
      <c r="Q123" s="5"/>
      <c r="R123" s="5"/>
      <c r="S123" s="29">
        <f>SUM(M123,R123)</f>
        <v>360.28999999999996</v>
      </c>
      <c r="T123" s="35"/>
    </row>
    <row r="124" spans="2:20" ht="12.75" outlineLevel="1">
      <c r="B124" s="15">
        <v>6522</v>
      </c>
      <c r="C124" s="11" t="s">
        <v>241</v>
      </c>
      <c r="D124" s="11" t="s">
        <v>242</v>
      </c>
      <c r="E124" s="33">
        <v>0</v>
      </c>
      <c r="F124" s="33"/>
      <c r="G124" s="33">
        <v>50.65</v>
      </c>
      <c r="H124" s="33"/>
      <c r="I124" s="55">
        <v>18</v>
      </c>
      <c r="J124" s="55"/>
      <c r="K124" s="55">
        <v>13</v>
      </c>
      <c r="L124" s="55"/>
      <c r="M124" s="33"/>
      <c r="N124" s="55"/>
      <c r="O124" s="33"/>
      <c r="P124" s="55"/>
      <c r="Q124" s="33"/>
      <c r="R124" s="33"/>
      <c r="S124" s="33"/>
      <c r="T124" s="55"/>
    </row>
    <row r="125" spans="2:20" ht="12.75" outlineLevel="1">
      <c r="B125" s="20">
        <v>3016</v>
      </c>
      <c r="C125" s="27" t="s">
        <v>207</v>
      </c>
      <c r="D125" s="27" t="s">
        <v>209</v>
      </c>
      <c r="E125" s="32">
        <v>0</v>
      </c>
      <c r="F125" s="32"/>
      <c r="G125" s="32">
        <v>67.82</v>
      </c>
      <c r="H125" s="32"/>
      <c r="I125" s="58">
        <v>23</v>
      </c>
      <c r="J125" s="58"/>
      <c r="K125" s="58">
        <v>0</v>
      </c>
      <c r="L125" s="58"/>
      <c r="M125" s="32"/>
      <c r="N125" s="58"/>
      <c r="O125" s="32"/>
      <c r="P125" s="58"/>
      <c r="Q125" s="32"/>
      <c r="R125" s="32"/>
      <c r="S125" s="32"/>
      <c r="T125" s="58"/>
    </row>
    <row r="126" spans="2:20" ht="12.75" outlineLevel="1">
      <c r="B126" s="20">
        <v>3019</v>
      </c>
      <c r="C126" s="27" t="s">
        <v>34</v>
      </c>
      <c r="D126" s="27" t="s">
        <v>51</v>
      </c>
      <c r="E126" s="32">
        <v>71.9</v>
      </c>
      <c r="F126" s="32"/>
      <c r="G126" s="32">
        <v>65.92</v>
      </c>
      <c r="H126" s="32"/>
      <c r="I126" s="58">
        <v>23</v>
      </c>
      <c r="J126" s="58"/>
      <c r="K126" s="58">
        <v>27</v>
      </c>
      <c r="L126" s="58"/>
      <c r="M126" s="32"/>
      <c r="N126" s="58"/>
      <c r="O126" s="32"/>
      <c r="P126" s="58"/>
      <c r="Q126" s="32"/>
      <c r="R126" s="32"/>
      <c r="S126" s="32"/>
      <c r="T126" s="58"/>
    </row>
    <row r="127" spans="2:20" ht="12.75">
      <c r="B127" s="47"/>
      <c r="C127" s="7" t="s">
        <v>290</v>
      </c>
      <c r="E127" s="5"/>
      <c r="F127" s="5">
        <f>SUM(E128:E130)</f>
        <v>63.38</v>
      </c>
      <c r="G127" s="5"/>
      <c r="H127" s="5">
        <f>SUM(G128:G130)</f>
        <v>113.62</v>
      </c>
      <c r="I127" s="35"/>
      <c r="J127" s="35">
        <f>SUM(I128:I130)</f>
        <v>89</v>
      </c>
      <c r="K127" s="35"/>
      <c r="L127" s="35">
        <f>SUM(K128:K130)</f>
        <v>81</v>
      </c>
      <c r="M127" s="5">
        <f>SUM(F127,H127,J127,L127)</f>
        <v>347</v>
      </c>
      <c r="N127" s="59">
        <v>32</v>
      </c>
      <c r="O127" s="29"/>
      <c r="P127" s="59"/>
      <c r="Q127" s="5"/>
      <c r="R127" s="5"/>
      <c r="S127" s="29">
        <f>SUM(M127,R127)</f>
        <v>347</v>
      </c>
      <c r="T127" s="59"/>
    </row>
    <row r="128" spans="1:20" s="149" customFormat="1" ht="12.75" outlineLevel="1">
      <c r="A128" s="144"/>
      <c r="B128" s="145">
        <v>5515</v>
      </c>
      <c r="C128" s="146" t="s">
        <v>225</v>
      </c>
      <c r="D128" s="146" t="s">
        <v>289</v>
      </c>
      <c r="E128" s="147">
        <v>0</v>
      </c>
      <c r="F128" s="147"/>
      <c r="G128" s="147">
        <v>56</v>
      </c>
      <c r="H128" s="147"/>
      <c r="I128" s="148">
        <v>37</v>
      </c>
      <c r="J128" s="148"/>
      <c r="K128" s="148">
        <v>32</v>
      </c>
      <c r="L128" s="148"/>
      <c r="M128" s="147"/>
      <c r="N128" s="148"/>
      <c r="O128" s="147"/>
      <c r="P128" s="148"/>
      <c r="Q128" s="147"/>
      <c r="R128" s="147"/>
      <c r="S128" s="147"/>
      <c r="T128" s="148"/>
    </row>
    <row r="129" spans="2:20" ht="12.75" outlineLevel="1">
      <c r="B129" s="72">
        <v>5539</v>
      </c>
      <c r="C129" s="13" t="s">
        <v>93</v>
      </c>
      <c r="D129" s="13" t="s">
        <v>318</v>
      </c>
      <c r="E129" s="30">
        <v>63.38</v>
      </c>
      <c r="F129" s="30"/>
      <c r="G129" s="30">
        <v>57.62</v>
      </c>
      <c r="H129" s="30"/>
      <c r="I129" s="57">
        <v>31</v>
      </c>
      <c r="J129" s="57"/>
      <c r="K129" s="57">
        <v>27</v>
      </c>
      <c r="L129" s="57"/>
      <c r="M129" s="30"/>
      <c r="N129" s="57"/>
      <c r="O129" s="30"/>
      <c r="P129" s="57"/>
      <c r="Q129" s="30"/>
      <c r="R129" s="30"/>
      <c r="S129" s="30"/>
      <c r="T129" s="57"/>
    </row>
    <row r="130" spans="2:20" ht="12.75" outlineLevel="1">
      <c r="B130" s="73">
        <v>4066</v>
      </c>
      <c r="C130" s="18" t="s">
        <v>12</v>
      </c>
      <c r="D130" s="18" t="s">
        <v>223</v>
      </c>
      <c r="E130" s="31">
        <v>0</v>
      </c>
      <c r="F130" s="31"/>
      <c r="G130" s="31">
        <v>0</v>
      </c>
      <c r="H130" s="31"/>
      <c r="I130" s="56">
        <v>21</v>
      </c>
      <c r="J130" s="56"/>
      <c r="K130" s="56">
        <v>22</v>
      </c>
      <c r="L130" s="56"/>
      <c r="M130" s="31"/>
      <c r="N130" s="56"/>
      <c r="O130" s="31"/>
      <c r="P130" s="56"/>
      <c r="Q130" s="31"/>
      <c r="R130" s="31"/>
      <c r="S130" s="31"/>
      <c r="T130" s="56"/>
    </row>
    <row r="131" spans="2:20" ht="12.75">
      <c r="B131" s="47"/>
      <c r="C131" s="7" t="s">
        <v>271</v>
      </c>
      <c r="D131" s="1"/>
      <c r="E131" s="5"/>
      <c r="F131" s="29">
        <f>SUM(E132:E134)</f>
        <v>59.71</v>
      </c>
      <c r="G131" s="5"/>
      <c r="H131" s="29">
        <f>SUM(G132:G134)</f>
        <v>136.13</v>
      </c>
      <c r="I131" s="35"/>
      <c r="J131" s="59">
        <f>SUM(I132:I134)</f>
        <v>65</v>
      </c>
      <c r="K131" s="35"/>
      <c r="L131" s="59">
        <f>SUM(K132:K134)</f>
        <v>36</v>
      </c>
      <c r="M131" s="29">
        <f>SUM(F131,H131,J131,L131)</f>
        <v>296.84000000000003</v>
      </c>
      <c r="N131" s="35">
        <v>33</v>
      </c>
      <c r="O131" s="5"/>
      <c r="P131" s="35"/>
      <c r="Q131" s="5"/>
      <c r="R131" s="5"/>
      <c r="S131" s="29">
        <f>SUM(M131,R131)</f>
        <v>296.84000000000003</v>
      </c>
      <c r="T131" s="35"/>
    </row>
    <row r="132" spans="2:20" ht="12.75" outlineLevel="1">
      <c r="B132" s="71">
        <v>6546</v>
      </c>
      <c r="C132" s="11" t="s">
        <v>116</v>
      </c>
      <c r="D132" s="24" t="s">
        <v>117</v>
      </c>
      <c r="E132" s="33">
        <v>0</v>
      </c>
      <c r="F132" s="33"/>
      <c r="G132" s="33">
        <v>70.24</v>
      </c>
      <c r="H132" s="33"/>
      <c r="I132" s="55">
        <v>27</v>
      </c>
      <c r="J132" s="55"/>
      <c r="K132" s="55">
        <v>7</v>
      </c>
      <c r="L132" s="55"/>
      <c r="M132" s="33"/>
      <c r="N132" s="55"/>
      <c r="O132" s="33"/>
      <c r="P132" s="55"/>
      <c r="Q132" s="33"/>
      <c r="R132" s="33"/>
      <c r="S132" s="33"/>
      <c r="T132" s="55"/>
    </row>
    <row r="133" spans="2:20" ht="12.75" outlineLevel="1">
      <c r="B133" s="73">
        <v>4042</v>
      </c>
      <c r="C133" s="18" t="s">
        <v>88</v>
      </c>
      <c r="D133" s="18" t="s">
        <v>344</v>
      </c>
      <c r="E133" s="31">
        <v>0</v>
      </c>
      <c r="F133" s="31"/>
      <c r="G133" s="31">
        <v>65.89</v>
      </c>
      <c r="H133" s="31"/>
      <c r="I133" s="56">
        <v>29</v>
      </c>
      <c r="J133" s="56"/>
      <c r="K133" s="56">
        <v>7</v>
      </c>
      <c r="L133" s="56"/>
      <c r="M133" s="31"/>
      <c r="N133" s="56"/>
      <c r="O133" s="31"/>
      <c r="P133" s="56"/>
      <c r="Q133" s="31"/>
      <c r="R133" s="31"/>
      <c r="S133" s="31"/>
      <c r="T133" s="56"/>
    </row>
    <row r="134" spans="2:20" ht="12.75" outlineLevel="1">
      <c r="B134" s="73">
        <v>4051</v>
      </c>
      <c r="C134" s="18" t="s">
        <v>198</v>
      </c>
      <c r="D134" s="18" t="s">
        <v>204</v>
      </c>
      <c r="E134" s="31">
        <v>59.71</v>
      </c>
      <c r="F134" s="31"/>
      <c r="G134" s="31">
        <v>0</v>
      </c>
      <c r="H134" s="31"/>
      <c r="I134" s="56">
        <v>9</v>
      </c>
      <c r="J134" s="56"/>
      <c r="K134" s="56">
        <v>22</v>
      </c>
      <c r="L134" s="56"/>
      <c r="M134" s="31"/>
      <c r="N134" s="56"/>
      <c r="O134" s="31"/>
      <c r="P134" s="56"/>
      <c r="Q134" s="31"/>
      <c r="R134" s="31"/>
      <c r="S134" s="31"/>
      <c r="T134" s="56"/>
    </row>
    <row r="135" spans="2:20" ht="12.75">
      <c r="B135" s="47"/>
      <c r="C135" s="7" t="s">
        <v>78</v>
      </c>
      <c r="E135" s="5"/>
      <c r="F135" s="5">
        <f>SUM(E136:E138)</f>
        <v>115.80000000000001</v>
      </c>
      <c r="G135" s="5"/>
      <c r="H135" s="5">
        <f>SUM(G136:G138)</f>
        <v>98.17</v>
      </c>
      <c r="I135" s="35"/>
      <c r="J135" s="35">
        <f>SUM(I136:I138)</f>
        <v>40</v>
      </c>
      <c r="K135" s="35"/>
      <c r="L135" s="35">
        <f>SUM(K136:K138)</f>
        <v>35</v>
      </c>
      <c r="M135" s="5">
        <f>SUM(F135,H135,J135,L135)</f>
        <v>288.97</v>
      </c>
      <c r="N135" s="35">
        <v>34</v>
      </c>
      <c r="O135" s="5"/>
      <c r="P135" s="35"/>
      <c r="Q135" s="5"/>
      <c r="R135" s="5"/>
      <c r="S135" s="29">
        <f>SUM(M135,R135)</f>
        <v>288.97</v>
      </c>
      <c r="T135" s="35"/>
    </row>
    <row r="136" spans="2:20" ht="12.75" outlineLevel="1">
      <c r="B136" s="72">
        <v>5516</v>
      </c>
      <c r="C136" s="13" t="s">
        <v>69</v>
      </c>
      <c r="D136" s="13" t="s">
        <v>291</v>
      </c>
      <c r="E136" s="30">
        <v>48.21</v>
      </c>
      <c r="F136" s="30"/>
      <c r="G136" s="30">
        <v>0</v>
      </c>
      <c r="H136" s="30"/>
      <c r="I136" s="57">
        <v>3</v>
      </c>
      <c r="J136" s="57"/>
      <c r="K136" s="57">
        <v>9</v>
      </c>
      <c r="L136" s="57"/>
      <c r="M136" s="30"/>
      <c r="N136" s="57"/>
      <c r="O136" s="30"/>
      <c r="P136" s="57"/>
      <c r="Q136" s="30"/>
      <c r="R136" s="30"/>
      <c r="S136" s="30"/>
      <c r="T136" s="57"/>
    </row>
    <row r="137" spans="2:20" ht="12.75" outlineLevel="1">
      <c r="B137" s="73">
        <v>4029</v>
      </c>
      <c r="C137" s="18" t="s">
        <v>41</v>
      </c>
      <c r="D137" s="18" t="s">
        <v>44</v>
      </c>
      <c r="E137" s="31">
        <v>0</v>
      </c>
      <c r="F137" s="31"/>
      <c r="G137" s="31">
        <v>51.42</v>
      </c>
      <c r="H137" s="31"/>
      <c r="I137" s="56">
        <v>22</v>
      </c>
      <c r="J137" s="56"/>
      <c r="K137" s="56">
        <v>5</v>
      </c>
      <c r="L137" s="56"/>
      <c r="M137" s="31"/>
      <c r="N137" s="56"/>
      <c r="O137" s="31"/>
      <c r="P137" s="56"/>
      <c r="Q137" s="31"/>
      <c r="R137" s="31"/>
      <c r="S137" s="31"/>
      <c r="T137" s="56"/>
    </row>
    <row r="138" spans="2:20" ht="12.75" outlineLevel="1">
      <c r="B138" s="73">
        <v>4047</v>
      </c>
      <c r="C138" s="18" t="s">
        <v>361</v>
      </c>
      <c r="D138" s="18" t="s">
        <v>82</v>
      </c>
      <c r="E138" s="31">
        <v>67.59</v>
      </c>
      <c r="F138" s="31"/>
      <c r="G138" s="31">
        <v>46.75</v>
      </c>
      <c r="H138" s="31"/>
      <c r="I138" s="56">
        <v>15</v>
      </c>
      <c r="J138" s="56"/>
      <c r="K138" s="56">
        <v>21</v>
      </c>
      <c r="L138" s="56"/>
      <c r="M138" s="31"/>
      <c r="N138" s="56"/>
      <c r="O138" s="31"/>
      <c r="P138" s="56"/>
      <c r="Q138" s="31"/>
      <c r="R138" s="31"/>
      <c r="S138" s="31"/>
      <c r="T138" s="56"/>
    </row>
    <row r="139" spans="2:20" ht="12.75">
      <c r="B139" s="4"/>
      <c r="C139" s="7" t="s">
        <v>167</v>
      </c>
      <c r="E139" s="5"/>
      <c r="F139" s="5">
        <f>SUM(E140:E142)</f>
        <v>126.81</v>
      </c>
      <c r="G139" s="5"/>
      <c r="H139" s="5">
        <f>SUM(G140:G142)</f>
        <v>61.7</v>
      </c>
      <c r="I139" s="35"/>
      <c r="J139" s="35">
        <f>SUM(I140:I142)</f>
        <v>38</v>
      </c>
      <c r="K139" s="35"/>
      <c r="L139" s="35">
        <f>SUM(K140:K142)</f>
        <v>50</v>
      </c>
      <c r="M139" s="5">
        <f>SUM(F139,H139,J139,L139)</f>
        <v>276.51</v>
      </c>
      <c r="N139" s="35">
        <v>35</v>
      </c>
      <c r="O139" s="5"/>
      <c r="P139" s="35"/>
      <c r="Q139" s="5"/>
      <c r="R139" s="5"/>
      <c r="S139" s="29">
        <f>SUM(M139,R139)</f>
        <v>276.51</v>
      </c>
      <c r="T139" s="35"/>
    </row>
    <row r="140" spans="2:20" ht="12.75" outlineLevel="1">
      <c r="B140" s="14">
        <v>5537</v>
      </c>
      <c r="C140" s="13" t="s">
        <v>314</v>
      </c>
      <c r="D140" s="13" t="s">
        <v>315</v>
      </c>
      <c r="E140" s="30">
        <v>0</v>
      </c>
      <c r="F140" s="30"/>
      <c r="G140" s="30">
        <v>0</v>
      </c>
      <c r="H140" s="30"/>
      <c r="I140" s="57">
        <v>0</v>
      </c>
      <c r="J140" s="57"/>
      <c r="K140" s="57">
        <v>19</v>
      </c>
      <c r="L140" s="57"/>
      <c r="M140" s="30"/>
      <c r="N140" s="57"/>
      <c r="O140" s="30"/>
      <c r="P140" s="57"/>
      <c r="Q140" s="30"/>
      <c r="R140" s="30"/>
      <c r="S140" s="30"/>
      <c r="T140" s="57"/>
    </row>
    <row r="141" spans="2:20" ht="12.75" outlineLevel="1">
      <c r="B141" s="17">
        <v>4019</v>
      </c>
      <c r="C141" s="18" t="s">
        <v>190</v>
      </c>
      <c r="D141" s="18" t="s">
        <v>191</v>
      </c>
      <c r="E141" s="31">
        <v>47.58</v>
      </c>
      <c r="F141" s="31"/>
      <c r="G141" s="31">
        <v>0</v>
      </c>
      <c r="H141" s="31"/>
      <c r="I141" s="56">
        <v>21</v>
      </c>
      <c r="J141" s="56"/>
      <c r="K141" s="56">
        <v>3</v>
      </c>
      <c r="L141" s="56"/>
      <c r="M141" s="31"/>
      <c r="N141" s="56"/>
      <c r="O141" s="31"/>
      <c r="P141" s="56"/>
      <c r="Q141" s="31"/>
      <c r="R141" s="31"/>
      <c r="S141" s="31"/>
      <c r="T141" s="56"/>
    </row>
    <row r="142" spans="2:20" ht="12.75" outlineLevel="1">
      <c r="B142" s="17">
        <v>4045</v>
      </c>
      <c r="C142" s="18" t="s">
        <v>183</v>
      </c>
      <c r="D142" s="18" t="s">
        <v>358</v>
      </c>
      <c r="E142" s="31">
        <v>79.23</v>
      </c>
      <c r="F142" s="31"/>
      <c r="G142" s="31">
        <v>61.7</v>
      </c>
      <c r="H142" s="31"/>
      <c r="I142" s="56">
        <v>17</v>
      </c>
      <c r="J142" s="56"/>
      <c r="K142" s="56">
        <v>28</v>
      </c>
      <c r="L142" s="56"/>
      <c r="M142" s="31"/>
      <c r="N142" s="56"/>
      <c r="O142" s="31"/>
      <c r="P142" s="56"/>
      <c r="Q142" s="31"/>
      <c r="R142" s="31"/>
      <c r="S142" s="31"/>
      <c r="T142" s="56"/>
    </row>
    <row r="143" ht="12.75">
      <c r="B143" s="4"/>
    </row>
  </sheetData>
  <mergeCells count="5">
    <mergeCell ref="O1:T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67"/>
  <sheetViews>
    <sheetView workbookViewId="0" topLeftCell="B1">
      <pane xSplit="3" topLeftCell="L2" activePane="topRight" state="frozen"/>
      <selection pane="topLeft" activeCell="B1" sqref="B1"/>
      <selection pane="topRight" activeCell="N37" sqref="N37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bestFit="1" customWidth="1"/>
    <col min="4" max="4" width="30.375" style="0" bestFit="1" customWidth="1"/>
    <col min="6" max="6" width="11.625" style="0" customWidth="1"/>
    <col min="8" max="8" width="12.125" style="0" customWidth="1"/>
    <col min="9" max="9" width="19.00390625" style="0" customWidth="1"/>
    <col min="13" max="13" width="10.25390625" style="0" bestFit="1" customWidth="1"/>
    <col min="14" max="14" width="18.625" style="0" customWidth="1"/>
  </cols>
  <sheetData>
    <row r="1" spans="5:15" ht="12.75">
      <c r="E1" s="150" t="s">
        <v>27</v>
      </c>
      <c r="F1" s="150"/>
      <c r="G1" s="150" t="s">
        <v>28</v>
      </c>
      <c r="H1" s="150"/>
      <c r="K1" s="150" t="s">
        <v>32</v>
      </c>
      <c r="L1" s="150"/>
      <c r="M1" s="150"/>
      <c r="N1" s="150"/>
      <c r="O1" s="150"/>
    </row>
    <row r="2" spans="1:15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228</v>
      </c>
      <c r="F2" s="2" t="s">
        <v>229</v>
      </c>
      <c r="G2" s="2" t="s">
        <v>228</v>
      </c>
      <c r="H2" s="2" t="s">
        <v>229</v>
      </c>
      <c r="I2" s="2" t="s">
        <v>230</v>
      </c>
      <c r="J2" s="2" t="s">
        <v>26</v>
      </c>
      <c r="K2" s="2" t="s">
        <v>62</v>
      </c>
      <c r="L2" s="2" t="s">
        <v>17</v>
      </c>
      <c r="M2" s="2" t="s">
        <v>18</v>
      </c>
      <c r="N2" s="2" t="s">
        <v>230</v>
      </c>
      <c r="O2" s="2" t="s">
        <v>26</v>
      </c>
    </row>
    <row r="3" spans="1:15" s="45" customFormat="1" ht="12.75">
      <c r="A3" s="9" t="s">
        <v>232</v>
      </c>
      <c r="B3" s="4"/>
      <c r="C3" s="7" t="s">
        <v>235</v>
      </c>
      <c r="D3"/>
      <c r="E3" s="5"/>
      <c r="F3" s="5">
        <f>SUM(E4:E6)</f>
        <v>138.33</v>
      </c>
      <c r="G3" s="5"/>
      <c r="H3" s="5">
        <f>SUM(G4:G6)</f>
        <v>121.65</v>
      </c>
      <c r="I3" s="5">
        <f>SUM(F3,H3)</f>
        <v>259.98</v>
      </c>
      <c r="J3" s="60">
        <v>1</v>
      </c>
      <c r="K3" s="29">
        <v>65.84</v>
      </c>
      <c r="L3" s="59"/>
      <c r="M3" s="29">
        <f>SUM(K3,L4,L5,L6)</f>
        <v>65.84</v>
      </c>
      <c r="N3" s="29">
        <f>SUM(I3,M3)</f>
        <v>325.82000000000005</v>
      </c>
      <c r="O3" s="60">
        <v>1</v>
      </c>
    </row>
    <row r="4" spans="1:29" s="11" customFormat="1" ht="12.75" outlineLevel="1" collapsed="1">
      <c r="A4" s="10"/>
      <c r="B4" s="15">
        <v>6511</v>
      </c>
      <c r="C4" s="11" t="s">
        <v>146</v>
      </c>
      <c r="D4" s="11" t="s">
        <v>147</v>
      </c>
      <c r="E4" s="33">
        <v>44.1</v>
      </c>
      <c r="F4" s="33"/>
      <c r="G4" s="33">
        <v>46.39</v>
      </c>
      <c r="H4" s="33"/>
      <c r="I4" s="33"/>
      <c r="J4" s="55"/>
      <c r="K4" s="33"/>
      <c r="L4" s="55">
        <v>0</v>
      </c>
      <c r="M4" s="33"/>
      <c r="N4" s="33"/>
      <c r="O4" s="55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s="18" customFormat="1" ht="12.75" outlineLevel="1">
      <c r="A5" s="12"/>
      <c r="B5" s="17">
        <v>4007</v>
      </c>
      <c r="C5" s="18" t="s">
        <v>324</v>
      </c>
      <c r="D5" s="18" t="s">
        <v>199</v>
      </c>
      <c r="E5" s="31">
        <v>44.36</v>
      </c>
      <c r="F5" s="31"/>
      <c r="G5" s="31">
        <v>41.08</v>
      </c>
      <c r="H5" s="31"/>
      <c r="I5" s="31"/>
      <c r="J5" s="56"/>
      <c r="K5" s="31"/>
      <c r="L5" s="56">
        <v>0</v>
      </c>
      <c r="M5" s="31"/>
      <c r="N5" s="31"/>
      <c r="O5" s="5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s="13" customFormat="1" ht="12.75" outlineLevel="1">
      <c r="A6" s="19"/>
      <c r="B6" s="17">
        <v>4008</v>
      </c>
      <c r="C6" s="18" t="s">
        <v>200</v>
      </c>
      <c r="D6" s="18" t="s">
        <v>201</v>
      </c>
      <c r="E6" s="31">
        <v>49.87</v>
      </c>
      <c r="F6" s="31"/>
      <c r="G6" s="31">
        <v>34.18</v>
      </c>
      <c r="H6" s="31"/>
      <c r="I6" s="31"/>
      <c r="J6" s="56"/>
      <c r="K6" s="31"/>
      <c r="L6" s="56">
        <v>0</v>
      </c>
      <c r="M6" s="31"/>
      <c r="N6" s="31"/>
      <c r="O6" s="5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13" customFormat="1" ht="12.75">
      <c r="A7" s="7" t="s">
        <v>95</v>
      </c>
      <c r="B7" s="68"/>
      <c r="C7" s="7" t="s">
        <v>270</v>
      </c>
      <c r="D7" s="8"/>
      <c r="E7" s="49"/>
      <c r="F7" s="49">
        <f>SUM(E8:E10)</f>
        <v>211.3</v>
      </c>
      <c r="G7" s="49"/>
      <c r="H7" s="49">
        <f>SUM(G8:G10)</f>
        <v>105.35000000000001</v>
      </c>
      <c r="I7" s="49">
        <f>SUM(F7,H7)</f>
        <v>316.65000000000003</v>
      </c>
      <c r="J7" s="60">
        <v>3</v>
      </c>
      <c r="K7" s="29">
        <v>61.32</v>
      </c>
      <c r="L7" s="59"/>
      <c r="M7" s="29">
        <f>SUM(K7,L8,L9,L10)</f>
        <v>71.32</v>
      </c>
      <c r="N7" s="29">
        <f>SUM(I7,M7)</f>
        <v>387.97</v>
      </c>
      <c r="O7" s="60">
        <v>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29" s="11" customFormat="1" ht="12.75" outlineLevel="1">
      <c r="B8" s="14">
        <v>5506</v>
      </c>
      <c r="C8" s="13" t="s">
        <v>324</v>
      </c>
      <c r="D8" s="13" t="s">
        <v>325</v>
      </c>
      <c r="E8" s="30">
        <v>120</v>
      </c>
      <c r="F8" s="30"/>
      <c r="G8" s="30">
        <v>39.34</v>
      </c>
      <c r="H8" s="30"/>
      <c r="I8" s="30"/>
      <c r="J8" s="57"/>
      <c r="K8" s="30"/>
      <c r="L8" s="57">
        <v>5</v>
      </c>
      <c r="M8" s="30"/>
      <c r="N8" s="30"/>
      <c r="O8" s="5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21" customFormat="1" ht="12.75" outlineLevel="1">
      <c r="A9" s="18"/>
      <c r="B9" s="17">
        <v>4003</v>
      </c>
      <c r="C9" s="26" t="s">
        <v>371</v>
      </c>
      <c r="D9" s="26" t="s">
        <v>375</v>
      </c>
      <c r="E9" s="31">
        <v>43.61</v>
      </c>
      <c r="F9" s="31"/>
      <c r="G9" s="31">
        <v>31.65</v>
      </c>
      <c r="H9" s="31"/>
      <c r="I9" s="31"/>
      <c r="J9" s="56"/>
      <c r="K9" s="31"/>
      <c r="L9" s="56">
        <v>5</v>
      </c>
      <c r="M9" s="31"/>
      <c r="N9" s="31"/>
      <c r="O9" s="5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2:29" s="21" customFormat="1" ht="12.75" outlineLevel="1">
      <c r="B10" s="17">
        <v>4010</v>
      </c>
      <c r="C10" s="26" t="s">
        <v>376</v>
      </c>
      <c r="D10" s="26" t="s">
        <v>173</v>
      </c>
      <c r="E10" s="31">
        <v>47.69</v>
      </c>
      <c r="F10" s="31"/>
      <c r="G10" s="31">
        <v>34.36</v>
      </c>
      <c r="H10" s="31"/>
      <c r="I10" s="31"/>
      <c r="J10" s="56"/>
      <c r="K10" s="31"/>
      <c r="L10" s="56">
        <v>0</v>
      </c>
      <c r="M10" s="31"/>
      <c r="N10" s="31"/>
      <c r="O10" s="5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21" customFormat="1" ht="12.75">
      <c r="A11" s="67" t="s">
        <v>231</v>
      </c>
      <c r="B11" s="4"/>
      <c r="C11" s="7" t="s">
        <v>285</v>
      </c>
      <c r="D11" s="1"/>
      <c r="E11" s="5"/>
      <c r="F11" s="5">
        <f>SUM(E12:E14)</f>
        <v>239.63</v>
      </c>
      <c r="G11" s="5"/>
      <c r="H11" s="5">
        <f>SUM(G12:G14)</f>
        <v>105</v>
      </c>
      <c r="I11" s="5">
        <f>SUM(F11,H11)</f>
        <v>344.63</v>
      </c>
      <c r="J11" s="37">
        <v>4</v>
      </c>
      <c r="K11" s="29">
        <v>63.49</v>
      </c>
      <c r="L11" s="59"/>
      <c r="M11" s="29">
        <f>SUM(K11,L12,L13,L14)</f>
        <v>68.49000000000001</v>
      </c>
      <c r="N11" s="29">
        <f>SUM(I11,M11)</f>
        <v>413.12</v>
      </c>
      <c r="O11" s="60">
        <v>3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2:29" s="11" customFormat="1" ht="12.75" outlineLevel="1">
      <c r="B12" s="15">
        <v>6510</v>
      </c>
      <c r="C12" s="11" t="s">
        <v>149</v>
      </c>
      <c r="D12" s="11" t="s">
        <v>143</v>
      </c>
      <c r="E12" s="33">
        <v>120</v>
      </c>
      <c r="F12" s="33"/>
      <c r="G12" s="33">
        <v>33.09</v>
      </c>
      <c r="H12" s="33"/>
      <c r="I12" s="33"/>
      <c r="J12" s="55"/>
      <c r="K12" s="33"/>
      <c r="L12" s="55">
        <v>0</v>
      </c>
      <c r="M12" s="33"/>
      <c r="N12" s="33"/>
      <c r="O12" s="5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13" customFormat="1" ht="12.75" outlineLevel="1" collapsed="1">
      <c r="A13" s="18"/>
      <c r="B13" s="20">
        <v>3002</v>
      </c>
      <c r="C13" s="21" t="s">
        <v>200</v>
      </c>
      <c r="D13" s="21" t="s">
        <v>215</v>
      </c>
      <c r="E13" s="32">
        <v>49.7</v>
      </c>
      <c r="F13" s="32"/>
      <c r="G13" s="32">
        <v>40.29</v>
      </c>
      <c r="H13" s="32"/>
      <c r="I13" s="32"/>
      <c r="J13" s="58"/>
      <c r="K13" s="32"/>
      <c r="L13" s="58">
        <v>0</v>
      </c>
      <c r="M13" s="32"/>
      <c r="N13" s="32"/>
      <c r="O13" s="5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18" customFormat="1" ht="12.75" outlineLevel="1">
      <c r="A14" s="21"/>
      <c r="B14" s="20">
        <v>3005</v>
      </c>
      <c r="C14" s="27" t="s">
        <v>136</v>
      </c>
      <c r="D14" s="27" t="s">
        <v>373</v>
      </c>
      <c r="E14" s="32">
        <v>69.93</v>
      </c>
      <c r="F14" s="32"/>
      <c r="G14" s="32">
        <v>31.62</v>
      </c>
      <c r="H14" s="32"/>
      <c r="I14" s="32"/>
      <c r="J14" s="58"/>
      <c r="K14" s="32"/>
      <c r="L14" s="58">
        <v>5</v>
      </c>
      <c r="M14" s="32"/>
      <c r="N14" s="32"/>
      <c r="O14" s="58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8" customFormat="1" ht="12.75">
      <c r="A15" s="43" t="s">
        <v>112</v>
      </c>
      <c r="B15" s="4"/>
      <c r="C15" s="7" t="s">
        <v>310</v>
      </c>
      <c r="D15"/>
      <c r="E15" s="5"/>
      <c r="F15" s="5">
        <f>SUM(E16:E18)</f>
        <v>211.14999999999998</v>
      </c>
      <c r="G15" s="5"/>
      <c r="H15" s="5">
        <f>SUM(G16:G18)</f>
        <v>94.34</v>
      </c>
      <c r="I15" s="5">
        <f>SUM(F15,H15)</f>
        <v>305.49</v>
      </c>
      <c r="J15" s="37">
        <v>2</v>
      </c>
      <c r="K15" s="69">
        <v>53.21</v>
      </c>
      <c r="L15" s="65"/>
      <c r="M15" s="69">
        <f>SUM(K15,L16,L17,L18)</f>
        <v>173.21</v>
      </c>
      <c r="N15" s="69">
        <f>SUM(I15,M15)</f>
        <v>478.70000000000005</v>
      </c>
      <c r="O15" s="65">
        <v>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11" customFormat="1" ht="12.75" outlineLevel="1">
      <c r="A16" s="10"/>
      <c r="B16" s="14">
        <v>5508</v>
      </c>
      <c r="C16" s="13" t="s">
        <v>136</v>
      </c>
      <c r="D16" s="13" t="s">
        <v>137</v>
      </c>
      <c r="E16" s="30">
        <v>120</v>
      </c>
      <c r="F16" s="30"/>
      <c r="G16" s="30">
        <v>33.09</v>
      </c>
      <c r="H16" s="30"/>
      <c r="I16" s="30"/>
      <c r="J16" s="57"/>
      <c r="K16" s="30"/>
      <c r="L16" s="57">
        <v>120</v>
      </c>
      <c r="M16" s="30"/>
      <c r="N16" s="30"/>
      <c r="O16" s="6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13" customFormat="1" ht="12.75" outlineLevel="1">
      <c r="A17" s="12"/>
      <c r="B17" s="20">
        <v>3001</v>
      </c>
      <c r="C17" s="21" t="s">
        <v>139</v>
      </c>
      <c r="D17" s="21" t="s">
        <v>213</v>
      </c>
      <c r="E17" s="32">
        <v>39.39</v>
      </c>
      <c r="F17" s="32"/>
      <c r="G17" s="32">
        <v>28.55</v>
      </c>
      <c r="H17" s="32"/>
      <c r="I17" s="32"/>
      <c r="J17" s="58"/>
      <c r="K17" s="32"/>
      <c r="L17" s="58">
        <v>0</v>
      </c>
      <c r="M17" s="32"/>
      <c r="N17" s="32"/>
      <c r="O17" s="64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outlineLevel="1" collapsed="1">
      <c r="A18" s="16"/>
      <c r="B18" s="20">
        <v>3004</v>
      </c>
      <c r="C18" s="21" t="s">
        <v>214</v>
      </c>
      <c r="D18" s="21" t="s">
        <v>216</v>
      </c>
      <c r="E18" s="32">
        <v>51.76</v>
      </c>
      <c r="F18" s="32"/>
      <c r="G18" s="32">
        <v>32.7</v>
      </c>
      <c r="H18" s="32"/>
      <c r="I18" s="32"/>
      <c r="J18" s="58"/>
      <c r="K18" s="32"/>
      <c r="L18" s="58">
        <v>0</v>
      </c>
      <c r="M18" s="32"/>
      <c r="N18" s="32"/>
      <c r="O18" s="64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15" s="22" customFormat="1" ht="12.75">
      <c r="A19" s="9" t="s">
        <v>90</v>
      </c>
      <c r="B19" s="23"/>
      <c r="C19" s="7" t="s">
        <v>276</v>
      </c>
      <c r="E19" s="29"/>
      <c r="F19" s="5">
        <f>SUM(E20:E22)</f>
        <v>246.55</v>
      </c>
      <c r="G19" s="29"/>
      <c r="H19" s="5">
        <f>SUM(G20:G22)</f>
        <v>99.31</v>
      </c>
      <c r="I19" s="5">
        <f>SUM(F19,H19)</f>
        <v>345.86</v>
      </c>
      <c r="J19" s="65">
        <v>5</v>
      </c>
      <c r="K19" s="29"/>
      <c r="L19" s="59"/>
      <c r="M19" s="29"/>
      <c r="N19" s="29"/>
      <c r="O19" s="37"/>
    </row>
    <row r="20" spans="1:29" s="11" customFormat="1" ht="12.75" outlineLevel="1" collapsed="1">
      <c r="A20" s="12"/>
      <c r="B20" s="15">
        <v>6504</v>
      </c>
      <c r="C20" s="11" t="s">
        <v>139</v>
      </c>
      <c r="D20" s="11" t="s">
        <v>140</v>
      </c>
      <c r="E20" s="33">
        <v>57.87</v>
      </c>
      <c r="F20" s="33"/>
      <c r="G20" s="33">
        <v>31.37</v>
      </c>
      <c r="H20" s="33"/>
      <c r="I20" s="33"/>
      <c r="J20" s="61"/>
      <c r="K20" s="33"/>
      <c r="L20" s="55"/>
      <c r="M20" s="33"/>
      <c r="N20" s="33"/>
      <c r="O20" s="6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18" customFormat="1" ht="12.75" outlineLevel="1">
      <c r="A21" s="16"/>
      <c r="B21" s="17">
        <v>4001</v>
      </c>
      <c r="C21" s="18" t="s">
        <v>146</v>
      </c>
      <c r="D21" s="18" t="s">
        <v>172</v>
      </c>
      <c r="E21" s="31">
        <v>68.68</v>
      </c>
      <c r="F21" s="31"/>
      <c r="G21" s="31">
        <v>32.01</v>
      </c>
      <c r="H21" s="31"/>
      <c r="I21" s="31"/>
      <c r="J21" s="62"/>
      <c r="K21" s="31"/>
      <c r="L21" s="56"/>
      <c r="M21" s="31"/>
      <c r="N21" s="31"/>
      <c r="O21" s="6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18" customFormat="1" ht="12.75" outlineLevel="1">
      <c r="A22" s="16"/>
      <c r="B22" s="17">
        <v>4009</v>
      </c>
      <c r="C22" s="18" t="s">
        <v>214</v>
      </c>
      <c r="D22" s="18" t="s">
        <v>374</v>
      </c>
      <c r="E22" s="31">
        <v>120</v>
      </c>
      <c r="F22" s="31"/>
      <c r="G22" s="31">
        <v>35.93</v>
      </c>
      <c r="H22" s="31"/>
      <c r="I22" s="31"/>
      <c r="J22" s="62"/>
      <c r="K22" s="31"/>
      <c r="L22" s="56"/>
      <c r="M22" s="31"/>
      <c r="N22" s="31"/>
      <c r="O22" s="6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13" customFormat="1" ht="12.75">
      <c r="A23" s="9" t="s">
        <v>138</v>
      </c>
      <c r="B23" s="4"/>
      <c r="C23" s="7" t="s">
        <v>377</v>
      </c>
      <c r="D23"/>
      <c r="E23" s="5"/>
      <c r="F23" s="5">
        <f>SUM(E24:E26)</f>
        <v>222.59</v>
      </c>
      <c r="G23" s="5"/>
      <c r="H23" s="5">
        <f>SUM(G24:G26)</f>
        <v>171.78</v>
      </c>
      <c r="I23" s="5">
        <f>SUM(F23,H23)</f>
        <v>394.37</v>
      </c>
      <c r="J23" s="59">
        <v>6</v>
      </c>
      <c r="K23" s="29"/>
      <c r="L23" s="59"/>
      <c r="M23" s="29"/>
      <c r="N23" s="29"/>
      <c r="O23" s="59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13" customFormat="1" ht="12.75" outlineLevel="1">
      <c r="A24" s="10"/>
      <c r="B24" s="15">
        <v>6503</v>
      </c>
      <c r="C24" s="24" t="s">
        <v>273</v>
      </c>
      <c r="D24" s="24" t="s">
        <v>274</v>
      </c>
      <c r="E24" s="33">
        <v>47.9</v>
      </c>
      <c r="F24" s="33"/>
      <c r="G24" s="33">
        <v>32.99</v>
      </c>
      <c r="H24" s="33"/>
      <c r="I24" s="33"/>
      <c r="J24" s="55"/>
      <c r="K24" s="33"/>
      <c r="L24" s="55"/>
      <c r="M24" s="33"/>
      <c r="N24" s="33"/>
      <c r="O24" s="5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1" customFormat="1" ht="12.75" outlineLevel="1">
      <c r="A25" s="19"/>
      <c r="B25" s="15">
        <v>6508</v>
      </c>
      <c r="C25" s="11" t="s">
        <v>283</v>
      </c>
      <c r="D25" s="11" t="s">
        <v>284</v>
      </c>
      <c r="E25" s="33">
        <v>54.69</v>
      </c>
      <c r="F25" s="33"/>
      <c r="G25" s="33">
        <v>38.79</v>
      </c>
      <c r="H25" s="33"/>
      <c r="I25" s="33"/>
      <c r="J25" s="55"/>
      <c r="K25" s="33"/>
      <c r="L25" s="55"/>
      <c r="M25" s="33"/>
      <c r="N25" s="33"/>
      <c r="O25" s="5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1" customFormat="1" ht="12.75" outlineLevel="1">
      <c r="A26" s="19"/>
      <c r="B26" s="20">
        <v>3003</v>
      </c>
      <c r="C26" s="21" t="s">
        <v>378</v>
      </c>
      <c r="D26" s="21" t="s">
        <v>379</v>
      </c>
      <c r="E26" s="32">
        <v>120</v>
      </c>
      <c r="F26" s="32"/>
      <c r="G26" s="32">
        <v>100</v>
      </c>
      <c r="H26" s="32"/>
      <c r="I26" s="32"/>
      <c r="J26" s="58"/>
      <c r="K26" s="32"/>
      <c r="L26" s="58"/>
      <c r="M26" s="32"/>
      <c r="N26" s="32"/>
      <c r="O26" s="58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2.75">
      <c r="A27" s="9" t="s">
        <v>100</v>
      </c>
      <c r="B27" s="4"/>
      <c r="C27" s="7" t="s">
        <v>271</v>
      </c>
      <c r="E27" s="5"/>
      <c r="F27" s="5">
        <f>SUM(E28:E30)</f>
        <v>360</v>
      </c>
      <c r="G27" s="5"/>
      <c r="H27" s="5">
        <f>SUM(G28:G30)</f>
        <v>104.71000000000001</v>
      </c>
      <c r="I27" s="5">
        <f>SUM(F27,H27)</f>
        <v>464.71000000000004</v>
      </c>
      <c r="J27" s="59">
        <v>7</v>
      </c>
      <c r="K27" s="29"/>
      <c r="L27" s="59"/>
      <c r="M27" s="29"/>
      <c r="N27" s="29"/>
      <c r="O27" s="59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11" customFormat="1" ht="12.75" outlineLevel="1">
      <c r="A28" s="10"/>
      <c r="B28" s="14">
        <v>5504</v>
      </c>
      <c r="C28" s="13" t="s">
        <v>321</v>
      </c>
      <c r="D28" s="13" t="s">
        <v>322</v>
      </c>
      <c r="E28" s="30">
        <v>120</v>
      </c>
      <c r="F28" s="30"/>
      <c r="G28" s="30">
        <v>41.97</v>
      </c>
      <c r="H28" s="30"/>
      <c r="I28" s="30"/>
      <c r="J28" s="57"/>
      <c r="K28" s="30"/>
      <c r="L28" s="57"/>
      <c r="M28" s="30"/>
      <c r="N28" s="30"/>
      <c r="O28" s="57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18" customFormat="1" ht="12.75" outlineLevel="1">
      <c r="A29" s="16"/>
      <c r="B29" s="17">
        <v>4002</v>
      </c>
      <c r="C29" s="18" t="s">
        <v>368</v>
      </c>
      <c r="D29" s="18" t="s">
        <v>370</v>
      </c>
      <c r="E29" s="31">
        <v>120</v>
      </c>
      <c r="F29" s="31"/>
      <c r="G29" s="31">
        <v>31.53</v>
      </c>
      <c r="H29" s="31"/>
      <c r="I29" s="31"/>
      <c r="J29" s="56"/>
      <c r="K29" s="31"/>
      <c r="L29" s="56"/>
      <c r="M29" s="31"/>
      <c r="N29" s="31"/>
      <c r="O29" s="56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18" customFormat="1" ht="12.75" outlineLevel="1">
      <c r="A30" s="16"/>
      <c r="B30" s="17">
        <v>4015</v>
      </c>
      <c r="C30" s="18" t="s">
        <v>371</v>
      </c>
      <c r="D30" s="18" t="s">
        <v>372</v>
      </c>
      <c r="E30" s="31">
        <v>120</v>
      </c>
      <c r="F30" s="31"/>
      <c r="G30" s="31">
        <v>31.21</v>
      </c>
      <c r="H30" s="31"/>
      <c r="I30" s="31"/>
      <c r="J30" s="56"/>
      <c r="K30" s="31"/>
      <c r="L30" s="56"/>
      <c r="M30" s="31"/>
      <c r="N30" s="31"/>
      <c r="O30" s="56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2.75">
      <c r="A31" s="7" t="s">
        <v>107</v>
      </c>
      <c r="C31" s="7" t="s">
        <v>386</v>
      </c>
      <c r="E31" s="5"/>
      <c r="F31" s="5">
        <f>SUM(E32:E34)</f>
        <v>276.97</v>
      </c>
      <c r="G31" s="5"/>
      <c r="H31" s="5">
        <f>SUM(G32:G34)</f>
        <v>194.65</v>
      </c>
      <c r="I31" s="5">
        <f>SUM(F31,H31)</f>
        <v>471.62</v>
      </c>
      <c r="J31" s="35">
        <v>8</v>
      </c>
      <c r="K31" s="5"/>
      <c r="L31" s="35"/>
      <c r="M31" s="29"/>
      <c r="N31" s="29"/>
      <c r="O31" s="35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29" s="13" customFormat="1" ht="12.75" outlineLevel="1">
      <c r="B32" s="15">
        <v>6507</v>
      </c>
      <c r="C32" s="11" t="s">
        <v>281</v>
      </c>
      <c r="D32" s="11" t="s">
        <v>282</v>
      </c>
      <c r="E32" s="33">
        <v>120</v>
      </c>
      <c r="F32" s="33"/>
      <c r="G32" s="33">
        <v>100</v>
      </c>
      <c r="H32" s="33"/>
      <c r="I32" s="33"/>
      <c r="J32" s="55"/>
      <c r="K32" s="33"/>
      <c r="L32" s="55"/>
      <c r="M32" s="33"/>
      <c r="N32" s="33"/>
      <c r="O32" s="55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29" s="13" customFormat="1" ht="12.75" outlineLevel="1">
      <c r="B33" s="15">
        <v>6509</v>
      </c>
      <c r="C33" s="11" t="s">
        <v>144</v>
      </c>
      <c r="D33" s="11" t="s">
        <v>145</v>
      </c>
      <c r="E33" s="33">
        <v>36.97</v>
      </c>
      <c r="F33" s="33"/>
      <c r="G33" s="33">
        <v>41.03</v>
      </c>
      <c r="H33" s="33"/>
      <c r="I33" s="33"/>
      <c r="J33" s="55"/>
      <c r="K33" s="33"/>
      <c r="L33" s="55"/>
      <c r="M33" s="33"/>
      <c r="N33" s="33"/>
      <c r="O33" s="55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21" customFormat="1" ht="12.75" outlineLevel="1">
      <c r="A34" s="18"/>
      <c r="B34" s="20">
        <v>3006</v>
      </c>
      <c r="C34" s="21" t="s">
        <v>384</v>
      </c>
      <c r="D34" s="21" t="s">
        <v>385</v>
      </c>
      <c r="E34" s="32">
        <v>120</v>
      </c>
      <c r="F34" s="32"/>
      <c r="G34" s="32">
        <v>53.62</v>
      </c>
      <c r="H34" s="32"/>
      <c r="I34" s="32"/>
      <c r="J34" s="58"/>
      <c r="K34" s="32"/>
      <c r="L34" s="58"/>
      <c r="M34" s="32"/>
      <c r="N34" s="32"/>
      <c r="O34" s="5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2:15" ht="12.75">
      <c r="B35" s="4"/>
      <c r="C35" s="7" t="s">
        <v>95</v>
      </c>
      <c r="E35" s="5"/>
      <c r="F35" s="5">
        <f>SUM(E36:E38)</f>
        <v>360</v>
      </c>
      <c r="G35" s="5"/>
      <c r="H35" s="5">
        <f>SUM(G36:G38)</f>
        <v>181.19</v>
      </c>
      <c r="I35" s="5">
        <f>SUM(F35,H35)</f>
        <v>541.19</v>
      </c>
      <c r="J35" s="65">
        <v>9</v>
      </c>
      <c r="K35" s="29"/>
      <c r="L35" s="59"/>
      <c r="M35" s="29"/>
      <c r="N35" s="29"/>
      <c r="O35" s="60"/>
    </row>
    <row r="36" spans="2:15" ht="12.75" outlineLevel="1">
      <c r="B36" s="14">
        <v>5503</v>
      </c>
      <c r="C36" s="13" t="s">
        <v>141</v>
      </c>
      <c r="D36" s="13" t="s">
        <v>406</v>
      </c>
      <c r="E36" s="30">
        <v>120</v>
      </c>
      <c r="F36" s="30"/>
      <c r="G36" s="30">
        <v>48.16</v>
      </c>
      <c r="H36" s="30"/>
      <c r="I36" s="30"/>
      <c r="J36" s="57"/>
      <c r="K36" s="30"/>
      <c r="L36" s="57"/>
      <c r="M36" s="30"/>
      <c r="N36" s="30"/>
      <c r="O36" s="57"/>
    </row>
    <row r="37" spans="2:15" ht="12.75" outlineLevel="1">
      <c r="B37" s="14">
        <v>5542</v>
      </c>
      <c r="C37" s="13" t="s">
        <v>380</v>
      </c>
      <c r="D37" s="13" t="s">
        <v>381</v>
      </c>
      <c r="E37" s="30">
        <v>120</v>
      </c>
      <c r="F37" s="30"/>
      <c r="G37" s="30">
        <v>100</v>
      </c>
      <c r="H37" s="30"/>
      <c r="I37" s="30"/>
      <c r="J37" s="57"/>
      <c r="K37" s="30"/>
      <c r="L37" s="57"/>
      <c r="M37" s="30"/>
      <c r="N37" s="30"/>
      <c r="O37" s="57"/>
    </row>
    <row r="38" spans="2:15" ht="12.75" outlineLevel="1">
      <c r="B38" s="17">
        <v>4012</v>
      </c>
      <c r="C38" s="18" t="s">
        <v>382</v>
      </c>
      <c r="D38" s="18" t="s">
        <v>383</v>
      </c>
      <c r="E38" s="31">
        <v>120</v>
      </c>
      <c r="F38" s="31"/>
      <c r="G38" s="31">
        <v>33.03</v>
      </c>
      <c r="H38" s="31"/>
      <c r="I38" s="31"/>
      <c r="J38" s="56"/>
      <c r="K38" s="31"/>
      <c r="L38" s="56"/>
      <c r="M38" s="31"/>
      <c r="N38" s="31"/>
      <c r="O38" s="56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</sheetData>
  <mergeCells count="3">
    <mergeCell ref="K1:O1"/>
    <mergeCell ref="E1:F1"/>
    <mergeCell ref="G1:H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2006-10-15T03:27:33Z</cp:lastPrinted>
  <dcterms:created xsi:type="dcterms:W3CDTF">2004-06-14T22:07:41Z</dcterms:created>
  <dcterms:modified xsi:type="dcterms:W3CDTF">2006-10-28T00:55:21Z</dcterms:modified>
  <cp:category/>
  <cp:version/>
  <cp:contentType/>
  <cp:contentStatus/>
</cp:coreProperties>
</file>