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астер L" sheetId="1" r:id="rId1"/>
    <sheet name="мастер M" sheetId="2" r:id="rId2"/>
    <sheet name="мастер S" sheetId="3" r:id="rId3"/>
  </sheets>
  <definedNames/>
  <calcPr fullCalcOnLoad="1"/>
</workbook>
</file>

<file path=xl/sharedStrings.xml><?xml version="1.0" encoding="utf-8"?>
<sst xmlns="http://schemas.openxmlformats.org/spreadsheetml/2006/main" count="416" uniqueCount="212">
  <si>
    <t xml:space="preserve">Дата </t>
  </si>
  <si>
    <t>Протокол соревнований по аджилити</t>
  </si>
  <si>
    <t>Судья соревнований</t>
  </si>
  <si>
    <t>Организатор соревнований</t>
  </si>
  <si>
    <t>аджилити</t>
  </si>
  <si>
    <t>джампинг</t>
  </si>
  <si>
    <t xml:space="preserve">длина трассы    </t>
  </si>
  <si>
    <t>Всего участников</t>
  </si>
  <si>
    <t>скорость</t>
  </si>
  <si>
    <t>контрольное время</t>
  </si>
  <si>
    <t>Личное первенство</t>
  </si>
  <si>
    <r>
      <t>max</t>
    </r>
    <r>
      <rPr>
        <sz val="11"/>
        <rFont val="Arial Cyr"/>
        <family val="2"/>
      </rPr>
      <t xml:space="preserve"> время</t>
    </r>
  </si>
  <si>
    <t xml:space="preserve">Категория </t>
  </si>
  <si>
    <t>L</t>
  </si>
  <si>
    <t>Стартовый номер</t>
  </si>
  <si>
    <r>
      <t>Спортсмен</t>
    </r>
    <r>
      <rPr>
        <sz val="8"/>
        <rFont val="Arial Cyr"/>
        <family val="2"/>
      </rPr>
      <t xml:space="preserve"> </t>
    </r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</si>
  <si>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</si>
  <si>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</si>
  <si>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</si>
  <si>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</si>
  <si>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</si>
  <si>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</si>
  <si>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</si>
  <si>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Сумма штрафа</t>
  </si>
  <si>
    <t>Сумма времени</t>
  </si>
  <si>
    <t>Итоговое место</t>
  </si>
  <si>
    <t>Томилова Мария</t>
  </si>
  <si>
    <t>б\к</t>
  </si>
  <si>
    <t>Винни</t>
  </si>
  <si>
    <t>шпиц</t>
  </si>
  <si>
    <t>Мастер</t>
  </si>
  <si>
    <t>шелти</t>
  </si>
  <si>
    <t>Чикаго</t>
  </si>
  <si>
    <t>Шелякина Мария</t>
  </si>
  <si>
    <t>ф\т</t>
  </si>
  <si>
    <t>Бруста</t>
  </si>
  <si>
    <t>Морозова Светлана</t>
  </si>
  <si>
    <t>Вдовиченко Галина</t>
  </si>
  <si>
    <t>тервюрен</t>
  </si>
  <si>
    <t>Гера</t>
  </si>
  <si>
    <t>Волкова Дарья</t>
  </si>
  <si>
    <t>Шурик</t>
  </si>
  <si>
    <t>Гушан Ольга</t>
  </si>
  <si>
    <t>Жаклин</t>
  </si>
  <si>
    <t>цв\шн</t>
  </si>
  <si>
    <t>Леон</t>
  </si>
  <si>
    <t>Щербакова Ольга</t>
  </si>
  <si>
    <t>Феличе</t>
  </si>
  <si>
    <t>Филатова Елена</t>
  </si>
  <si>
    <t>пудель</t>
  </si>
  <si>
    <t>Порш</t>
  </si>
  <si>
    <t>Улыбина Маргарита</t>
  </si>
  <si>
    <t>Марго</t>
  </si>
  <si>
    <t>Цунами</t>
  </si>
  <si>
    <t>Дубичева Любовь</t>
  </si>
  <si>
    <t>Тайна</t>
  </si>
  <si>
    <t>Аврора</t>
  </si>
  <si>
    <t>Гриднева Галина</t>
  </si>
  <si>
    <t>папильон</t>
  </si>
  <si>
    <t>Флай</t>
  </si>
  <si>
    <t>Бирюкова Александра</t>
  </si>
  <si>
    <t>Лада</t>
  </si>
  <si>
    <t>Ларюшин Анатолий</t>
  </si>
  <si>
    <t>Роден</t>
  </si>
  <si>
    <t>Канопус</t>
  </si>
  <si>
    <t>Пустырева Мария</t>
  </si>
  <si>
    <t>бигль</t>
  </si>
  <si>
    <t>Ники</t>
  </si>
  <si>
    <t>Свит Юлия</t>
  </si>
  <si>
    <t>малинуа</t>
  </si>
  <si>
    <t>Ника</t>
  </si>
  <si>
    <t>Серова Марина</t>
  </si>
  <si>
    <t>Альф</t>
  </si>
  <si>
    <t>Дакша</t>
  </si>
  <si>
    <t>Горбунова Людмила</t>
  </si>
  <si>
    <t>Буся</t>
  </si>
  <si>
    <t>Алиса</t>
  </si>
  <si>
    <t>Пирогова Наталья</t>
  </si>
  <si>
    <t>эрд.т</t>
  </si>
  <si>
    <t>Райз</t>
  </si>
  <si>
    <t>Шульга Татьяна</t>
  </si>
  <si>
    <t>Коррида</t>
  </si>
  <si>
    <t>Салина</t>
  </si>
  <si>
    <t>Дарума</t>
  </si>
  <si>
    <t>Туманова Светлана</t>
  </si>
  <si>
    <t>Бейкон</t>
  </si>
  <si>
    <t>Рикки</t>
  </si>
  <si>
    <t>Скиппи</t>
  </si>
  <si>
    <t>Юкси</t>
  </si>
  <si>
    <t>Тори</t>
  </si>
  <si>
    <t>Мурзик</t>
  </si>
  <si>
    <t>Егорова Анастасия</t>
  </si>
  <si>
    <t>Масяня</t>
  </si>
  <si>
    <t>Сапожникова Светлана</t>
  </si>
  <si>
    <t>метис</t>
  </si>
  <si>
    <t>Дося</t>
  </si>
  <si>
    <t>Великая Василиса</t>
  </si>
  <si>
    <t>Бусинка</t>
  </si>
  <si>
    <t>Горецкая Мария</t>
  </si>
  <si>
    <t>рус.спан</t>
  </si>
  <si>
    <t>Рада</t>
  </si>
  <si>
    <t>Леонова Екатерина</t>
  </si>
  <si>
    <t>Адель</t>
  </si>
  <si>
    <t>Босс</t>
  </si>
  <si>
    <t>Кобликова Мария</t>
  </si>
  <si>
    <t>Винс</t>
  </si>
  <si>
    <t>Стель</t>
  </si>
  <si>
    <t>Лучинкина Марина</t>
  </si>
  <si>
    <t>Ямаха</t>
  </si>
  <si>
    <t>Максимова Юлия</t>
  </si>
  <si>
    <t>Лекс</t>
  </si>
  <si>
    <t>Торопов Роман</t>
  </si>
  <si>
    <t>Нео</t>
  </si>
  <si>
    <t>Повалищева Екатерина</t>
  </si>
  <si>
    <t>Викторис</t>
  </si>
  <si>
    <t>Федорова Галина</t>
  </si>
  <si>
    <t>Вандер</t>
  </si>
  <si>
    <t>Шерстнева Татьяна</t>
  </si>
  <si>
    <t>Нара</t>
  </si>
  <si>
    <t>Чумакова Анастасия</t>
  </si>
  <si>
    <t>Кирилл</t>
  </si>
  <si>
    <t>Кэрри</t>
  </si>
  <si>
    <t>Нечаева Юлия</t>
  </si>
  <si>
    <t>Тим</t>
  </si>
  <si>
    <t>Костогарова Галина</t>
  </si>
  <si>
    <t>Энджи</t>
  </si>
  <si>
    <t>лейклендт.</t>
  </si>
  <si>
    <t xml:space="preserve">Гурова Екатерина </t>
  </si>
  <si>
    <t>Азарт</t>
  </si>
  <si>
    <t>Кельт</t>
  </si>
  <si>
    <t>Чоговадзе Галина</t>
  </si>
  <si>
    <t>Саня</t>
  </si>
  <si>
    <t>Мешкова Елена</t>
  </si>
  <si>
    <t>Джасти</t>
  </si>
  <si>
    <t>Мешков Сергей</t>
  </si>
  <si>
    <t>вельшт.</t>
  </si>
  <si>
    <t>Торошка</t>
  </si>
  <si>
    <t>Кристиан</t>
  </si>
  <si>
    <t>Семова Кристина</t>
  </si>
  <si>
    <t>Гарсия М.</t>
  </si>
  <si>
    <t>Шарова Ирина</t>
  </si>
  <si>
    <t>Норт</t>
  </si>
  <si>
    <t>Феликс</t>
  </si>
  <si>
    <t>Насонова Светлана</t>
  </si>
  <si>
    <t>Нина Ричи</t>
  </si>
  <si>
    <t>Уолтер Д.</t>
  </si>
  <si>
    <t>Кондрашова Светлана</t>
  </si>
  <si>
    <t>Рашани</t>
  </si>
  <si>
    <t>Дили</t>
  </si>
  <si>
    <t>Кочетова Елена</t>
  </si>
  <si>
    <t>Экси</t>
  </si>
  <si>
    <t>дрт</t>
  </si>
  <si>
    <t>Бона</t>
  </si>
  <si>
    <t>Иванова Надежда</t>
  </si>
  <si>
    <t>Альбус</t>
  </si>
  <si>
    <t>Романчук Надежда</t>
  </si>
  <si>
    <t>бостон</t>
  </si>
  <si>
    <t>Рони</t>
  </si>
  <si>
    <t>Патрикеева Ольга</t>
  </si>
  <si>
    <t>цв\пинч</t>
  </si>
  <si>
    <t>Ульф</t>
  </si>
  <si>
    <t>Лиса</t>
  </si>
  <si>
    <t>Павлова Татьяна</t>
  </si>
  <si>
    <t>Микаэлла</t>
  </si>
  <si>
    <t>Иванова Анна</t>
  </si>
  <si>
    <t>Елисей</t>
  </si>
  <si>
    <t>Брыкина Анна</t>
  </si>
  <si>
    <t>Реми</t>
  </si>
  <si>
    <t>мит\шн</t>
  </si>
  <si>
    <t>Клюквина Екатерина</t>
  </si>
  <si>
    <t>Артист</t>
  </si>
  <si>
    <t>Сагдеева Елена</t>
  </si>
  <si>
    <t>Роберт</t>
  </si>
  <si>
    <t>Сычева Юлия</t>
  </si>
  <si>
    <t>Прайм Т.</t>
  </si>
  <si>
    <t>Галкина Юлия</t>
  </si>
  <si>
    <t>Летс Гоу</t>
  </si>
  <si>
    <t>Кеннет</t>
  </si>
  <si>
    <t>Сорокин Денис</t>
  </si>
  <si>
    <t>Федос</t>
  </si>
  <si>
    <t>Кенвивиэл</t>
  </si>
  <si>
    <t>Кверти</t>
  </si>
  <si>
    <t>Инфинити</t>
  </si>
  <si>
    <t>Медведкова Елена</t>
  </si>
  <si>
    <t>Эльфания</t>
  </si>
  <si>
    <t>Орхидея</t>
  </si>
  <si>
    <t>Ролс Ройс</t>
  </si>
  <si>
    <t>Каспер</t>
  </si>
  <si>
    <t>Кубок Вместе</t>
  </si>
  <si>
    <t>Шишакина Елена</t>
  </si>
  <si>
    <t>Эбони</t>
  </si>
  <si>
    <t>Капустина Елена</t>
  </si>
  <si>
    <t>Шуга</t>
  </si>
  <si>
    <t>прт</t>
  </si>
  <si>
    <t>Пати</t>
  </si>
  <si>
    <t>Денисова Елена</t>
  </si>
  <si>
    <t>Гарри</t>
  </si>
  <si>
    <t>Йори</t>
  </si>
  <si>
    <t>Ориент</t>
  </si>
  <si>
    <t>Резниченко Дарья</t>
  </si>
  <si>
    <t>Несси</t>
  </si>
  <si>
    <t>Джерри Ли</t>
  </si>
  <si>
    <t>только дж</t>
  </si>
  <si>
    <t>Старцева Алина</t>
  </si>
  <si>
    <t>Уши</t>
  </si>
  <si>
    <t>Вешка</t>
  </si>
  <si>
    <t>Осборн</t>
  </si>
  <si>
    <t>Ильина Полина</t>
  </si>
  <si>
    <t>Штеффи</t>
  </si>
  <si>
    <t>Хита</t>
  </si>
  <si>
    <t>S</t>
  </si>
  <si>
    <t>M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</si>
</sst>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i/>
      <sz val="12"/>
      <name val="Arial Cyr"/>
      <family val="2"/>
    </font>
    <font>
      <b/>
      <sz val="16"/>
      <name val="Arial Cyr"/>
      <family val="2"/>
    </font>
    <font>
      <b/>
      <i/>
      <sz val="14"/>
      <name val="Arial Cyr"/>
      <family val="2"/>
    </font>
    <font>
      <sz val="10"/>
      <color indexed="10"/>
      <name val="Arial"/>
      <family val="2"/>
    </font>
    <font>
      <b/>
      <sz val="11"/>
      <name val="Arial Cyr"/>
      <family val="2"/>
    </font>
    <font>
      <b/>
      <u val="single"/>
      <sz val="14"/>
      <name val="Arial Cyr"/>
      <family val="2"/>
    </font>
    <font>
      <sz val="11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3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sz val="10"/>
      <name val="Arial Cyr"/>
      <family val="2"/>
    </font>
    <font>
      <sz val="9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20" borderId="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4" fillId="20" borderId="0" xfId="0" applyNumberFormat="1" applyFont="1" applyFill="1" applyBorder="1" applyAlignment="1">
      <alignment vertical="center"/>
    </xf>
    <xf numFmtId="0" fontId="0" fillId="20" borderId="0" xfId="0" applyNumberFormat="1" applyFill="1" applyAlignment="1">
      <alignment vertical="center"/>
    </xf>
    <xf numFmtId="0" fontId="0" fillId="20" borderId="0" xfId="0" applyNumberFormat="1" applyFill="1" applyBorder="1" applyAlignment="1">
      <alignment vertical="center"/>
    </xf>
    <xf numFmtId="0" fontId="5" fillId="20" borderId="0" xfId="0" applyNumberFormat="1" applyFont="1" applyFill="1" applyBorder="1" applyAlignment="1">
      <alignment vertical="center"/>
    </xf>
    <xf numFmtId="0" fontId="6" fillId="20" borderId="0" xfId="0" applyNumberFormat="1" applyFont="1" applyFill="1" applyBorder="1" applyAlignment="1">
      <alignment vertical="center"/>
    </xf>
    <xf numFmtId="0" fontId="0" fillId="20" borderId="0" xfId="0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7" fillId="20" borderId="0" xfId="0" applyFont="1" applyFill="1" applyAlignment="1">
      <alignment/>
    </xf>
    <xf numFmtId="0" fontId="6" fillId="2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8" fillId="20" borderId="0" xfId="0" applyFont="1" applyFill="1" applyBorder="1" applyAlignment="1">
      <alignment vertical="center"/>
    </xf>
    <xf numFmtId="0" fontId="9" fillId="2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9" fillId="20" borderId="0" xfId="0" applyFont="1" applyFill="1" applyAlignment="1">
      <alignment/>
    </xf>
    <xf numFmtId="2" fontId="0" fillId="0" borderId="10" xfId="0" applyNumberFormat="1" applyFill="1" applyBorder="1" applyAlignment="1">
      <alignment horizontal="center"/>
    </xf>
    <xf numFmtId="0" fontId="9" fillId="2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2" fillId="20" borderId="0" xfId="0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20" borderId="10" xfId="0" applyFont="1" applyFill="1" applyBorder="1" applyAlignment="1">
      <alignment horizontal="center" textRotation="90" wrapText="1"/>
    </xf>
    <xf numFmtId="0" fontId="14" fillId="20" borderId="10" xfId="0" applyFont="1" applyFill="1" applyBorder="1" applyAlignment="1">
      <alignment horizontal="center" wrapText="1"/>
    </xf>
    <xf numFmtId="0" fontId="15" fillId="20" borderId="10" xfId="0" applyFont="1" applyFill="1" applyBorder="1" applyAlignment="1">
      <alignment horizontal="centerContinuous" wrapText="1"/>
    </xf>
    <xf numFmtId="0" fontId="0" fillId="20" borderId="10" xfId="0" applyFill="1" applyBorder="1" applyAlignment="1">
      <alignment horizontal="center" wrapText="1"/>
    </xf>
    <xf numFmtId="0" fontId="0" fillId="20" borderId="10" xfId="0" applyFill="1" applyBorder="1" applyAlignment="1">
      <alignment/>
    </xf>
    <xf numFmtId="0" fontId="16" fillId="20" borderId="10" xfId="0" applyFont="1" applyFill="1" applyBorder="1" applyAlignment="1">
      <alignment horizontal="center" wrapText="1"/>
    </xf>
    <xf numFmtId="0" fontId="0" fillId="20" borderId="10" xfId="0" applyFill="1" applyBorder="1" applyAlignment="1">
      <alignment horizontal="center" textRotation="255"/>
    </xf>
    <xf numFmtId="0" fontId="6" fillId="20" borderId="12" xfId="0" applyFont="1" applyFill="1" applyBorder="1" applyAlignment="1">
      <alignment/>
    </xf>
    <xf numFmtId="49" fontId="0" fillId="20" borderId="12" xfId="0" applyNumberFormat="1" applyFill="1" applyBorder="1" applyAlignment="1">
      <alignment wrapText="1"/>
    </xf>
    <xf numFmtId="49" fontId="13" fillId="20" borderId="13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0" fillId="24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0" xfId="0" applyFill="1" applyAlignment="1">
      <alignment/>
    </xf>
    <xf numFmtId="0" fontId="0" fillId="0" borderId="0" xfId="0" applyFill="1" applyAlignment="1">
      <alignment/>
    </xf>
    <xf numFmtId="0" fontId="17" fillId="25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4" borderId="10" xfId="0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2" fillId="2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PageLayoutView="0" workbookViewId="0" topLeftCell="A4">
      <selection activeCell="A37" sqref="A37:IV38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40124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9" t="s">
        <v>188</v>
      </c>
      <c r="M1" s="50"/>
      <c r="N1" s="50"/>
      <c r="O1" s="50"/>
      <c r="P1" s="50"/>
      <c r="Q1" s="50"/>
      <c r="R1" s="51"/>
      <c r="S1" s="8"/>
      <c r="T1" s="4"/>
    </row>
    <row r="2" spans="1:20" ht="15.75">
      <c r="A2" s="9" t="s">
        <v>2</v>
      </c>
      <c r="B2" s="8"/>
      <c r="C2" s="52"/>
      <c r="D2" s="53"/>
      <c r="E2" s="5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>
        <v>190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MAX(A10:A46)</f>
        <v>38</v>
      </c>
      <c r="E5" s="8"/>
      <c r="F5" s="16" t="s">
        <v>8</v>
      </c>
      <c r="G5" s="10"/>
      <c r="H5" s="10"/>
      <c r="I5" s="19">
        <f>I4/I6</f>
        <v>3.9285714285714284</v>
      </c>
      <c r="J5" s="10"/>
      <c r="K5" s="12"/>
      <c r="L5" s="16" t="s">
        <v>8</v>
      </c>
      <c r="M5" s="10"/>
      <c r="N5" s="10"/>
      <c r="O5" s="19">
        <f>O4/O6</f>
        <v>3.9583333333333335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42</v>
      </c>
      <c r="J6" s="10"/>
      <c r="K6" s="12"/>
      <c r="L6" s="20" t="s">
        <v>9</v>
      </c>
      <c r="M6" s="10"/>
      <c r="N6" s="10"/>
      <c r="O6" s="21">
        <v>48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>
        <v>68</v>
      </c>
      <c r="P7" s="10"/>
      <c r="Q7" s="10"/>
      <c r="R7" s="55" t="s">
        <v>12</v>
      </c>
      <c r="S7" s="55"/>
      <c r="T7" s="24" t="s">
        <v>13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3</v>
      </c>
      <c r="B9" s="35" t="s">
        <v>62</v>
      </c>
      <c r="C9" s="35"/>
      <c r="D9" s="35" t="s">
        <v>27</v>
      </c>
      <c r="E9" s="35" t="s">
        <v>63</v>
      </c>
      <c r="F9" s="35">
        <v>0</v>
      </c>
      <c r="G9" s="35">
        <v>36.9</v>
      </c>
      <c r="H9" s="35">
        <f aca="true" t="shared" si="0" ref="H9:H40">IF((G9-$I$6)&gt;0,G9-$I$6,0)</f>
        <v>0</v>
      </c>
      <c r="I9" s="35">
        <f aca="true" t="shared" si="1" ref="I9:I40">H9+F9</f>
        <v>0</v>
      </c>
      <c r="J9" s="35">
        <v>1</v>
      </c>
      <c r="K9" s="35"/>
      <c r="L9" s="35">
        <v>0</v>
      </c>
      <c r="M9" s="35">
        <v>44.28</v>
      </c>
      <c r="N9" s="35">
        <f aca="true" t="shared" si="2" ref="N9:N40">IF((M9-$O$6)&gt;0,M9-$O$6,0)</f>
        <v>0</v>
      </c>
      <c r="O9" s="35">
        <f aca="true" t="shared" si="3" ref="O9:O38">N9+L9</f>
        <v>0</v>
      </c>
      <c r="P9" s="35">
        <v>1</v>
      </c>
      <c r="Q9" s="35"/>
      <c r="R9" s="35">
        <f aca="true" t="shared" si="4" ref="R9:R40">O9+I9</f>
        <v>0</v>
      </c>
      <c r="S9" s="35">
        <f aca="true" t="shared" si="5" ref="S9:S40">M9+G9</f>
        <v>81.18</v>
      </c>
      <c r="T9" s="35">
        <v>1</v>
      </c>
    </row>
    <row r="10" spans="1:20" ht="12.75">
      <c r="A10" s="35">
        <v>7</v>
      </c>
      <c r="B10" s="35" t="s">
        <v>84</v>
      </c>
      <c r="C10" s="35"/>
      <c r="D10" s="35" t="s">
        <v>27</v>
      </c>
      <c r="E10" s="35" t="s">
        <v>85</v>
      </c>
      <c r="F10" s="35">
        <v>0</v>
      </c>
      <c r="G10" s="35">
        <v>37.84</v>
      </c>
      <c r="H10" s="35">
        <f t="shared" si="0"/>
        <v>0</v>
      </c>
      <c r="I10" s="35">
        <f t="shared" si="1"/>
        <v>0</v>
      </c>
      <c r="J10" s="35">
        <v>2</v>
      </c>
      <c r="K10" s="35"/>
      <c r="L10" s="35">
        <v>0</v>
      </c>
      <c r="M10" s="35">
        <v>47.93</v>
      </c>
      <c r="N10" s="35">
        <f t="shared" si="2"/>
        <v>0</v>
      </c>
      <c r="O10" s="35">
        <f t="shared" si="3"/>
        <v>0</v>
      </c>
      <c r="P10" s="35">
        <v>5</v>
      </c>
      <c r="Q10" s="35"/>
      <c r="R10" s="35">
        <f t="shared" si="4"/>
        <v>0</v>
      </c>
      <c r="S10" s="35">
        <f t="shared" si="5"/>
        <v>85.77000000000001</v>
      </c>
      <c r="T10" s="35">
        <v>2</v>
      </c>
    </row>
    <row r="11" spans="1:20" ht="12.75">
      <c r="A11" s="35">
        <v>1</v>
      </c>
      <c r="B11" s="35" t="s">
        <v>207</v>
      </c>
      <c r="C11" s="35"/>
      <c r="D11" s="35" t="s">
        <v>69</v>
      </c>
      <c r="E11" s="35" t="s">
        <v>208</v>
      </c>
      <c r="F11" s="35">
        <v>0</v>
      </c>
      <c r="G11" s="35">
        <v>44.03</v>
      </c>
      <c r="H11" s="35">
        <f t="shared" si="0"/>
        <v>2.030000000000001</v>
      </c>
      <c r="I11" s="35">
        <f t="shared" si="1"/>
        <v>2.030000000000001</v>
      </c>
      <c r="J11" s="35">
        <v>5</v>
      </c>
      <c r="K11" s="35"/>
      <c r="L11" s="35">
        <v>0</v>
      </c>
      <c r="M11" s="35">
        <v>50.4</v>
      </c>
      <c r="N11" s="35">
        <f t="shared" si="2"/>
        <v>2.3999999999999986</v>
      </c>
      <c r="O11" s="35">
        <f t="shared" si="3"/>
        <v>2.3999999999999986</v>
      </c>
      <c r="P11" s="35">
        <v>10</v>
      </c>
      <c r="Q11" s="35"/>
      <c r="R11" s="35">
        <f t="shared" si="4"/>
        <v>4.43</v>
      </c>
      <c r="S11" s="35">
        <f t="shared" si="5"/>
        <v>94.43</v>
      </c>
      <c r="T11" s="35">
        <v>3</v>
      </c>
    </row>
    <row r="12" spans="1:20" ht="12.75">
      <c r="A12" s="35">
        <v>29</v>
      </c>
      <c r="B12" s="35" t="s">
        <v>149</v>
      </c>
      <c r="C12" s="35"/>
      <c r="D12" s="35" t="s">
        <v>27</v>
      </c>
      <c r="E12" s="35" t="s">
        <v>150</v>
      </c>
      <c r="F12" s="35">
        <v>5</v>
      </c>
      <c r="G12" s="35">
        <v>40.61</v>
      </c>
      <c r="H12" s="35">
        <f t="shared" si="0"/>
        <v>0</v>
      </c>
      <c r="I12" s="35">
        <f t="shared" si="1"/>
        <v>5</v>
      </c>
      <c r="J12" s="35">
        <v>6</v>
      </c>
      <c r="K12" s="35"/>
      <c r="L12" s="35">
        <v>0</v>
      </c>
      <c r="M12" s="35">
        <v>46.72</v>
      </c>
      <c r="N12" s="35">
        <f t="shared" si="2"/>
        <v>0</v>
      </c>
      <c r="O12" s="35">
        <f t="shared" si="3"/>
        <v>0</v>
      </c>
      <c r="P12" s="35">
        <v>3</v>
      </c>
      <c r="Q12" s="35"/>
      <c r="R12" s="35">
        <f t="shared" si="4"/>
        <v>5</v>
      </c>
      <c r="S12" s="35">
        <f t="shared" si="5"/>
        <v>87.33</v>
      </c>
      <c r="T12" s="35">
        <v>4</v>
      </c>
    </row>
    <row r="13" spans="1:20" s="47" customFormat="1" ht="12.75">
      <c r="A13" s="46">
        <v>37</v>
      </c>
      <c r="B13" s="46" t="s">
        <v>169</v>
      </c>
      <c r="C13" s="46"/>
      <c r="D13" s="46" t="s">
        <v>27</v>
      </c>
      <c r="E13" s="46" t="s">
        <v>177</v>
      </c>
      <c r="F13" s="46">
        <v>0</v>
      </c>
      <c r="G13" s="46">
        <v>38.56</v>
      </c>
      <c r="H13" s="46">
        <f t="shared" si="0"/>
        <v>0</v>
      </c>
      <c r="I13" s="46">
        <f t="shared" si="1"/>
        <v>0</v>
      </c>
      <c r="J13" s="46">
        <v>3</v>
      </c>
      <c r="K13" s="46"/>
      <c r="L13" s="46">
        <v>5</v>
      </c>
      <c r="M13" s="46">
        <v>51.87</v>
      </c>
      <c r="N13" s="46">
        <f t="shared" si="2"/>
        <v>3.8699999999999974</v>
      </c>
      <c r="O13" s="46">
        <f t="shared" si="3"/>
        <v>8.869999999999997</v>
      </c>
      <c r="P13" s="46">
        <v>23</v>
      </c>
      <c r="Q13" s="46"/>
      <c r="R13" s="46">
        <f t="shared" si="4"/>
        <v>8.869999999999997</v>
      </c>
      <c r="S13" s="46">
        <f t="shared" si="5"/>
        <v>90.43</v>
      </c>
      <c r="T13" s="46">
        <v>5</v>
      </c>
    </row>
    <row r="14" spans="1:20" ht="12.75">
      <c r="A14" s="35">
        <v>23</v>
      </c>
      <c r="B14" s="40" t="s">
        <v>191</v>
      </c>
      <c r="C14" s="35"/>
      <c r="D14" s="40" t="s">
        <v>27</v>
      </c>
      <c r="E14" s="40" t="s">
        <v>192</v>
      </c>
      <c r="F14" s="35">
        <v>10</v>
      </c>
      <c r="G14" s="35">
        <v>49.37</v>
      </c>
      <c r="H14" s="35">
        <f t="shared" si="0"/>
        <v>7.369999999999997</v>
      </c>
      <c r="I14" s="35">
        <f t="shared" si="1"/>
        <v>17.369999999999997</v>
      </c>
      <c r="J14" s="35">
        <v>11</v>
      </c>
      <c r="K14" s="35"/>
      <c r="L14" s="35">
        <v>0</v>
      </c>
      <c r="M14" s="35">
        <v>48.9</v>
      </c>
      <c r="N14" s="35">
        <f t="shared" si="2"/>
        <v>0.8999999999999986</v>
      </c>
      <c r="O14" s="35">
        <f t="shared" si="3"/>
        <v>0.8999999999999986</v>
      </c>
      <c r="P14" s="35">
        <v>9</v>
      </c>
      <c r="Q14" s="35"/>
      <c r="R14" s="35">
        <f t="shared" si="4"/>
        <v>18.269999999999996</v>
      </c>
      <c r="S14" s="35">
        <f t="shared" si="5"/>
        <v>98.27</v>
      </c>
      <c r="T14" s="35">
        <v>6</v>
      </c>
    </row>
    <row r="15" spans="1:20" ht="12.75">
      <c r="A15" s="35">
        <v>24</v>
      </c>
      <c r="B15" s="35" t="s">
        <v>127</v>
      </c>
      <c r="C15" s="35"/>
      <c r="D15" s="35" t="s">
        <v>27</v>
      </c>
      <c r="E15" s="35" t="s">
        <v>128</v>
      </c>
      <c r="F15" s="35">
        <v>10</v>
      </c>
      <c r="G15" s="35">
        <v>44.81</v>
      </c>
      <c r="H15" s="35">
        <f t="shared" si="0"/>
        <v>2.8100000000000023</v>
      </c>
      <c r="I15" s="35">
        <f t="shared" si="1"/>
        <v>12.810000000000002</v>
      </c>
      <c r="J15" s="35">
        <v>9</v>
      </c>
      <c r="K15" s="35"/>
      <c r="L15" s="35">
        <v>0</v>
      </c>
      <c r="M15" s="35">
        <v>55.12</v>
      </c>
      <c r="N15" s="35">
        <f t="shared" si="2"/>
        <v>7.119999999999997</v>
      </c>
      <c r="O15" s="35">
        <f t="shared" si="3"/>
        <v>7.119999999999997</v>
      </c>
      <c r="P15" s="35">
        <v>18</v>
      </c>
      <c r="Q15" s="35"/>
      <c r="R15" s="35">
        <f t="shared" si="4"/>
        <v>19.93</v>
      </c>
      <c r="S15" s="35">
        <f t="shared" si="5"/>
        <v>99.93</v>
      </c>
      <c r="T15" s="35">
        <v>7</v>
      </c>
    </row>
    <row r="16" spans="1:20" ht="12.75">
      <c r="A16" s="35">
        <v>27</v>
      </c>
      <c r="B16" s="35" t="s">
        <v>146</v>
      </c>
      <c r="C16" s="35"/>
      <c r="D16" s="35" t="s">
        <v>27</v>
      </c>
      <c r="E16" s="35" t="s">
        <v>147</v>
      </c>
      <c r="F16" s="35">
        <v>15</v>
      </c>
      <c r="G16" s="35">
        <v>39.28</v>
      </c>
      <c r="H16" s="35">
        <f t="shared" si="0"/>
        <v>0</v>
      </c>
      <c r="I16" s="35">
        <f t="shared" si="1"/>
        <v>15</v>
      </c>
      <c r="J16" s="35">
        <v>10</v>
      </c>
      <c r="K16" s="35"/>
      <c r="L16" s="35">
        <v>5</v>
      </c>
      <c r="M16" s="35">
        <v>45.68</v>
      </c>
      <c r="N16" s="35">
        <f t="shared" si="2"/>
        <v>0</v>
      </c>
      <c r="O16" s="35">
        <f t="shared" si="3"/>
        <v>5</v>
      </c>
      <c r="P16" s="35">
        <v>14</v>
      </c>
      <c r="Q16" s="35"/>
      <c r="R16" s="35">
        <f t="shared" si="4"/>
        <v>20</v>
      </c>
      <c r="S16" s="35">
        <f t="shared" si="5"/>
        <v>84.96000000000001</v>
      </c>
      <c r="T16" s="35">
        <v>8</v>
      </c>
    </row>
    <row r="17" spans="1:20" ht="12.75">
      <c r="A17" s="35">
        <v>2</v>
      </c>
      <c r="B17" s="35" t="s">
        <v>37</v>
      </c>
      <c r="C17" s="35"/>
      <c r="D17" s="35" t="s">
        <v>38</v>
      </c>
      <c r="E17" s="35" t="s">
        <v>39</v>
      </c>
      <c r="F17" s="35">
        <v>20</v>
      </c>
      <c r="G17" s="35">
        <v>45.56</v>
      </c>
      <c r="H17" s="35">
        <f t="shared" si="0"/>
        <v>3.5600000000000023</v>
      </c>
      <c r="I17" s="35">
        <f t="shared" si="1"/>
        <v>23.560000000000002</v>
      </c>
      <c r="J17" s="35">
        <v>12</v>
      </c>
      <c r="K17" s="35"/>
      <c r="L17" s="35">
        <v>0</v>
      </c>
      <c r="M17" s="35">
        <v>48.68</v>
      </c>
      <c r="N17" s="35">
        <f t="shared" si="2"/>
        <v>0.6799999999999997</v>
      </c>
      <c r="O17" s="35">
        <f t="shared" si="3"/>
        <v>0.6799999999999997</v>
      </c>
      <c r="P17" s="35">
        <v>8</v>
      </c>
      <c r="Q17" s="35"/>
      <c r="R17" s="35">
        <f t="shared" si="4"/>
        <v>24.240000000000002</v>
      </c>
      <c r="S17" s="35">
        <f t="shared" si="5"/>
        <v>94.24000000000001</v>
      </c>
      <c r="T17" s="35">
        <v>9</v>
      </c>
    </row>
    <row r="18" spans="1:20" ht="12.75">
      <c r="A18" s="35">
        <v>12</v>
      </c>
      <c r="B18" s="35" t="s">
        <v>46</v>
      </c>
      <c r="C18" s="35"/>
      <c r="D18" s="35" t="s">
        <v>27</v>
      </c>
      <c r="E18" s="35" t="s">
        <v>47</v>
      </c>
      <c r="F18" s="35">
        <v>10</v>
      </c>
      <c r="G18" s="35">
        <v>38</v>
      </c>
      <c r="H18" s="35">
        <f t="shared" si="0"/>
        <v>0</v>
      </c>
      <c r="I18" s="35">
        <f t="shared" si="1"/>
        <v>10</v>
      </c>
      <c r="J18" s="35">
        <v>8</v>
      </c>
      <c r="K18" s="35"/>
      <c r="L18" s="35">
        <v>10</v>
      </c>
      <c r="M18" s="35">
        <v>52.75</v>
      </c>
      <c r="N18" s="35">
        <f t="shared" si="2"/>
        <v>4.75</v>
      </c>
      <c r="O18" s="35">
        <f t="shared" si="3"/>
        <v>14.75</v>
      </c>
      <c r="P18" s="35">
        <v>27</v>
      </c>
      <c r="Q18" s="35"/>
      <c r="R18" s="35">
        <f t="shared" si="4"/>
        <v>24.75</v>
      </c>
      <c r="S18" s="35">
        <f t="shared" si="5"/>
        <v>90.75</v>
      </c>
      <c r="T18" s="35">
        <v>10</v>
      </c>
    </row>
    <row r="19" spans="1:20" ht="12.75">
      <c r="A19" s="35">
        <v>31</v>
      </c>
      <c r="B19" s="35" t="s">
        <v>162</v>
      </c>
      <c r="C19" s="35"/>
      <c r="D19" s="35" t="s">
        <v>69</v>
      </c>
      <c r="E19" s="35" t="s">
        <v>163</v>
      </c>
      <c r="F19" s="35">
        <v>0</v>
      </c>
      <c r="G19" s="35">
        <v>47.68</v>
      </c>
      <c r="H19" s="35">
        <f t="shared" si="0"/>
        <v>5.68</v>
      </c>
      <c r="I19" s="35">
        <f t="shared" si="1"/>
        <v>5.68</v>
      </c>
      <c r="J19" s="35">
        <v>7</v>
      </c>
      <c r="K19" s="35"/>
      <c r="L19" s="35">
        <v>5</v>
      </c>
      <c r="M19" s="35">
        <v>65.34</v>
      </c>
      <c r="N19" s="35">
        <f t="shared" si="2"/>
        <v>17.340000000000003</v>
      </c>
      <c r="O19" s="35">
        <f t="shared" si="3"/>
        <v>22.340000000000003</v>
      </c>
      <c r="P19" s="35">
        <v>29</v>
      </c>
      <c r="Q19" s="35"/>
      <c r="R19" s="35">
        <f t="shared" si="4"/>
        <v>28.020000000000003</v>
      </c>
      <c r="S19" s="35">
        <f t="shared" si="5"/>
        <v>113.02000000000001</v>
      </c>
      <c r="T19" s="35">
        <v>11</v>
      </c>
    </row>
    <row r="20" spans="1:20" ht="12.75">
      <c r="A20" s="35">
        <v>14</v>
      </c>
      <c r="B20" s="35" t="s">
        <v>111</v>
      </c>
      <c r="C20" s="35"/>
      <c r="D20" s="35" t="s">
        <v>27</v>
      </c>
      <c r="E20" s="35" t="s">
        <v>112</v>
      </c>
      <c r="F20" s="35">
        <v>20</v>
      </c>
      <c r="G20" s="35">
        <v>45.84</v>
      </c>
      <c r="H20" s="35">
        <f t="shared" si="0"/>
        <v>3.8400000000000034</v>
      </c>
      <c r="I20" s="35">
        <f t="shared" si="1"/>
        <v>23.840000000000003</v>
      </c>
      <c r="J20" s="35">
        <v>13</v>
      </c>
      <c r="K20" s="35"/>
      <c r="L20" s="35">
        <v>10</v>
      </c>
      <c r="M20" s="35">
        <v>49.02</v>
      </c>
      <c r="N20" s="35">
        <f t="shared" si="2"/>
        <v>1.0200000000000031</v>
      </c>
      <c r="O20" s="35">
        <f t="shared" si="3"/>
        <v>11.020000000000003</v>
      </c>
      <c r="P20" s="35">
        <v>24</v>
      </c>
      <c r="Q20" s="35"/>
      <c r="R20" s="35">
        <f t="shared" si="4"/>
        <v>34.86000000000001</v>
      </c>
      <c r="S20" s="35">
        <f t="shared" si="5"/>
        <v>94.86000000000001</v>
      </c>
      <c r="T20" s="35">
        <v>12</v>
      </c>
    </row>
    <row r="21" spans="1:20" ht="12.75">
      <c r="A21" s="35">
        <v>32</v>
      </c>
      <c r="B21" s="35" t="s">
        <v>164</v>
      </c>
      <c r="C21" s="35"/>
      <c r="D21" s="35" t="s">
        <v>27</v>
      </c>
      <c r="E21" s="35" t="s">
        <v>165</v>
      </c>
      <c r="F21" s="35">
        <v>30</v>
      </c>
      <c r="G21" s="35">
        <v>47.69</v>
      </c>
      <c r="H21" s="35">
        <f t="shared" si="0"/>
        <v>5.689999999999998</v>
      </c>
      <c r="I21" s="35">
        <f t="shared" si="1"/>
        <v>35.69</v>
      </c>
      <c r="J21" s="35">
        <v>14</v>
      </c>
      <c r="K21" s="35"/>
      <c r="L21" s="35">
        <v>10</v>
      </c>
      <c r="M21" s="35">
        <v>53.28</v>
      </c>
      <c r="N21" s="35">
        <f t="shared" si="2"/>
        <v>5.280000000000001</v>
      </c>
      <c r="O21" s="35">
        <f t="shared" si="3"/>
        <v>15.280000000000001</v>
      </c>
      <c r="P21" s="35">
        <v>28</v>
      </c>
      <c r="Q21" s="35"/>
      <c r="R21" s="35">
        <f t="shared" si="4"/>
        <v>50.97</v>
      </c>
      <c r="S21" s="35">
        <f t="shared" si="5"/>
        <v>100.97</v>
      </c>
      <c r="T21" s="35">
        <v>13</v>
      </c>
    </row>
    <row r="22" spans="1:20" ht="12.75">
      <c r="A22" s="35">
        <v>19</v>
      </c>
      <c r="B22" s="35" t="s">
        <v>84</v>
      </c>
      <c r="C22" s="35"/>
      <c r="D22" s="35" t="s">
        <v>27</v>
      </c>
      <c r="E22" s="35" t="s">
        <v>86</v>
      </c>
      <c r="F22" s="35">
        <v>0</v>
      </c>
      <c r="G22" s="35">
        <v>39.52</v>
      </c>
      <c r="H22" s="35">
        <f t="shared" si="0"/>
        <v>0</v>
      </c>
      <c r="I22" s="35">
        <f t="shared" si="1"/>
        <v>0</v>
      </c>
      <c r="J22" s="35">
        <v>4</v>
      </c>
      <c r="K22" s="35"/>
      <c r="L22" s="35">
        <v>100</v>
      </c>
      <c r="M22" s="35"/>
      <c r="N22" s="35">
        <f t="shared" si="2"/>
        <v>0</v>
      </c>
      <c r="O22" s="35">
        <f t="shared" si="3"/>
        <v>100</v>
      </c>
      <c r="P22" s="35"/>
      <c r="Q22" s="35"/>
      <c r="R22" s="35">
        <f t="shared" si="4"/>
        <v>100</v>
      </c>
      <c r="S22" s="35">
        <f t="shared" si="5"/>
        <v>39.52</v>
      </c>
      <c r="T22" s="35"/>
    </row>
    <row r="23" spans="1:20" ht="12.75">
      <c r="A23" s="35">
        <v>15</v>
      </c>
      <c r="B23" s="35" t="s">
        <v>115</v>
      </c>
      <c r="C23" s="35"/>
      <c r="D23" s="35" t="s">
        <v>27</v>
      </c>
      <c r="E23" s="35" t="s">
        <v>116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>
        <v>0</v>
      </c>
      <c r="M23" s="35">
        <v>45.72</v>
      </c>
      <c r="N23" s="35">
        <f t="shared" si="2"/>
        <v>0</v>
      </c>
      <c r="O23" s="35">
        <f t="shared" si="3"/>
        <v>0</v>
      </c>
      <c r="P23" s="35">
        <v>2</v>
      </c>
      <c r="Q23" s="35"/>
      <c r="R23" s="35">
        <f t="shared" si="4"/>
        <v>100</v>
      </c>
      <c r="S23" s="35">
        <f t="shared" si="5"/>
        <v>45.72</v>
      </c>
      <c r="T23" s="35"/>
    </row>
    <row r="24" spans="1:20" s="47" customFormat="1" ht="12.75">
      <c r="A24" s="46">
        <v>17</v>
      </c>
      <c r="B24" s="46" t="s">
        <v>169</v>
      </c>
      <c r="C24" s="46"/>
      <c r="D24" s="46" t="s">
        <v>27</v>
      </c>
      <c r="E24" s="46" t="s">
        <v>170</v>
      </c>
      <c r="F24" s="46">
        <v>100</v>
      </c>
      <c r="G24" s="46"/>
      <c r="H24" s="46">
        <f t="shared" si="0"/>
        <v>0</v>
      </c>
      <c r="I24" s="46">
        <f t="shared" si="1"/>
        <v>100</v>
      </c>
      <c r="J24" s="46"/>
      <c r="K24" s="46"/>
      <c r="L24" s="46">
        <v>0</v>
      </c>
      <c r="M24" s="46">
        <v>48.34</v>
      </c>
      <c r="N24" s="46">
        <f t="shared" si="2"/>
        <v>0.3400000000000034</v>
      </c>
      <c r="O24" s="46">
        <f t="shared" si="3"/>
        <v>0.3400000000000034</v>
      </c>
      <c r="P24" s="46">
        <v>7</v>
      </c>
      <c r="Q24" s="46"/>
      <c r="R24" s="46">
        <f t="shared" si="4"/>
        <v>100.34</v>
      </c>
      <c r="S24" s="46">
        <f t="shared" si="5"/>
        <v>48.34</v>
      </c>
      <c r="T24" s="46"/>
    </row>
    <row r="25" spans="1:20" ht="12.75">
      <c r="A25" s="35">
        <v>26</v>
      </c>
      <c r="B25" s="35" t="s">
        <v>132</v>
      </c>
      <c r="C25" s="35"/>
      <c r="D25" s="35" t="s">
        <v>27</v>
      </c>
      <c r="E25" s="35" t="s">
        <v>133</v>
      </c>
      <c r="F25" s="35">
        <v>100</v>
      </c>
      <c r="G25" s="35"/>
      <c r="H25" s="35">
        <f t="shared" si="0"/>
        <v>0</v>
      </c>
      <c r="I25" s="35">
        <f t="shared" si="1"/>
        <v>100</v>
      </c>
      <c r="J25" s="35"/>
      <c r="K25" s="35"/>
      <c r="L25" s="35">
        <v>0</v>
      </c>
      <c r="M25" s="35">
        <v>52.12</v>
      </c>
      <c r="N25" s="35">
        <f t="shared" si="2"/>
        <v>4.119999999999997</v>
      </c>
      <c r="O25" s="35">
        <f t="shared" si="3"/>
        <v>4.119999999999997</v>
      </c>
      <c r="P25" s="35">
        <v>12</v>
      </c>
      <c r="Q25" s="35"/>
      <c r="R25" s="35">
        <f t="shared" si="4"/>
        <v>104.12</v>
      </c>
      <c r="S25" s="35">
        <f t="shared" si="5"/>
        <v>52.12</v>
      </c>
      <c r="T25" s="38"/>
    </row>
    <row r="26" spans="1:20" ht="12.75">
      <c r="A26" s="35">
        <v>11</v>
      </c>
      <c r="B26" s="35" t="s">
        <v>113</v>
      </c>
      <c r="C26" s="35"/>
      <c r="D26" s="35" t="s">
        <v>27</v>
      </c>
      <c r="E26" s="35" t="s">
        <v>114</v>
      </c>
      <c r="F26" s="35">
        <v>100</v>
      </c>
      <c r="G26" s="35"/>
      <c r="H26" s="35">
        <f t="shared" si="0"/>
        <v>0</v>
      </c>
      <c r="I26" s="35">
        <v>100</v>
      </c>
      <c r="J26" s="35"/>
      <c r="K26" s="35"/>
      <c r="L26" s="35">
        <v>0</v>
      </c>
      <c r="M26" s="35">
        <v>52.81</v>
      </c>
      <c r="N26" s="35">
        <f t="shared" si="2"/>
        <v>4.810000000000002</v>
      </c>
      <c r="O26" s="35">
        <f t="shared" si="3"/>
        <v>4.810000000000002</v>
      </c>
      <c r="P26" s="35">
        <v>13</v>
      </c>
      <c r="Q26" s="35"/>
      <c r="R26" s="35">
        <f t="shared" si="4"/>
        <v>104.81</v>
      </c>
      <c r="S26" s="35">
        <f t="shared" si="5"/>
        <v>52.81</v>
      </c>
      <c r="T26" s="35"/>
    </row>
    <row r="27" spans="1:20" ht="12.75">
      <c r="A27" s="35">
        <v>9</v>
      </c>
      <c r="B27" s="35" t="s">
        <v>101</v>
      </c>
      <c r="C27" s="35"/>
      <c r="D27" s="35" t="s">
        <v>27</v>
      </c>
      <c r="E27" s="35" t="s">
        <v>102</v>
      </c>
      <c r="F27" s="35">
        <v>100</v>
      </c>
      <c r="G27" s="35"/>
      <c r="H27" s="35">
        <f t="shared" si="0"/>
        <v>0</v>
      </c>
      <c r="I27" s="35">
        <v>100</v>
      </c>
      <c r="J27" s="35"/>
      <c r="K27" s="35"/>
      <c r="L27" s="35">
        <v>5</v>
      </c>
      <c r="M27" s="35">
        <v>48.37</v>
      </c>
      <c r="N27" s="35">
        <f t="shared" si="2"/>
        <v>0.36999999999999744</v>
      </c>
      <c r="O27" s="35">
        <f t="shared" si="3"/>
        <v>5.369999999999997</v>
      </c>
      <c r="P27" s="35">
        <v>15</v>
      </c>
      <c r="Q27" s="35"/>
      <c r="R27" s="35">
        <f t="shared" si="4"/>
        <v>105.37</v>
      </c>
      <c r="S27" s="35">
        <f t="shared" si="5"/>
        <v>48.37</v>
      </c>
      <c r="T27" s="35"/>
    </row>
    <row r="28" spans="1:20" ht="12.75">
      <c r="A28" s="35">
        <v>21</v>
      </c>
      <c r="B28" s="35" t="s">
        <v>203</v>
      </c>
      <c r="C28" s="35"/>
      <c r="D28" s="35" t="s">
        <v>27</v>
      </c>
      <c r="E28" s="35" t="s">
        <v>204</v>
      </c>
      <c r="F28" s="35">
        <v>100</v>
      </c>
      <c r="G28" s="35"/>
      <c r="H28" s="35">
        <f t="shared" si="0"/>
        <v>0</v>
      </c>
      <c r="I28" s="35">
        <f t="shared" si="1"/>
        <v>100</v>
      </c>
      <c r="J28" s="35"/>
      <c r="K28" s="35"/>
      <c r="L28" s="35">
        <v>5</v>
      </c>
      <c r="M28" s="35">
        <v>49.96</v>
      </c>
      <c r="N28" s="35">
        <f>IF((M28-$O$6)&gt;0,M28-$O$6,0)</f>
        <v>1.9600000000000009</v>
      </c>
      <c r="O28" s="35">
        <f>N28+L28</f>
        <v>6.960000000000001</v>
      </c>
      <c r="P28" s="35">
        <v>17</v>
      </c>
      <c r="Q28" s="35"/>
      <c r="R28" s="35">
        <f>O28+I28</f>
        <v>106.96000000000001</v>
      </c>
      <c r="S28" s="35">
        <f>M28+G28</f>
        <v>49.96</v>
      </c>
      <c r="T28" s="35"/>
    </row>
    <row r="29" spans="1:20" ht="12.75">
      <c r="A29" s="35">
        <v>25</v>
      </c>
      <c r="B29" s="40" t="s">
        <v>189</v>
      </c>
      <c r="C29" s="35"/>
      <c r="D29" s="40" t="s">
        <v>27</v>
      </c>
      <c r="E29" s="40" t="s">
        <v>190</v>
      </c>
      <c r="F29" s="35">
        <v>100</v>
      </c>
      <c r="G29" s="35"/>
      <c r="H29" s="35">
        <f t="shared" si="0"/>
        <v>0</v>
      </c>
      <c r="I29" s="35">
        <f t="shared" si="1"/>
        <v>100</v>
      </c>
      <c r="J29" s="35"/>
      <c r="K29" s="35"/>
      <c r="L29" s="35">
        <v>5</v>
      </c>
      <c r="M29" s="35">
        <v>50.21</v>
      </c>
      <c r="N29" s="35">
        <f t="shared" si="2"/>
        <v>2.210000000000001</v>
      </c>
      <c r="O29" s="35">
        <f t="shared" si="3"/>
        <v>7.210000000000001</v>
      </c>
      <c r="P29" s="35">
        <v>19</v>
      </c>
      <c r="Q29" s="35"/>
      <c r="R29" s="35">
        <f t="shared" si="4"/>
        <v>107.21000000000001</v>
      </c>
      <c r="S29" s="35">
        <f t="shared" si="5"/>
        <v>50.21</v>
      </c>
      <c r="T29" s="38"/>
    </row>
    <row r="30" spans="1:20" ht="12.75">
      <c r="A30" s="35">
        <v>28</v>
      </c>
      <c r="B30" s="35" t="s">
        <v>68</v>
      </c>
      <c r="C30" s="35"/>
      <c r="D30" s="35" t="s">
        <v>69</v>
      </c>
      <c r="E30" s="35" t="s">
        <v>70</v>
      </c>
      <c r="F30" s="35">
        <v>100</v>
      </c>
      <c r="G30" s="35"/>
      <c r="H30" s="35">
        <f t="shared" si="0"/>
        <v>0</v>
      </c>
      <c r="I30" s="35">
        <f t="shared" si="1"/>
        <v>100</v>
      </c>
      <c r="J30" s="35"/>
      <c r="K30" s="35"/>
      <c r="L30" s="35">
        <v>0</v>
      </c>
      <c r="M30" s="35">
        <v>56.28</v>
      </c>
      <c r="N30" s="35">
        <f t="shared" si="2"/>
        <v>8.280000000000001</v>
      </c>
      <c r="O30" s="35">
        <f t="shared" si="3"/>
        <v>8.280000000000001</v>
      </c>
      <c r="P30" s="35">
        <v>20</v>
      </c>
      <c r="Q30" s="35"/>
      <c r="R30" s="35">
        <f t="shared" si="4"/>
        <v>108.28</v>
      </c>
      <c r="S30" s="35">
        <f t="shared" si="5"/>
        <v>56.28</v>
      </c>
      <c r="T30" s="35"/>
    </row>
    <row r="31" spans="1:20" ht="12.75">
      <c r="A31" s="35">
        <v>4</v>
      </c>
      <c r="B31" s="35" t="s">
        <v>127</v>
      </c>
      <c r="C31" s="35"/>
      <c r="D31" s="35" t="s">
        <v>27</v>
      </c>
      <c r="E31" s="35" t="s">
        <v>129</v>
      </c>
      <c r="F31" s="35">
        <v>15</v>
      </c>
      <c r="G31" s="35">
        <v>51.03</v>
      </c>
      <c r="H31" s="35">
        <f t="shared" si="0"/>
        <v>9.030000000000001</v>
      </c>
      <c r="I31" s="35">
        <v>100</v>
      </c>
      <c r="J31" s="35"/>
      <c r="K31" s="35"/>
      <c r="L31" s="35">
        <v>5</v>
      </c>
      <c r="M31" s="35">
        <v>51.31</v>
      </c>
      <c r="N31" s="35">
        <f t="shared" si="2"/>
        <v>3.3100000000000023</v>
      </c>
      <c r="O31" s="35">
        <f t="shared" si="3"/>
        <v>8.310000000000002</v>
      </c>
      <c r="P31" s="35">
        <v>21</v>
      </c>
      <c r="Q31" s="35"/>
      <c r="R31" s="35">
        <f t="shared" si="4"/>
        <v>108.31</v>
      </c>
      <c r="S31" s="35">
        <f t="shared" si="5"/>
        <v>102.34</v>
      </c>
      <c r="T31" s="35"/>
    </row>
    <row r="32" spans="1:20" s="47" customFormat="1" ht="12.75">
      <c r="A32" s="46">
        <v>34</v>
      </c>
      <c r="B32" s="46" t="s">
        <v>171</v>
      </c>
      <c r="C32" s="46"/>
      <c r="D32" s="46" t="s">
        <v>27</v>
      </c>
      <c r="E32" s="46" t="s">
        <v>172</v>
      </c>
      <c r="F32" s="46">
        <v>100</v>
      </c>
      <c r="G32" s="46"/>
      <c r="H32" s="46">
        <f t="shared" si="0"/>
        <v>0</v>
      </c>
      <c r="I32" s="46">
        <f t="shared" si="1"/>
        <v>100</v>
      </c>
      <c r="J32" s="46"/>
      <c r="K32" s="46"/>
      <c r="L32" s="46">
        <v>5</v>
      </c>
      <c r="M32" s="46">
        <v>51.46</v>
      </c>
      <c r="N32" s="46">
        <f t="shared" si="2"/>
        <v>3.460000000000001</v>
      </c>
      <c r="O32" s="46">
        <f t="shared" si="3"/>
        <v>8.46</v>
      </c>
      <c r="P32" s="46">
        <v>22</v>
      </c>
      <c r="Q32" s="46"/>
      <c r="R32" s="46">
        <f t="shared" si="4"/>
        <v>108.46000000000001</v>
      </c>
      <c r="S32" s="46">
        <f t="shared" si="5"/>
        <v>51.46</v>
      </c>
      <c r="T32" s="46"/>
    </row>
    <row r="33" spans="1:20" ht="12.75">
      <c r="A33" s="35">
        <v>33</v>
      </c>
      <c r="B33" s="35" t="s">
        <v>26</v>
      </c>
      <c r="C33" s="35"/>
      <c r="D33" s="35" t="s">
        <v>69</v>
      </c>
      <c r="E33" s="35" t="s">
        <v>161</v>
      </c>
      <c r="F33" s="35">
        <v>100</v>
      </c>
      <c r="G33" s="35"/>
      <c r="H33" s="35">
        <f t="shared" si="0"/>
        <v>0</v>
      </c>
      <c r="I33" s="35">
        <f t="shared" si="1"/>
        <v>100</v>
      </c>
      <c r="J33" s="35"/>
      <c r="K33" s="35"/>
      <c r="L33" s="35">
        <v>0</v>
      </c>
      <c r="M33" s="35">
        <v>59.02</v>
      </c>
      <c r="N33" s="35">
        <f t="shared" si="2"/>
        <v>11.020000000000003</v>
      </c>
      <c r="O33" s="35">
        <f t="shared" si="3"/>
        <v>11.020000000000003</v>
      </c>
      <c r="P33" s="35">
        <v>25</v>
      </c>
      <c r="Q33" s="35"/>
      <c r="R33" s="35">
        <f t="shared" si="4"/>
        <v>111.02000000000001</v>
      </c>
      <c r="S33" s="35">
        <f t="shared" si="5"/>
        <v>59.02</v>
      </c>
      <c r="T33" s="35"/>
    </row>
    <row r="34" spans="1:20" ht="12.75">
      <c r="A34" s="35">
        <v>6</v>
      </c>
      <c r="B34" s="35" t="s">
        <v>77</v>
      </c>
      <c r="C34" s="35"/>
      <c r="D34" s="35" t="s">
        <v>78</v>
      </c>
      <c r="E34" s="35" t="s">
        <v>79</v>
      </c>
      <c r="F34" s="35">
        <v>100</v>
      </c>
      <c r="G34" s="35"/>
      <c r="H34" s="35">
        <f t="shared" si="0"/>
        <v>0</v>
      </c>
      <c r="I34" s="35">
        <v>100</v>
      </c>
      <c r="J34" s="35"/>
      <c r="K34" s="35"/>
      <c r="L34" s="35">
        <v>0</v>
      </c>
      <c r="M34" s="35">
        <v>62.25</v>
      </c>
      <c r="N34" s="35">
        <f t="shared" si="2"/>
        <v>14.25</v>
      </c>
      <c r="O34" s="35">
        <f t="shared" si="3"/>
        <v>14.25</v>
      </c>
      <c r="P34" s="35">
        <v>26</v>
      </c>
      <c r="Q34" s="35"/>
      <c r="R34" s="35">
        <f t="shared" si="4"/>
        <v>114.25</v>
      </c>
      <c r="S34" s="35">
        <f t="shared" si="5"/>
        <v>62.25</v>
      </c>
      <c r="T34" s="35"/>
    </row>
    <row r="35" spans="1:20" ht="12.75">
      <c r="A35" s="35">
        <v>13</v>
      </c>
      <c r="B35" s="35" t="s">
        <v>107</v>
      </c>
      <c r="C35" s="35"/>
      <c r="D35" s="35" t="s">
        <v>69</v>
      </c>
      <c r="E35" s="35" t="s">
        <v>108</v>
      </c>
      <c r="F35" s="35">
        <v>100</v>
      </c>
      <c r="G35" s="35"/>
      <c r="H35" s="35">
        <f t="shared" si="0"/>
        <v>0</v>
      </c>
      <c r="I35" s="35">
        <f t="shared" si="1"/>
        <v>100</v>
      </c>
      <c r="J35" s="35"/>
      <c r="K35" s="35"/>
      <c r="L35" s="35">
        <v>15</v>
      </c>
      <c r="M35" s="35">
        <v>61.43</v>
      </c>
      <c r="N35" s="35">
        <f t="shared" si="2"/>
        <v>13.43</v>
      </c>
      <c r="O35" s="35">
        <f t="shared" si="3"/>
        <v>28.43</v>
      </c>
      <c r="P35" s="35">
        <v>30</v>
      </c>
      <c r="Q35" s="35"/>
      <c r="R35" s="35">
        <f t="shared" si="4"/>
        <v>128.43</v>
      </c>
      <c r="S35" s="35">
        <f t="shared" si="5"/>
        <v>61.43</v>
      </c>
      <c r="T35" s="35"/>
    </row>
    <row r="36" spans="1:20" ht="12.75">
      <c r="A36" s="35">
        <v>10</v>
      </c>
      <c r="B36" s="35" t="s">
        <v>26</v>
      </c>
      <c r="C36" s="35"/>
      <c r="D36" s="35" t="s">
        <v>27</v>
      </c>
      <c r="E36" s="35" t="s">
        <v>28</v>
      </c>
      <c r="F36" s="35">
        <v>100</v>
      </c>
      <c r="G36" s="35"/>
      <c r="H36" s="35">
        <f t="shared" si="0"/>
        <v>0</v>
      </c>
      <c r="I36" s="35">
        <v>100</v>
      </c>
      <c r="J36" s="35"/>
      <c r="K36" s="35"/>
      <c r="L36" s="35">
        <v>100</v>
      </c>
      <c r="M36" s="35"/>
      <c r="N36" s="35">
        <f t="shared" si="2"/>
        <v>0</v>
      </c>
      <c r="O36" s="35">
        <f t="shared" si="3"/>
        <v>100</v>
      </c>
      <c r="P36" s="35"/>
      <c r="Q36" s="35"/>
      <c r="R36" s="35">
        <f t="shared" si="4"/>
        <v>200</v>
      </c>
      <c r="S36" s="35">
        <f t="shared" si="5"/>
        <v>0</v>
      </c>
      <c r="T36" s="35"/>
    </row>
    <row r="37" spans="1:20" s="47" customFormat="1" ht="12.75">
      <c r="A37" s="46">
        <v>35</v>
      </c>
      <c r="B37" s="46" t="s">
        <v>173</v>
      </c>
      <c r="C37" s="46"/>
      <c r="D37" s="46" t="s">
        <v>27</v>
      </c>
      <c r="E37" s="46" t="s">
        <v>174</v>
      </c>
      <c r="F37" s="46">
        <v>100</v>
      </c>
      <c r="G37" s="46"/>
      <c r="H37" s="46">
        <f t="shared" si="0"/>
        <v>0</v>
      </c>
      <c r="I37" s="46">
        <f t="shared" si="1"/>
        <v>100</v>
      </c>
      <c r="J37" s="46"/>
      <c r="K37" s="46"/>
      <c r="L37" s="46">
        <v>100</v>
      </c>
      <c r="M37" s="46"/>
      <c r="N37" s="46">
        <f t="shared" si="2"/>
        <v>0</v>
      </c>
      <c r="O37" s="46">
        <f t="shared" si="3"/>
        <v>100</v>
      </c>
      <c r="P37" s="46"/>
      <c r="Q37" s="46"/>
      <c r="R37" s="46">
        <f t="shared" si="4"/>
        <v>200</v>
      </c>
      <c r="S37" s="46">
        <f t="shared" si="5"/>
        <v>0</v>
      </c>
      <c r="T37" s="46"/>
    </row>
    <row r="38" spans="1:20" s="47" customFormat="1" ht="12.75">
      <c r="A38" s="46">
        <v>36</v>
      </c>
      <c r="B38" s="46" t="s">
        <v>175</v>
      </c>
      <c r="C38" s="46"/>
      <c r="D38" s="46" t="s">
        <v>27</v>
      </c>
      <c r="E38" s="46" t="s">
        <v>176</v>
      </c>
      <c r="F38" s="46">
        <v>100</v>
      </c>
      <c r="G38" s="46"/>
      <c r="H38" s="46">
        <f t="shared" si="0"/>
        <v>0</v>
      </c>
      <c r="I38" s="46">
        <f t="shared" si="1"/>
        <v>100</v>
      </c>
      <c r="J38" s="46"/>
      <c r="K38" s="46"/>
      <c r="L38" s="46">
        <v>100</v>
      </c>
      <c r="M38" s="46"/>
      <c r="N38" s="46">
        <f t="shared" si="2"/>
        <v>0</v>
      </c>
      <c r="O38" s="46">
        <f t="shared" si="3"/>
        <v>100</v>
      </c>
      <c r="P38" s="46"/>
      <c r="Q38" s="46"/>
      <c r="R38" s="46">
        <f t="shared" si="4"/>
        <v>200</v>
      </c>
      <c r="S38" s="46">
        <f t="shared" si="5"/>
        <v>0</v>
      </c>
      <c r="T38" s="46"/>
    </row>
    <row r="39" spans="1:20" ht="12.75">
      <c r="A39" s="35">
        <v>38</v>
      </c>
      <c r="B39" s="35" t="s">
        <v>84</v>
      </c>
      <c r="C39" s="35"/>
      <c r="D39" s="35" t="s">
        <v>27</v>
      </c>
      <c r="E39" s="35" t="s">
        <v>87</v>
      </c>
      <c r="F39" s="35">
        <v>100</v>
      </c>
      <c r="G39" s="35"/>
      <c r="H39" s="35">
        <f t="shared" si="0"/>
        <v>0</v>
      </c>
      <c r="I39" s="35">
        <f t="shared" si="1"/>
        <v>100</v>
      </c>
      <c r="J39" s="35"/>
      <c r="K39" s="35"/>
      <c r="L39" s="35">
        <v>100</v>
      </c>
      <c r="M39" s="35"/>
      <c r="N39" s="35">
        <f>IF((M39-$O$6)&gt;0,M39-$O$6,0)</f>
        <v>0</v>
      </c>
      <c r="O39" s="35">
        <f>N39+L39</f>
        <v>100</v>
      </c>
      <c r="P39" s="35"/>
      <c r="Q39" s="35"/>
      <c r="R39" s="35">
        <f>O39+I39</f>
        <v>200</v>
      </c>
      <c r="S39" s="35">
        <f>M39+G39</f>
        <v>0</v>
      </c>
      <c r="T39" s="35"/>
    </row>
    <row r="40" spans="1:20" ht="12.75">
      <c r="A40" s="35">
        <v>16</v>
      </c>
      <c r="B40" s="35" t="s">
        <v>36</v>
      </c>
      <c r="C40" s="35"/>
      <c r="D40" s="35" t="s">
        <v>94</v>
      </c>
      <c r="E40" s="35" t="s">
        <v>201</v>
      </c>
      <c r="F40" s="35">
        <v>100</v>
      </c>
      <c r="G40" s="35"/>
      <c r="H40" s="35">
        <f t="shared" si="0"/>
        <v>0</v>
      </c>
      <c r="I40" s="35">
        <f t="shared" si="1"/>
        <v>100</v>
      </c>
      <c r="J40" s="35"/>
      <c r="K40" s="35"/>
      <c r="L40" s="35">
        <v>10</v>
      </c>
      <c r="M40" s="35">
        <v>73.65</v>
      </c>
      <c r="N40" s="35">
        <f t="shared" si="2"/>
        <v>25.650000000000006</v>
      </c>
      <c r="O40" s="35">
        <v>100</v>
      </c>
      <c r="P40" s="35"/>
      <c r="Q40" s="35"/>
      <c r="R40" s="35">
        <f t="shared" si="4"/>
        <v>200</v>
      </c>
      <c r="S40" s="35">
        <f t="shared" si="5"/>
        <v>73.65</v>
      </c>
      <c r="T40" s="35"/>
    </row>
    <row r="41" spans="1:20" s="43" customFormat="1" ht="12.75">
      <c r="A41" s="40">
        <v>8</v>
      </c>
      <c r="B41" s="40" t="s">
        <v>104</v>
      </c>
      <c r="C41" s="40"/>
      <c r="D41" s="40" t="s">
        <v>27</v>
      </c>
      <c r="E41" s="40" t="s">
        <v>105</v>
      </c>
      <c r="F41" s="39" t="s">
        <v>202</v>
      </c>
      <c r="G41" s="39"/>
      <c r="H41" s="39"/>
      <c r="I41" s="39">
        <v>300</v>
      </c>
      <c r="J41" s="40"/>
      <c r="K41" s="40"/>
      <c r="L41" s="40">
        <v>0</v>
      </c>
      <c r="M41" s="40">
        <v>47.24</v>
      </c>
      <c r="N41" s="40">
        <f aca="true" t="shared" si="6" ref="N41:N50">IF((M41-$O$6)&gt;0,M41-$O$6,0)</f>
        <v>0</v>
      </c>
      <c r="O41" s="40">
        <f aca="true" t="shared" si="7" ref="O41:O50">N41+L41</f>
        <v>0</v>
      </c>
      <c r="P41" s="35">
        <v>4</v>
      </c>
      <c r="Q41" s="40"/>
      <c r="R41" s="40">
        <f aca="true" t="shared" si="8" ref="R41:R50">O41+I41</f>
        <v>300</v>
      </c>
      <c r="S41" s="40">
        <f aca="true" t="shared" si="9" ref="S41:S50">M41+G41</f>
        <v>47.24</v>
      </c>
      <c r="T41" s="40"/>
    </row>
    <row r="42" spans="1:20" ht="12.75">
      <c r="A42" s="35"/>
      <c r="B42" s="40" t="s">
        <v>203</v>
      </c>
      <c r="C42" s="35"/>
      <c r="D42" s="40" t="s">
        <v>27</v>
      </c>
      <c r="E42" s="40" t="s">
        <v>209</v>
      </c>
      <c r="F42" s="39" t="s">
        <v>202</v>
      </c>
      <c r="G42" s="39"/>
      <c r="H42" s="39"/>
      <c r="I42" s="39">
        <v>300</v>
      </c>
      <c r="J42" s="35"/>
      <c r="K42" s="35"/>
      <c r="L42" s="35">
        <v>0</v>
      </c>
      <c r="M42" s="35">
        <v>48.03</v>
      </c>
      <c r="N42" s="35">
        <f t="shared" si="6"/>
        <v>0.030000000000001137</v>
      </c>
      <c r="O42" s="35">
        <f t="shared" si="7"/>
        <v>0.030000000000001137</v>
      </c>
      <c r="P42" s="35">
        <v>6</v>
      </c>
      <c r="Q42" s="35"/>
      <c r="R42" s="35">
        <f t="shared" si="8"/>
        <v>300.03</v>
      </c>
      <c r="S42" s="35">
        <f t="shared" si="9"/>
        <v>48.03</v>
      </c>
      <c r="T42" s="35"/>
    </row>
    <row r="43" spans="1:20" ht="12.75">
      <c r="A43" s="35"/>
      <c r="B43" s="40" t="s">
        <v>195</v>
      </c>
      <c r="C43" s="35"/>
      <c r="D43" s="40" t="s">
        <v>27</v>
      </c>
      <c r="E43" s="40" t="s">
        <v>198</v>
      </c>
      <c r="F43" s="39" t="s">
        <v>202</v>
      </c>
      <c r="G43" s="39"/>
      <c r="H43" s="39"/>
      <c r="I43" s="39">
        <v>300</v>
      </c>
      <c r="J43" s="35"/>
      <c r="K43" s="35"/>
      <c r="L43" s="35">
        <v>0</v>
      </c>
      <c r="M43" s="35">
        <v>50.59</v>
      </c>
      <c r="N43" s="35">
        <f t="shared" si="6"/>
        <v>2.5900000000000034</v>
      </c>
      <c r="O43" s="35">
        <f t="shared" si="7"/>
        <v>2.5900000000000034</v>
      </c>
      <c r="P43" s="35">
        <v>11</v>
      </c>
      <c r="Q43" s="35"/>
      <c r="R43" s="35">
        <f t="shared" si="8"/>
        <v>302.59000000000003</v>
      </c>
      <c r="S43" s="35">
        <f t="shared" si="9"/>
        <v>50.59</v>
      </c>
      <c r="T43" s="35"/>
    </row>
    <row r="44" spans="1:20" s="43" customFormat="1" ht="12.75">
      <c r="A44" s="40">
        <v>20</v>
      </c>
      <c r="B44" s="40" t="s">
        <v>26</v>
      </c>
      <c r="C44" s="40"/>
      <c r="D44" s="40" t="s">
        <v>27</v>
      </c>
      <c r="E44" s="40" t="s">
        <v>103</v>
      </c>
      <c r="F44" s="39" t="s">
        <v>202</v>
      </c>
      <c r="G44" s="39"/>
      <c r="H44" s="39"/>
      <c r="I44" s="39">
        <v>300</v>
      </c>
      <c r="J44" s="40"/>
      <c r="K44" s="40"/>
      <c r="L44" s="40">
        <v>5</v>
      </c>
      <c r="M44" s="40">
        <v>49.28</v>
      </c>
      <c r="N44" s="40">
        <f t="shared" si="6"/>
        <v>1.2800000000000011</v>
      </c>
      <c r="O44" s="40">
        <f t="shared" si="7"/>
        <v>6.280000000000001</v>
      </c>
      <c r="P44" s="35">
        <v>16</v>
      </c>
      <c r="Q44" s="40"/>
      <c r="R44" s="40">
        <f t="shared" si="8"/>
        <v>306.28</v>
      </c>
      <c r="S44" s="40">
        <f t="shared" si="9"/>
        <v>49.28</v>
      </c>
      <c r="T44" s="40"/>
    </row>
    <row r="45" spans="1:20" s="43" customFormat="1" ht="12.75">
      <c r="A45" s="40">
        <v>22</v>
      </c>
      <c r="B45" s="40" t="s">
        <v>104</v>
      </c>
      <c r="C45" s="40"/>
      <c r="D45" s="40" t="s">
        <v>27</v>
      </c>
      <c r="E45" s="40" t="s">
        <v>106</v>
      </c>
      <c r="F45" s="39" t="s">
        <v>202</v>
      </c>
      <c r="G45" s="39"/>
      <c r="H45" s="39"/>
      <c r="I45" s="39">
        <v>300</v>
      </c>
      <c r="J45" s="40"/>
      <c r="K45" s="40"/>
      <c r="L45" s="40">
        <v>100</v>
      </c>
      <c r="M45" s="40"/>
      <c r="N45" s="40">
        <f t="shared" si="6"/>
        <v>0</v>
      </c>
      <c r="O45" s="40">
        <f t="shared" si="7"/>
        <v>100</v>
      </c>
      <c r="P45" s="40"/>
      <c r="Q45" s="40"/>
      <c r="R45" s="40">
        <f t="shared" si="8"/>
        <v>400</v>
      </c>
      <c r="S45" s="40">
        <f t="shared" si="9"/>
        <v>0</v>
      </c>
      <c r="T45" s="40"/>
    </row>
    <row r="46" spans="1:20" ht="12.75">
      <c r="A46" s="35"/>
      <c r="B46" s="35" t="s">
        <v>130</v>
      </c>
      <c r="C46" s="35"/>
      <c r="D46" s="35" t="s">
        <v>27</v>
      </c>
      <c r="E46" s="35" t="s">
        <v>131</v>
      </c>
      <c r="F46" s="39" t="s">
        <v>202</v>
      </c>
      <c r="G46" s="39"/>
      <c r="H46" s="39"/>
      <c r="I46" s="39">
        <v>300</v>
      </c>
      <c r="J46" s="35"/>
      <c r="K46" s="35"/>
      <c r="L46" s="35">
        <v>100</v>
      </c>
      <c r="M46" s="35"/>
      <c r="N46" s="35">
        <f t="shared" si="6"/>
        <v>0</v>
      </c>
      <c r="O46" s="35">
        <f t="shared" si="7"/>
        <v>100</v>
      </c>
      <c r="P46" s="35"/>
      <c r="Q46" s="35"/>
      <c r="R46" s="35">
        <f t="shared" si="8"/>
        <v>400</v>
      </c>
      <c r="S46" s="35">
        <f t="shared" si="9"/>
        <v>0</v>
      </c>
      <c r="T46" s="35"/>
    </row>
    <row r="47" spans="1:20" ht="12.75">
      <c r="A47" s="35"/>
      <c r="B47" s="40" t="s">
        <v>195</v>
      </c>
      <c r="C47" s="35"/>
      <c r="D47" s="40" t="s">
        <v>27</v>
      </c>
      <c r="E47" s="40" t="s">
        <v>197</v>
      </c>
      <c r="F47" s="39" t="s">
        <v>202</v>
      </c>
      <c r="G47" s="39"/>
      <c r="H47" s="39"/>
      <c r="I47" s="39">
        <v>300</v>
      </c>
      <c r="J47" s="35"/>
      <c r="K47" s="35"/>
      <c r="L47" s="35">
        <v>100</v>
      </c>
      <c r="M47" s="35"/>
      <c r="N47" s="35">
        <f t="shared" si="6"/>
        <v>0</v>
      </c>
      <c r="O47" s="35">
        <f t="shared" si="7"/>
        <v>100</v>
      </c>
      <c r="P47" s="35"/>
      <c r="Q47" s="35"/>
      <c r="R47" s="35">
        <f t="shared" si="8"/>
        <v>400</v>
      </c>
      <c r="S47" s="35">
        <f t="shared" si="9"/>
        <v>0</v>
      </c>
      <c r="T47" s="35"/>
    </row>
    <row r="48" spans="1:20" s="42" customFormat="1" ht="12.75">
      <c r="A48" s="41">
        <v>18</v>
      </c>
      <c r="B48" s="41" t="s">
        <v>71</v>
      </c>
      <c r="C48" s="41"/>
      <c r="D48" s="41" t="s">
        <v>27</v>
      </c>
      <c r="E48" s="41" t="s">
        <v>73</v>
      </c>
      <c r="F48" s="41"/>
      <c r="G48" s="41"/>
      <c r="H48" s="41">
        <f>IF((G48-$I$6)&gt;0,G48-$I$6,0)</f>
        <v>0</v>
      </c>
      <c r="I48" s="41">
        <f>H48+F48</f>
        <v>0</v>
      </c>
      <c r="J48" s="41"/>
      <c r="K48" s="41"/>
      <c r="L48" s="41"/>
      <c r="M48" s="41"/>
      <c r="N48" s="41">
        <f t="shared" si="6"/>
        <v>0</v>
      </c>
      <c r="O48" s="41">
        <f t="shared" si="7"/>
        <v>0</v>
      </c>
      <c r="P48" s="41"/>
      <c r="Q48" s="41"/>
      <c r="R48" s="41">
        <f t="shared" si="8"/>
        <v>0</v>
      </c>
      <c r="S48" s="41">
        <f t="shared" si="9"/>
        <v>0</v>
      </c>
      <c r="T48" s="41"/>
    </row>
    <row r="49" spans="1:20" s="42" customFormat="1" ht="12.75">
      <c r="A49" s="41">
        <v>30</v>
      </c>
      <c r="B49" s="41" t="s">
        <v>117</v>
      </c>
      <c r="C49" s="41"/>
      <c r="D49" s="41" t="s">
        <v>168</v>
      </c>
      <c r="E49" s="41" t="s">
        <v>118</v>
      </c>
      <c r="F49" s="41"/>
      <c r="G49" s="41"/>
      <c r="H49" s="41">
        <f>IF((G49-$I$6)&gt;0,G49-$I$6,0)</f>
        <v>0</v>
      </c>
      <c r="I49" s="41">
        <f>H49+F49</f>
        <v>0</v>
      </c>
      <c r="J49" s="41"/>
      <c r="K49" s="41"/>
      <c r="L49" s="41"/>
      <c r="M49" s="41"/>
      <c r="N49" s="41">
        <f t="shared" si="6"/>
        <v>0</v>
      </c>
      <c r="O49" s="41">
        <f t="shared" si="7"/>
        <v>0</v>
      </c>
      <c r="P49" s="41"/>
      <c r="Q49" s="41"/>
      <c r="R49" s="41">
        <f t="shared" si="8"/>
        <v>0</v>
      </c>
      <c r="S49" s="41">
        <f t="shared" si="9"/>
        <v>0</v>
      </c>
      <c r="T49" s="41"/>
    </row>
    <row r="50" spans="1:20" s="42" customFormat="1" ht="12.75">
      <c r="A50" s="41">
        <v>5</v>
      </c>
      <c r="B50" s="41" t="s">
        <v>71</v>
      </c>
      <c r="C50" s="41"/>
      <c r="D50" s="41" t="s">
        <v>27</v>
      </c>
      <c r="E50" s="41" t="s">
        <v>72</v>
      </c>
      <c r="F50" s="41"/>
      <c r="G50" s="41"/>
      <c r="H50" s="41"/>
      <c r="I50" s="41"/>
      <c r="J50" s="41"/>
      <c r="K50" s="41"/>
      <c r="L50" s="41"/>
      <c r="M50" s="41"/>
      <c r="N50" s="41">
        <f t="shared" si="6"/>
        <v>0</v>
      </c>
      <c r="O50" s="41">
        <f t="shared" si="7"/>
        <v>0</v>
      </c>
      <c r="P50" s="41"/>
      <c r="Q50" s="41"/>
      <c r="R50" s="41">
        <f t="shared" si="8"/>
        <v>0</v>
      </c>
      <c r="S50" s="41">
        <f t="shared" si="9"/>
        <v>0</v>
      </c>
      <c r="T50" s="41"/>
    </row>
  </sheetData>
  <sheetProtection/>
  <mergeCells count="3">
    <mergeCell ref="L1:R1"/>
    <mergeCell ref="C2:E2"/>
    <mergeCell ref="R7:S7"/>
  </mergeCells>
  <printOptions/>
  <pageMargins left="0.4330708661417323" right="0.1968503937007874" top="0.5511811023622047" bottom="0.1968503937007874" header="0.5118110236220472" footer="0.15748031496062992"/>
  <pageSetup fitToHeight="1" fitToWidth="1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"/>
  <sheetViews>
    <sheetView zoomScalePageLayoutView="0" workbookViewId="0" topLeftCell="A1">
      <selection activeCell="A25" sqref="A25:IV25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40124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9" t="s">
        <v>188</v>
      </c>
      <c r="M1" s="50"/>
      <c r="N1" s="50"/>
      <c r="O1" s="50"/>
      <c r="P1" s="50"/>
      <c r="Q1" s="50"/>
      <c r="R1" s="51"/>
      <c r="S1" s="8"/>
      <c r="T1" s="4"/>
    </row>
    <row r="2" spans="1:20" ht="15.75">
      <c r="A2" s="9" t="s">
        <v>2</v>
      </c>
      <c r="B2" s="8"/>
      <c r="C2" s="52"/>
      <c r="D2" s="53"/>
      <c r="E2" s="5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>
        <v>190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MAX(A9:A45)</f>
        <v>26</v>
      </c>
      <c r="E5" s="8"/>
      <c r="F5" s="16" t="s">
        <v>8</v>
      </c>
      <c r="G5" s="10"/>
      <c r="H5" s="10"/>
      <c r="I5" s="19">
        <f>I4/I6</f>
        <v>3.9285714285714284</v>
      </c>
      <c r="J5" s="10"/>
      <c r="K5" s="12"/>
      <c r="L5" s="16" t="s">
        <v>8</v>
      </c>
      <c r="M5" s="10"/>
      <c r="N5" s="10"/>
      <c r="O5" s="19">
        <f>O4/O6</f>
        <v>3.8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42</v>
      </c>
      <c r="J6" s="10"/>
      <c r="K6" s="12"/>
      <c r="L6" s="20" t="s">
        <v>9</v>
      </c>
      <c r="M6" s="10"/>
      <c r="N6" s="10"/>
      <c r="O6" s="21">
        <v>50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>
        <v>68</v>
      </c>
      <c r="P7" s="10"/>
      <c r="Q7" s="10"/>
      <c r="R7" s="55" t="s">
        <v>12</v>
      </c>
      <c r="S7" s="55"/>
      <c r="T7" s="24" t="s">
        <v>211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s="47" customFormat="1" ht="12.75">
      <c r="A9" s="46">
        <v>2</v>
      </c>
      <c r="B9" s="46" t="s">
        <v>178</v>
      </c>
      <c r="C9" s="46"/>
      <c r="D9" s="46" t="s">
        <v>27</v>
      </c>
      <c r="E9" s="46" t="s">
        <v>181</v>
      </c>
      <c r="F9" s="46">
        <v>0</v>
      </c>
      <c r="G9" s="46">
        <v>41.72</v>
      </c>
      <c r="H9" s="46">
        <f aca="true" t="shared" si="0" ref="H9:H29">IF((G9-$I$6)&gt;0,G9-$I$6,0)</f>
        <v>0</v>
      </c>
      <c r="I9" s="46">
        <f aca="true" t="shared" si="1" ref="I9:I27">H9+F9</f>
        <v>0</v>
      </c>
      <c r="J9" s="46">
        <v>1</v>
      </c>
      <c r="K9" s="46"/>
      <c r="L9" s="46">
        <v>0</v>
      </c>
      <c r="M9" s="46">
        <v>50.68</v>
      </c>
      <c r="N9" s="46">
        <f aca="true" t="shared" si="2" ref="N9:N29">IF((M9-$O$6)&gt;0,M9-$O$6,0)</f>
        <v>0.6799999999999997</v>
      </c>
      <c r="O9" s="46">
        <f aca="true" t="shared" si="3" ref="O9:O26">N9+L9</f>
        <v>0.6799999999999997</v>
      </c>
      <c r="P9" s="46">
        <v>1</v>
      </c>
      <c r="Q9" s="46"/>
      <c r="R9" s="46">
        <f aca="true" t="shared" si="4" ref="R9:R29">O9+I9</f>
        <v>0.6799999999999997</v>
      </c>
      <c r="S9" s="46">
        <f aca="true" t="shared" si="5" ref="S9:S29">M9+G9</f>
        <v>92.4</v>
      </c>
      <c r="T9" s="48">
        <v>1</v>
      </c>
    </row>
    <row r="10" spans="1:20" s="47" customFormat="1" ht="12.75">
      <c r="A10" s="46">
        <v>16</v>
      </c>
      <c r="B10" s="46" t="s">
        <v>178</v>
      </c>
      <c r="C10" s="46"/>
      <c r="D10" s="46" t="s">
        <v>99</v>
      </c>
      <c r="E10" s="46" t="s">
        <v>179</v>
      </c>
      <c r="F10" s="46">
        <v>0</v>
      </c>
      <c r="G10" s="46">
        <v>42.52</v>
      </c>
      <c r="H10" s="46">
        <f t="shared" si="0"/>
        <v>0.5200000000000031</v>
      </c>
      <c r="I10" s="46">
        <f t="shared" si="1"/>
        <v>0.5200000000000031</v>
      </c>
      <c r="J10" s="46">
        <v>4</v>
      </c>
      <c r="K10" s="46"/>
      <c r="L10" s="46">
        <v>0</v>
      </c>
      <c r="M10" s="46">
        <v>52.68</v>
      </c>
      <c r="N10" s="46">
        <f t="shared" si="2"/>
        <v>2.6799999999999997</v>
      </c>
      <c r="O10" s="46">
        <f t="shared" si="3"/>
        <v>2.6799999999999997</v>
      </c>
      <c r="P10" s="46">
        <v>3</v>
      </c>
      <c r="Q10" s="46"/>
      <c r="R10" s="46">
        <f t="shared" si="4"/>
        <v>3.200000000000003</v>
      </c>
      <c r="S10" s="46">
        <f t="shared" si="5"/>
        <v>95.2</v>
      </c>
      <c r="T10" s="48">
        <v>2</v>
      </c>
    </row>
    <row r="11" spans="1:20" ht="12.75">
      <c r="A11" s="35">
        <v>11</v>
      </c>
      <c r="B11" s="35" t="s">
        <v>40</v>
      </c>
      <c r="C11" s="35"/>
      <c r="D11" s="35" t="s">
        <v>31</v>
      </c>
      <c r="E11" s="35" t="s">
        <v>41</v>
      </c>
      <c r="F11" s="35">
        <v>0</v>
      </c>
      <c r="G11" s="35">
        <v>41.87</v>
      </c>
      <c r="H11" s="35">
        <f t="shared" si="0"/>
        <v>0</v>
      </c>
      <c r="I11" s="35">
        <f t="shared" si="1"/>
        <v>0</v>
      </c>
      <c r="J11" s="35">
        <v>2</v>
      </c>
      <c r="K11" s="35"/>
      <c r="L11" s="35">
        <v>5</v>
      </c>
      <c r="M11" s="35">
        <v>51.02</v>
      </c>
      <c r="N11" s="35">
        <f t="shared" si="2"/>
        <v>1.0200000000000031</v>
      </c>
      <c r="O11" s="35">
        <f t="shared" si="3"/>
        <v>6.020000000000003</v>
      </c>
      <c r="P11" s="35">
        <v>6</v>
      </c>
      <c r="Q11" s="35"/>
      <c r="R11" s="35">
        <f t="shared" si="4"/>
        <v>6.020000000000003</v>
      </c>
      <c r="S11" s="35">
        <f t="shared" si="5"/>
        <v>92.89</v>
      </c>
      <c r="T11" s="45">
        <v>3</v>
      </c>
    </row>
    <row r="12" spans="1:20" ht="12.75">
      <c r="A12" s="35">
        <v>9</v>
      </c>
      <c r="B12" s="35" t="s">
        <v>93</v>
      </c>
      <c r="C12" s="35"/>
      <c r="D12" s="35" t="s">
        <v>94</v>
      </c>
      <c r="E12" s="35" t="s">
        <v>95</v>
      </c>
      <c r="F12" s="35">
        <v>0</v>
      </c>
      <c r="G12" s="35">
        <v>46.18</v>
      </c>
      <c r="H12" s="35">
        <f t="shared" si="0"/>
        <v>4.18</v>
      </c>
      <c r="I12" s="35">
        <f t="shared" si="1"/>
        <v>4.18</v>
      </c>
      <c r="J12" s="35">
        <v>6</v>
      </c>
      <c r="K12" s="35"/>
      <c r="L12" s="35">
        <v>0</v>
      </c>
      <c r="M12" s="35">
        <v>54.68</v>
      </c>
      <c r="N12" s="35">
        <f t="shared" si="2"/>
        <v>4.68</v>
      </c>
      <c r="O12" s="35">
        <f t="shared" si="3"/>
        <v>4.68</v>
      </c>
      <c r="P12" s="35">
        <v>5</v>
      </c>
      <c r="Q12" s="35"/>
      <c r="R12" s="35">
        <f t="shared" si="4"/>
        <v>8.86</v>
      </c>
      <c r="S12" s="35">
        <f t="shared" si="5"/>
        <v>100.86</v>
      </c>
      <c r="T12" s="45">
        <v>4</v>
      </c>
    </row>
    <row r="13" spans="1:20" ht="12.75">
      <c r="A13" s="35">
        <v>20</v>
      </c>
      <c r="B13" s="35" t="s">
        <v>84</v>
      </c>
      <c r="C13" s="35"/>
      <c r="D13" s="35" t="s">
        <v>31</v>
      </c>
      <c r="E13" s="35" t="s">
        <v>89</v>
      </c>
      <c r="F13" s="35">
        <v>0</v>
      </c>
      <c r="G13" s="35">
        <v>42.03</v>
      </c>
      <c r="H13" s="35">
        <f t="shared" si="0"/>
        <v>0.030000000000001137</v>
      </c>
      <c r="I13" s="35">
        <f t="shared" si="1"/>
        <v>0.030000000000001137</v>
      </c>
      <c r="J13" s="35">
        <v>3</v>
      </c>
      <c r="K13" s="35"/>
      <c r="L13" s="35">
        <v>5</v>
      </c>
      <c r="M13" s="35">
        <v>53.94</v>
      </c>
      <c r="N13" s="35">
        <f t="shared" si="2"/>
        <v>3.9399999999999977</v>
      </c>
      <c r="O13" s="35">
        <f t="shared" si="3"/>
        <v>8.939999999999998</v>
      </c>
      <c r="P13" s="35">
        <v>10</v>
      </c>
      <c r="Q13" s="35"/>
      <c r="R13" s="35">
        <f t="shared" si="4"/>
        <v>8.969999999999999</v>
      </c>
      <c r="S13" s="35">
        <f t="shared" si="5"/>
        <v>95.97</v>
      </c>
      <c r="T13" s="45">
        <v>5</v>
      </c>
    </row>
    <row r="14" spans="1:20" ht="12.75">
      <c r="A14" s="35">
        <v>10</v>
      </c>
      <c r="B14" s="35" t="s">
        <v>109</v>
      </c>
      <c r="C14" s="35"/>
      <c r="D14" s="35" t="s">
        <v>31</v>
      </c>
      <c r="E14" s="35" t="s">
        <v>110</v>
      </c>
      <c r="F14" s="35">
        <v>0</v>
      </c>
      <c r="G14" s="35">
        <v>45.18</v>
      </c>
      <c r="H14" s="35">
        <f t="shared" si="0"/>
        <v>3.1799999999999997</v>
      </c>
      <c r="I14" s="35">
        <f t="shared" si="1"/>
        <v>3.1799999999999997</v>
      </c>
      <c r="J14" s="35">
        <v>5</v>
      </c>
      <c r="K14" s="35"/>
      <c r="L14" s="35">
        <v>0</v>
      </c>
      <c r="M14" s="35">
        <v>56.12</v>
      </c>
      <c r="N14" s="35">
        <f t="shared" si="2"/>
        <v>6.119999999999997</v>
      </c>
      <c r="O14" s="35">
        <f t="shared" si="3"/>
        <v>6.119999999999997</v>
      </c>
      <c r="P14" s="35">
        <v>7</v>
      </c>
      <c r="Q14" s="35"/>
      <c r="R14" s="35">
        <f t="shared" si="4"/>
        <v>9.299999999999997</v>
      </c>
      <c r="S14" s="35">
        <f t="shared" si="5"/>
        <v>101.3</v>
      </c>
      <c r="T14" s="45">
        <v>6</v>
      </c>
    </row>
    <row r="15" spans="1:20" ht="12.75">
      <c r="A15" s="35">
        <v>23</v>
      </c>
      <c r="B15" s="35" t="s">
        <v>138</v>
      </c>
      <c r="C15" s="35"/>
      <c r="D15" s="35" t="s">
        <v>34</v>
      </c>
      <c r="E15" s="35" t="s">
        <v>139</v>
      </c>
      <c r="F15" s="35">
        <v>10</v>
      </c>
      <c r="G15" s="35">
        <v>47.37</v>
      </c>
      <c r="H15" s="35">
        <f t="shared" si="0"/>
        <v>5.369999999999997</v>
      </c>
      <c r="I15" s="35">
        <f t="shared" si="1"/>
        <v>15.369999999999997</v>
      </c>
      <c r="J15" s="35">
        <v>7</v>
      </c>
      <c r="K15" s="35"/>
      <c r="L15" s="35">
        <v>0</v>
      </c>
      <c r="M15" s="35">
        <v>53.72</v>
      </c>
      <c r="N15" s="35">
        <f t="shared" si="2"/>
        <v>3.719999999999999</v>
      </c>
      <c r="O15" s="35">
        <f t="shared" si="3"/>
        <v>3.719999999999999</v>
      </c>
      <c r="P15" s="35">
        <v>4</v>
      </c>
      <c r="Q15" s="35"/>
      <c r="R15" s="35">
        <f t="shared" si="4"/>
        <v>19.089999999999996</v>
      </c>
      <c r="S15" s="35">
        <f t="shared" si="5"/>
        <v>101.09</v>
      </c>
      <c r="T15" s="45">
        <v>7</v>
      </c>
    </row>
    <row r="16" spans="1:20" ht="12.75">
      <c r="A16" s="35">
        <v>8</v>
      </c>
      <c r="B16" s="35" t="s">
        <v>42</v>
      </c>
      <c r="C16" s="35"/>
      <c r="D16" s="35" t="s">
        <v>34</v>
      </c>
      <c r="E16" s="35" t="s">
        <v>43</v>
      </c>
      <c r="F16" s="35">
        <v>100</v>
      </c>
      <c r="G16" s="35"/>
      <c r="H16" s="35">
        <f t="shared" si="0"/>
        <v>0</v>
      </c>
      <c r="I16" s="35">
        <f t="shared" si="1"/>
        <v>100</v>
      </c>
      <c r="J16" s="35"/>
      <c r="K16" s="35"/>
      <c r="L16" s="35">
        <v>0</v>
      </c>
      <c r="M16" s="35">
        <v>52.21</v>
      </c>
      <c r="N16" s="35">
        <f t="shared" si="2"/>
        <v>2.210000000000001</v>
      </c>
      <c r="O16" s="35">
        <f t="shared" si="3"/>
        <v>2.210000000000001</v>
      </c>
      <c r="P16" s="35">
        <v>2</v>
      </c>
      <c r="Q16" s="35"/>
      <c r="R16" s="35">
        <f t="shared" si="4"/>
        <v>102.21000000000001</v>
      </c>
      <c r="S16" s="35">
        <f t="shared" si="5"/>
        <v>52.21</v>
      </c>
      <c r="T16" s="45"/>
    </row>
    <row r="17" spans="1:20" ht="12.75">
      <c r="A17" s="35">
        <v>25</v>
      </c>
      <c r="B17" s="35" t="s">
        <v>195</v>
      </c>
      <c r="C17" s="35"/>
      <c r="D17" s="35" t="s">
        <v>34</v>
      </c>
      <c r="E17" s="35" t="s">
        <v>196</v>
      </c>
      <c r="F17" s="35">
        <v>100</v>
      </c>
      <c r="G17" s="35"/>
      <c r="H17" s="35">
        <f t="shared" si="0"/>
        <v>0</v>
      </c>
      <c r="I17" s="35">
        <f t="shared" si="1"/>
        <v>100</v>
      </c>
      <c r="J17" s="35"/>
      <c r="K17" s="35"/>
      <c r="L17" s="35">
        <v>0</v>
      </c>
      <c r="M17" s="35">
        <v>56.59</v>
      </c>
      <c r="N17" s="35">
        <f t="shared" si="2"/>
        <v>6.590000000000003</v>
      </c>
      <c r="O17" s="35">
        <f t="shared" si="3"/>
        <v>6.590000000000003</v>
      </c>
      <c r="P17" s="35">
        <v>8</v>
      </c>
      <c r="Q17" s="35"/>
      <c r="R17" s="35">
        <f t="shared" si="4"/>
        <v>106.59</v>
      </c>
      <c r="S17" s="35">
        <f t="shared" si="5"/>
        <v>56.59</v>
      </c>
      <c r="T17" s="45"/>
    </row>
    <row r="18" spans="1:20" ht="12.75">
      <c r="A18" s="35">
        <v>6</v>
      </c>
      <c r="B18" s="35" t="s">
        <v>84</v>
      </c>
      <c r="C18" s="35"/>
      <c r="D18" s="35" t="s">
        <v>34</v>
      </c>
      <c r="E18" s="35" t="s">
        <v>88</v>
      </c>
      <c r="F18" s="35">
        <v>100</v>
      </c>
      <c r="G18" s="35"/>
      <c r="H18" s="35">
        <f t="shared" si="0"/>
        <v>0</v>
      </c>
      <c r="I18" s="35">
        <f t="shared" si="1"/>
        <v>100</v>
      </c>
      <c r="J18" s="35"/>
      <c r="K18" s="35"/>
      <c r="L18" s="35">
        <v>5</v>
      </c>
      <c r="M18" s="35">
        <v>53.93</v>
      </c>
      <c r="N18" s="35">
        <f t="shared" si="2"/>
        <v>3.9299999999999997</v>
      </c>
      <c r="O18" s="35">
        <f t="shared" si="3"/>
        <v>8.93</v>
      </c>
      <c r="P18" s="35">
        <v>9</v>
      </c>
      <c r="Q18" s="35"/>
      <c r="R18" s="35">
        <f t="shared" si="4"/>
        <v>108.93</v>
      </c>
      <c r="S18" s="35">
        <f t="shared" si="5"/>
        <v>53.93</v>
      </c>
      <c r="T18" s="45"/>
    </row>
    <row r="19" spans="1:20" ht="12.75">
      <c r="A19" s="35">
        <v>26</v>
      </c>
      <c r="B19" s="35" t="s">
        <v>199</v>
      </c>
      <c r="C19" s="35"/>
      <c r="D19" s="35" t="s">
        <v>34</v>
      </c>
      <c r="E19" s="35" t="s">
        <v>200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>
        <v>5</v>
      </c>
      <c r="M19" s="35">
        <v>61.12</v>
      </c>
      <c r="N19" s="35">
        <f>IF((M19-$O$6)&gt;0,M19-$O$6,0)</f>
        <v>11.119999999999997</v>
      </c>
      <c r="O19" s="35">
        <f>N19+L19</f>
        <v>16.119999999999997</v>
      </c>
      <c r="P19" s="35">
        <v>11</v>
      </c>
      <c r="Q19" s="35"/>
      <c r="R19" s="35">
        <f>O19+I19</f>
        <v>116.12</v>
      </c>
      <c r="S19" s="35">
        <f>M19+G19</f>
        <v>61.12</v>
      </c>
      <c r="T19" s="45"/>
    </row>
    <row r="20" spans="1:20" ht="12.75">
      <c r="A20" s="35">
        <v>1</v>
      </c>
      <c r="B20" s="35" t="s">
        <v>119</v>
      </c>
      <c r="C20" s="35"/>
      <c r="D20" s="35" t="s">
        <v>99</v>
      </c>
      <c r="E20" s="35" t="s">
        <v>120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>
        <v>5</v>
      </c>
      <c r="M20" s="35">
        <v>64.05</v>
      </c>
      <c r="N20" s="35">
        <f t="shared" si="2"/>
        <v>14.049999999999997</v>
      </c>
      <c r="O20" s="35">
        <f t="shared" si="3"/>
        <v>19.049999999999997</v>
      </c>
      <c r="P20" s="35">
        <v>12</v>
      </c>
      <c r="Q20" s="35"/>
      <c r="R20" s="35">
        <f t="shared" si="4"/>
        <v>119.05</v>
      </c>
      <c r="S20" s="35">
        <f t="shared" si="5"/>
        <v>64.05</v>
      </c>
      <c r="T20" s="45"/>
    </row>
    <row r="21" spans="1:20" ht="12.75">
      <c r="A21" s="35">
        <v>5</v>
      </c>
      <c r="B21" s="35" t="s">
        <v>62</v>
      </c>
      <c r="C21" s="35"/>
      <c r="D21" s="35" t="s">
        <v>34</v>
      </c>
      <c r="E21" s="35" t="s">
        <v>64</v>
      </c>
      <c r="F21" s="35">
        <v>100</v>
      </c>
      <c r="G21" s="35"/>
      <c r="H21" s="35">
        <f t="shared" si="0"/>
        <v>0</v>
      </c>
      <c r="I21" s="35">
        <f t="shared" si="1"/>
        <v>100</v>
      </c>
      <c r="J21" s="35"/>
      <c r="K21" s="35"/>
      <c r="L21" s="35">
        <v>100</v>
      </c>
      <c r="M21" s="35"/>
      <c r="N21" s="35">
        <f t="shared" si="2"/>
        <v>0</v>
      </c>
      <c r="O21" s="35">
        <f t="shared" si="3"/>
        <v>100</v>
      </c>
      <c r="P21" s="35"/>
      <c r="Q21" s="35"/>
      <c r="R21" s="35">
        <f t="shared" si="4"/>
        <v>200</v>
      </c>
      <c r="S21" s="35">
        <f t="shared" si="5"/>
        <v>0</v>
      </c>
      <c r="T21" s="35"/>
    </row>
    <row r="22" spans="1:20" ht="12.75">
      <c r="A22" s="35">
        <v>18</v>
      </c>
      <c r="B22" s="35" t="s">
        <v>146</v>
      </c>
      <c r="C22" s="35"/>
      <c r="D22" s="35" t="s">
        <v>27</v>
      </c>
      <c r="E22" s="35" t="s">
        <v>148</v>
      </c>
      <c r="F22" s="35">
        <v>100</v>
      </c>
      <c r="G22" s="35"/>
      <c r="H22" s="35">
        <f t="shared" si="0"/>
        <v>0</v>
      </c>
      <c r="I22" s="35">
        <f t="shared" si="1"/>
        <v>100</v>
      </c>
      <c r="J22" s="35"/>
      <c r="K22" s="35"/>
      <c r="L22" s="35">
        <v>100</v>
      </c>
      <c r="M22" s="35"/>
      <c r="N22" s="35">
        <f t="shared" si="2"/>
        <v>0</v>
      </c>
      <c r="O22" s="35">
        <f t="shared" si="3"/>
        <v>100</v>
      </c>
      <c r="P22" s="35"/>
      <c r="Q22" s="35"/>
      <c r="R22" s="35">
        <f t="shared" si="4"/>
        <v>200</v>
      </c>
      <c r="S22" s="35">
        <f t="shared" si="5"/>
        <v>0</v>
      </c>
      <c r="T22" s="35"/>
    </row>
    <row r="23" spans="1:20" ht="12.75">
      <c r="A23" s="35">
        <v>21</v>
      </c>
      <c r="B23" s="40" t="s">
        <v>203</v>
      </c>
      <c r="C23" s="35"/>
      <c r="D23" s="40" t="s">
        <v>34</v>
      </c>
      <c r="E23" s="40" t="s">
        <v>205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>
        <v>100</v>
      </c>
      <c r="M23" s="35"/>
      <c r="N23" s="35">
        <f t="shared" si="2"/>
        <v>0</v>
      </c>
      <c r="O23" s="35">
        <f t="shared" si="3"/>
        <v>100</v>
      </c>
      <c r="P23" s="35"/>
      <c r="Q23" s="35"/>
      <c r="R23" s="35">
        <f t="shared" si="4"/>
        <v>200</v>
      </c>
      <c r="S23" s="35">
        <f t="shared" si="5"/>
        <v>0</v>
      </c>
      <c r="T23" s="35"/>
    </row>
    <row r="24" spans="1:20" ht="12.75">
      <c r="A24" s="35">
        <v>22</v>
      </c>
      <c r="B24" s="35" t="s">
        <v>140</v>
      </c>
      <c r="C24" s="35"/>
      <c r="D24" s="35" t="s">
        <v>34</v>
      </c>
      <c r="E24" s="35" t="s">
        <v>142</v>
      </c>
      <c r="F24" s="35">
        <v>100</v>
      </c>
      <c r="G24" s="35"/>
      <c r="H24" s="35">
        <f t="shared" si="0"/>
        <v>0</v>
      </c>
      <c r="I24" s="35">
        <f t="shared" si="1"/>
        <v>100</v>
      </c>
      <c r="J24" s="35"/>
      <c r="K24" s="35"/>
      <c r="L24" s="35">
        <v>100</v>
      </c>
      <c r="M24" s="35"/>
      <c r="N24" s="35">
        <f t="shared" si="2"/>
        <v>0</v>
      </c>
      <c r="O24" s="35">
        <f t="shared" si="3"/>
        <v>100</v>
      </c>
      <c r="P24" s="35"/>
      <c r="Q24" s="35"/>
      <c r="R24" s="35">
        <f t="shared" si="4"/>
        <v>200</v>
      </c>
      <c r="S24" s="35">
        <f t="shared" si="5"/>
        <v>0</v>
      </c>
      <c r="T24" s="35"/>
    </row>
    <row r="25" spans="1:20" s="47" customFormat="1" ht="12.75">
      <c r="A25" s="46">
        <v>13</v>
      </c>
      <c r="B25" s="46" t="s">
        <v>171</v>
      </c>
      <c r="C25" s="46"/>
      <c r="D25" s="46" t="s">
        <v>31</v>
      </c>
      <c r="E25" s="46" t="s">
        <v>180</v>
      </c>
      <c r="F25" s="46">
        <v>5</v>
      </c>
      <c r="G25" s="46">
        <v>50.12</v>
      </c>
      <c r="H25" s="46">
        <f t="shared" si="0"/>
        <v>8.119999999999997</v>
      </c>
      <c r="I25" s="46">
        <v>100</v>
      </c>
      <c r="J25" s="46"/>
      <c r="K25" s="46"/>
      <c r="L25" s="46">
        <v>100</v>
      </c>
      <c r="M25" s="46"/>
      <c r="N25" s="46">
        <f t="shared" si="2"/>
        <v>0</v>
      </c>
      <c r="O25" s="46">
        <f t="shared" si="3"/>
        <v>100</v>
      </c>
      <c r="P25" s="46"/>
      <c r="Q25" s="46"/>
      <c r="R25" s="46">
        <f t="shared" si="4"/>
        <v>200</v>
      </c>
      <c r="S25" s="46">
        <f t="shared" si="5"/>
        <v>50.12</v>
      </c>
      <c r="T25" s="46"/>
    </row>
    <row r="26" spans="1:20" ht="12.75">
      <c r="A26" s="35">
        <v>17</v>
      </c>
      <c r="B26" s="35" t="s">
        <v>119</v>
      </c>
      <c r="C26" s="35"/>
      <c r="D26" s="35" t="s">
        <v>99</v>
      </c>
      <c r="E26" s="35" t="s">
        <v>121</v>
      </c>
      <c r="F26" s="35">
        <v>0</v>
      </c>
      <c r="G26" s="35">
        <v>55.37</v>
      </c>
      <c r="H26" s="35">
        <f t="shared" si="0"/>
        <v>13.369999999999997</v>
      </c>
      <c r="I26" s="35">
        <v>100</v>
      </c>
      <c r="J26" s="35"/>
      <c r="K26" s="35"/>
      <c r="L26" s="35">
        <v>100</v>
      </c>
      <c r="M26" s="35"/>
      <c r="N26" s="35">
        <f t="shared" si="2"/>
        <v>0</v>
      </c>
      <c r="O26" s="35">
        <f t="shared" si="3"/>
        <v>100</v>
      </c>
      <c r="P26" s="35"/>
      <c r="Q26" s="35"/>
      <c r="R26" s="35">
        <f t="shared" si="4"/>
        <v>200</v>
      </c>
      <c r="S26" s="35">
        <f t="shared" si="5"/>
        <v>55.37</v>
      </c>
      <c r="T26" s="35"/>
    </row>
    <row r="27" spans="1:20" ht="12.75">
      <c r="A27" s="35">
        <v>14</v>
      </c>
      <c r="B27" s="35" t="s">
        <v>65</v>
      </c>
      <c r="C27" s="35"/>
      <c r="D27" s="35" t="s">
        <v>66</v>
      </c>
      <c r="E27" s="35" t="s">
        <v>67</v>
      </c>
      <c r="F27" s="35">
        <v>100</v>
      </c>
      <c r="G27" s="35"/>
      <c r="H27" s="35">
        <f t="shared" si="0"/>
        <v>0</v>
      </c>
      <c r="I27" s="35">
        <f t="shared" si="1"/>
        <v>100</v>
      </c>
      <c r="J27" s="35"/>
      <c r="K27" s="35"/>
      <c r="L27" s="35">
        <v>0</v>
      </c>
      <c r="M27" s="35">
        <v>68.62</v>
      </c>
      <c r="N27" s="35">
        <f t="shared" si="2"/>
        <v>18.620000000000005</v>
      </c>
      <c r="O27" s="35">
        <v>100</v>
      </c>
      <c r="P27" s="35"/>
      <c r="Q27" s="35"/>
      <c r="R27" s="35">
        <f t="shared" si="4"/>
        <v>200</v>
      </c>
      <c r="S27" s="35">
        <f t="shared" si="5"/>
        <v>68.62</v>
      </c>
      <c r="T27" s="35"/>
    </row>
    <row r="28" spans="1:20" ht="12.75">
      <c r="A28" s="35">
        <v>12</v>
      </c>
      <c r="B28" s="35" t="s">
        <v>122</v>
      </c>
      <c r="C28" s="35"/>
      <c r="D28" s="35" t="s">
        <v>44</v>
      </c>
      <c r="E28" s="35" t="s">
        <v>123</v>
      </c>
      <c r="F28" s="35">
        <v>5</v>
      </c>
      <c r="G28" s="35">
        <v>61.12</v>
      </c>
      <c r="H28" s="35">
        <f t="shared" si="0"/>
        <v>19.119999999999997</v>
      </c>
      <c r="I28" s="35">
        <v>100</v>
      </c>
      <c r="J28" s="35"/>
      <c r="K28" s="35"/>
      <c r="L28" s="35">
        <v>5</v>
      </c>
      <c r="M28" s="35">
        <v>71.59</v>
      </c>
      <c r="N28" s="35">
        <f t="shared" si="2"/>
        <v>21.590000000000003</v>
      </c>
      <c r="O28" s="35">
        <v>100</v>
      </c>
      <c r="P28" s="35"/>
      <c r="Q28" s="35"/>
      <c r="R28" s="35">
        <f t="shared" si="4"/>
        <v>200</v>
      </c>
      <c r="S28" s="35">
        <f t="shared" si="5"/>
        <v>132.71</v>
      </c>
      <c r="T28" s="35"/>
    </row>
    <row r="29" spans="1:20" ht="12.75">
      <c r="A29" s="35">
        <v>15</v>
      </c>
      <c r="B29" s="35" t="s">
        <v>98</v>
      </c>
      <c r="C29" s="35"/>
      <c r="D29" s="35" t="s">
        <v>99</v>
      </c>
      <c r="E29" s="35" t="s">
        <v>100</v>
      </c>
      <c r="F29" s="35">
        <v>5</v>
      </c>
      <c r="G29" s="35">
        <v>59.9</v>
      </c>
      <c r="H29" s="35">
        <f t="shared" si="0"/>
        <v>17.9</v>
      </c>
      <c r="I29" s="35">
        <v>100</v>
      </c>
      <c r="J29" s="35"/>
      <c r="K29" s="35"/>
      <c r="L29" s="35">
        <v>0</v>
      </c>
      <c r="M29" s="35">
        <v>73.12</v>
      </c>
      <c r="N29" s="35">
        <f t="shared" si="2"/>
        <v>23.120000000000005</v>
      </c>
      <c r="O29" s="35">
        <v>100</v>
      </c>
      <c r="P29" s="35"/>
      <c r="Q29" s="35"/>
      <c r="R29" s="35">
        <f t="shared" si="4"/>
        <v>200</v>
      </c>
      <c r="S29" s="35">
        <f t="shared" si="5"/>
        <v>133.02</v>
      </c>
      <c r="T29" s="35"/>
    </row>
    <row r="30" spans="1:20" s="42" customFormat="1" ht="12.75">
      <c r="A30" s="41">
        <v>4</v>
      </c>
      <c r="B30" s="41" t="s">
        <v>140</v>
      </c>
      <c r="C30" s="41"/>
      <c r="D30" s="41" t="s">
        <v>34</v>
      </c>
      <c r="E30" s="41" t="s">
        <v>141</v>
      </c>
      <c r="F30" s="41"/>
      <c r="G30" s="41"/>
      <c r="H30" s="41">
        <f>IF((G30-$I$6)&gt;0,G30-$I$6,0)</f>
        <v>0</v>
      </c>
      <c r="I30" s="41">
        <f>H30+F30</f>
        <v>0</v>
      </c>
      <c r="J30" s="41"/>
      <c r="K30" s="41"/>
      <c r="L30" s="41"/>
      <c r="M30" s="41"/>
      <c r="N30" s="41">
        <f>IF((M30-$O$6)&gt;0,M30-$O$6,0)</f>
        <v>0</v>
      </c>
      <c r="O30" s="41">
        <f>N30+L30</f>
        <v>0</v>
      </c>
      <c r="P30" s="41"/>
      <c r="Q30" s="41"/>
      <c r="R30" s="41">
        <f>O30+I30</f>
        <v>0</v>
      </c>
      <c r="S30" s="41">
        <f>M30+G30</f>
        <v>0</v>
      </c>
      <c r="T30" s="41"/>
    </row>
    <row r="31" spans="1:20" s="42" customFormat="1" ht="12.75">
      <c r="A31" s="41">
        <v>7</v>
      </c>
      <c r="B31" s="41" t="s">
        <v>104</v>
      </c>
      <c r="C31" s="41"/>
      <c r="D31" s="41" t="s">
        <v>27</v>
      </c>
      <c r="E31" s="41" t="s">
        <v>182</v>
      </c>
      <c r="F31" s="41"/>
      <c r="G31" s="41"/>
      <c r="H31" s="41">
        <f>IF((G31-$I$6)&gt;0,G31-$I$6,0)</f>
        <v>0</v>
      </c>
      <c r="I31" s="41">
        <f>H31+F31</f>
        <v>0</v>
      </c>
      <c r="J31" s="41"/>
      <c r="K31" s="41"/>
      <c r="L31" s="41"/>
      <c r="M31" s="41"/>
      <c r="N31" s="41">
        <f>IF((M31-$O$6)&gt;0,M31-$O$6,0)</f>
        <v>0</v>
      </c>
      <c r="O31" s="41">
        <f>N31+L31</f>
        <v>0</v>
      </c>
      <c r="P31" s="41"/>
      <c r="Q31" s="41"/>
      <c r="R31" s="41">
        <f>O31+I31</f>
        <v>0</v>
      </c>
      <c r="S31" s="41">
        <f>M31+G31</f>
        <v>0</v>
      </c>
      <c r="T31" s="41"/>
    </row>
    <row r="32" spans="1:20" s="42" customFormat="1" ht="12.75">
      <c r="A32" s="41">
        <v>3</v>
      </c>
      <c r="B32" s="41" t="s">
        <v>60</v>
      </c>
      <c r="C32" s="41"/>
      <c r="D32" s="41" t="s">
        <v>31</v>
      </c>
      <c r="E32" s="41" t="s">
        <v>61</v>
      </c>
      <c r="F32" s="41"/>
      <c r="G32" s="41"/>
      <c r="H32" s="41">
        <f>IF((G32-$I$6)&gt;0,G32-$I$6,0)</f>
        <v>0</v>
      </c>
      <c r="I32" s="41">
        <f>H32+F32</f>
        <v>0</v>
      </c>
      <c r="J32" s="41"/>
      <c r="K32" s="41"/>
      <c r="L32" s="41"/>
      <c r="M32" s="41"/>
      <c r="N32" s="41">
        <f>IF((M32-$O$6)&gt;0,M32-$O$6,0)</f>
        <v>0</v>
      </c>
      <c r="O32" s="41">
        <f>N32+L32</f>
        <v>0</v>
      </c>
      <c r="P32" s="41"/>
      <c r="Q32" s="41"/>
      <c r="R32" s="41">
        <f>O32+I32</f>
        <v>0</v>
      </c>
      <c r="S32" s="41">
        <f>M32+G32</f>
        <v>0</v>
      </c>
      <c r="T32" s="44"/>
    </row>
    <row r="33" spans="1:20" s="42" customFormat="1" ht="12.75">
      <c r="A33" s="41">
        <v>19</v>
      </c>
      <c r="B33" s="41" t="s">
        <v>166</v>
      </c>
      <c r="C33" s="41"/>
      <c r="D33" s="41" t="s">
        <v>44</v>
      </c>
      <c r="E33" s="41" t="s">
        <v>167</v>
      </c>
      <c r="F33" s="41"/>
      <c r="G33" s="41"/>
      <c r="H33" s="41">
        <f>IF((G33-$I$6)&gt;0,G33-$I$6,0)</f>
        <v>0</v>
      </c>
      <c r="I33" s="41">
        <f>H33+F33</f>
        <v>0</v>
      </c>
      <c r="J33" s="41"/>
      <c r="K33" s="41"/>
      <c r="L33" s="41"/>
      <c r="M33" s="41"/>
      <c r="N33" s="41">
        <f>IF((M33-$O$6)&gt;0,M33-$O$6,0)</f>
        <v>0</v>
      </c>
      <c r="O33" s="41">
        <f>N33+L33</f>
        <v>0</v>
      </c>
      <c r="P33" s="41"/>
      <c r="Q33" s="41"/>
      <c r="R33" s="41">
        <f>O33+I33</f>
        <v>0</v>
      </c>
      <c r="S33" s="41">
        <f>M33+G33</f>
        <v>0</v>
      </c>
      <c r="T33" s="41"/>
    </row>
    <row r="34" spans="1:20" s="42" customFormat="1" ht="12.75">
      <c r="A34" s="41">
        <v>24</v>
      </c>
      <c r="B34" s="41" t="s">
        <v>33</v>
      </c>
      <c r="C34" s="41"/>
      <c r="D34" s="41" t="s">
        <v>34</v>
      </c>
      <c r="E34" s="41" t="s">
        <v>35</v>
      </c>
      <c r="F34" s="41"/>
      <c r="G34" s="41"/>
      <c r="H34" s="41">
        <f>IF((G34-$I$6)&gt;0,G34-$I$6,0)</f>
        <v>0</v>
      </c>
      <c r="I34" s="41">
        <f>H34+F34</f>
        <v>0</v>
      </c>
      <c r="J34" s="41"/>
      <c r="K34" s="41"/>
      <c r="L34" s="41"/>
      <c r="M34" s="41"/>
      <c r="N34" s="41">
        <f>IF((M34-$O$6)&gt;0,M34-$O$6,0)</f>
        <v>0</v>
      </c>
      <c r="O34" s="41">
        <f>N34+L34</f>
        <v>0</v>
      </c>
      <c r="P34" s="41"/>
      <c r="Q34" s="41"/>
      <c r="R34" s="41">
        <f>O34+I34</f>
        <v>0</v>
      </c>
      <c r="S34" s="41">
        <f>M34+G34</f>
        <v>0</v>
      </c>
      <c r="T34" s="41"/>
    </row>
  </sheetData>
  <sheetProtection/>
  <mergeCells count="3">
    <mergeCell ref="L1:R1"/>
    <mergeCell ref="C2:E2"/>
    <mergeCell ref="R7:S7"/>
  </mergeCells>
  <printOptions/>
  <pageMargins left="0.28" right="0.16" top="0.984251968503937" bottom="0.984251968503937" header="0.5118110236220472" footer="0.5118110236220472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PageLayoutView="0" workbookViewId="0" topLeftCell="A8">
      <selection activeCell="M26" sqref="M26"/>
    </sheetView>
  </sheetViews>
  <sheetFormatPr defaultColWidth="9.140625" defaultRowHeight="12.75"/>
  <cols>
    <col min="1" max="1" width="3.421875" style="0" customWidth="1"/>
    <col min="2" max="2" width="22.57421875" style="0" customWidth="1"/>
    <col min="3" max="3" width="0.71875" style="0" customWidth="1"/>
    <col min="4" max="4" width="11.00390625" style="0" customWidth="1"/>
    <col min="5" max="5" width="10.421875" style="0" customWidth="1"/>
    <col min="7" max="7" width="6.8515625" style="0" customWidth="1"/>
    <col min="8" max="8" width="6.57421875" style="0" customWidth="1"/>
    <col min="9" max="9" width="7.28125" style="0" customWidth="1"/>
    <col min="10" max="10" width="4.00390625" style="0" customWidth="1"/>
    <col min="11" max="11" width="0.42578125" style="0" customWidth="1"/>
    <col min="12" max="12" width="6.8515625" style="0" customWidth="1"/>
    <col min="13" max="14" width="6.421875" style="0" customWidth="1"/>
    <col min="15" max="15" width="7.00390625" style="0" customWidth="1"/>
    <col min="16" max="16" width="3.421875" style="0" customWidth="1"/>
    <col min="17" max="17" width="0.5625" style="0" customWidth="1"/>
    <col min="18" max="18" width="6.8515625" style="0" customWidth="1"/>
    <col min="19" max="19" width="8.00390625" style="0" customWidth="1"/>
    <col min="20" max="20" width="4.57421875" style="0" customWidth="1"/>
  </cols>
  <sheetData>
    <row r="1" spans="1:20" ht="20.25">
      <c r="A1" s="1" t="s">
        <v>0</v>
      </c>
      <c r="B1" s="2">
        <v>40124</v>
      </c>
      <c r="C1" s="3" t="s">
        <v>1</v>
      </c>
      <c r="D1" s="4"/>
      <c r="E1" s="5"/>
      <c r="F1" s="5"/>
      <c r="G1" s="5"/>
      <c r="H1" s="4"/>
      <c r="I1" s="4"/>
      <c r="J1" s="6"/>
      <c r="K1" s="7"/>
      <c r="L1" s="49" t="s">
        <v>188</v>
      </c>
      <c r="M1" s="50"/>
      <c r="N1" s="50"/>
      <c r="O1" s="50"/>
      <c r="P1" s="50"/>
      <c r="Q1" s="50"/>
      <c r="R1" s="51"/>
      <c r="S1" s="8"/>
      <c r="T1" s="4"/>
    </row>
    <row r="2" spans="1:20" ht="15.75">
      <c r="A2" s="9" t="s">
        <v>2</v>
      </c>
      <c r="B2" s="8"/>
      <c r="C2" s="52"/>
      <c r="D2" s="53"/>
      <c r="E2" s="54"/>
      <c r="F2" s="8"/>
      <c r="G2" s="10"/>
      <c r="H2" s="10"/>
      <c r="I2" s="11" t="s">
        <v>3</v>
      </c>
      <c r="J2" s="10"/>
      <c r="K2" s="12"/>
      <c r="L2" s="10"/>
      <c r="M2" s="10"/>
      <c r="N2" s="10"/>
      <c r="O2" s="13"/>
      <c r="P2" s="14"/>
      <c r="Q2" s="14"/>
      <c r="R2" s="14"/>
      <c r="S2" s="5"/>
      <c r="T2" s="10"/>
    </row>
    <row r="3" spans="1:20" ht="18">
      <c r="A3" s="8"/>
      <c r="B3" s="8"/>
      <c r="C3" s="8"/>
      <c r="D3" s="8"/>
      <c r="E3" s="8"/>
      <c r="F3" s="8"/>
      <c r="G3" s="15" t="s">
        <v>4</v>
      </c>
      <c r="H3" s="8"/>
      <c r="I3" s="8"/>
      <c r="J3" s="10"/>
      <c r="K3" s="12"/>
      <c r="L3" s="8"/>
      <c r="M3" s="15" t="s">
        <v>5</v>
      </c>
      <c r="N3" s="8"/>
      <c r="O3" s="8"/>
      <c r="P3" s="10"/>
      <c r="Q3" s="10"/>
      <c r="R3" s="10"/>
      <c r="S3" s="10"/>
      <c r="T3" s="10"/>
    </row>
    <row r="4" spans="1:20" ht="14.25">
      <c r="A4" s="10"/>
      <c r="B4" s="8"/>
      <c r="C4" s="8"/>
      <c r="D4" s="8"/>
      <c r="E4" s="8"/>
      <c r="F4" s="16" t="s">
        <v>6</v>
      </c>
      <c r="G4" s="10"/>
      <c r="H4" s="10"/>
      <c r="I4" s="17">
        <v>165</v>
      </c>
      <c r="J4" s="10"/>
      <c r="K4" s="12"/>
      <c r="L4" s="16" t="s">
        <v>6</v>
      </c>
      <c r="M4" s="10"/>
      <c r="N4" s="10"/>
      <c r="O4" s="17">
        <v>190</v>
      </c>
      <c r="P4" s="10"/>
      <c r="Q4" s="10"/>
      <c r="R4" s="10"/>
      <c r="S4" s="10"/>
      <c r="T4" s="10"/>
    </row>
    <row r="5" spans="1:20" ht="14.25">
      <c r="A5" s="10"/>
      <c r="B5" s="18" t="s">
        <v>7</v>
      </c>
      <c r="C5" s="37"/>
      <c r="D5" s="36">
        <f>MAX(A9:A44)</f>
        <v>32</v>
      </c>
      <c r="E5" s="8"/>
      <c r="F5" s="16" t="s">
        <v>8</v>
      </c>
      <c r="G5" s="10"/>
      <c r="H5" s="10"/>
      <c r="I5" s="19">
        <f>I4/I6</f>
        <v>3.9285714285714284</v>
      </c>
      <c r="J5" s="10"/>
      <c r="K5" s="12"/>
      <c r="L5" s="16" t="s">
        <v>8</v>
      </c>
      <c r="M5" s="10"/>
      <c r="N5" s="10"/>
      <c r="O5" s="19">
        <f>O4/O6</f>
        <v>3.6538461538461537</v>
      </c>
      <c r="P5" s="10"/>
      <c r="Q5" s="10"/>
      <c r="R5" s="10"/>
      <c r="S5" s="10"/>
      <c r="T5" s="10"/>
    </row>
    <row r="6" spans="1:20" ht="14.25">
      <c r="A6" s="10"/>
      <c r="B6" s="8"/>
      <c r="C6" s="8"/>
      <c r="D6" s="8"/>
      <c r="E6" s="8"/>
      <c r="F6" s="20" t="s">
        <v>9</v>
      </c>
      <c r="G6" s="8"/>
      <c r="H6" s="10"/>
      <c r="I6" s="21">
        <v>42</v>
      </c>
      <c r="J6" s="10"/>
      <c r="K6" s="12"/>
      <c r="L6" s="20" t="s">
        <v>9</v>
      </c>
      <c r="M6" s="10"/>
      <c r="N6" s="10"/>
      <c r="O6" s="21">
        <v>52</v>
      </c>
      <c r="P6" s="10"/>
      <c r="Q6" s="10"/>
      <c r="R6" s="10"/>
      <c r="S6" s="10"/>
      <c r="T6" s="10"/>
    </row>
    <row r="7" spans="1:20" ht="16.5">
      <c r="A7" s="8"/>
      <c r="B7" s="22" t="s">
        <v>10</v>
      </c>
      <c r="C7" s="8"/>
      <c r="D7" s="8"/>
      <c r="E7" s="8"/>
      <c r="F7" s="9" t="s">
        <v>11</v>
      </c>
      <c r="G7" s="8"/>
      <c r="H7" s="8"/>
      <c r="I7" s="23">
        <v>50</v>
      </c>
      <c r="J7" s="10"/>
      <c r="K7" s="12"/>
      <c r="L7" s="9" t="s">
        <v>11</v>
      </c>
      <c r="M7" s="8"/>
      <c r="N7" s="10"/>
      <c r="O7" s="17">
        <v>68</v>
      </c>
      <c r="P7" s="10"/>
      <c r="Q7" s="10"/>
      <c r="R7" s="55" t="s">
        <v>12</v>
      </c>
      <c r="S7" s="55"/>
      <c r="T7" s="24" t="s">
        <v>210</v>
      </c>
    </row>
    <row r="8" spans="1:20" ht="75.75">
      <c r="A8" s="25" t="s">
        <v>14</v>
      </c>
      <c r="B8" s="26" t="s">
        <v>15</v>
      </c>
      <c r="C8" s="25"/>
      <c r="D8" s="26" t="s">
        <v>16</v>
      </c>
      <c r="E8" s="27" t="s">
        <v>17</v>
      </c>
      <c r="F8" s="28" t="s">
        <v>18</v>
      </c>
      <c r="G8" s="29" t="s">
        <v>19</v>
      </c>
      <c r="H8" s="28" t="s">
        <v>20</v>
      </c>
      <c r="I8" s="30" t="s">
        <v>21</v>
      </c>
      <c r="J8" s="31" t="s">
        <v>22</v>
      </c>
      <c r="K8" s="32"/>
      <c r="L8" s="28" t="s">
        <v>18</v>
      </c>
      <c r="M8" s="29" t="s">
        <v>19</v>
      </c>
      <c r="N8" s="28" t="s">
        <v>20</v>
      </c>
      <c r="O8" s="30" t="s">
        <v>21</v>
      </c>
      <c r="P8" s="31" t="s">
        <v>22</v>
      </c>
      <c r="Q8" s="33"/>
      <c r="R8" s="34" t="s">
        <v>23</v>
      </c>
      <c r="S8" s="34" t="s">
        <v>24</v>
      </c>
      <c r="T8" s="25" t="s">
        <v>25</v>
      </c>
    </row>
    <row r="9" spans="1:20" ht="12.75">
      <c r="A9" s="35">
        <v>23</v>
      </c>
      <c r="B9" s="35" t="s">
        <v>149</v>
      </c>
      <c r="C9" s="35"/>
      <c r="D9" s="35" t="s">
        <v>151</v>
      </c>
      <c r="E9" s="35" t="s">
        <v>152</v>
      </c>
      <c r="F9" s="35">
        <v>0</v>
      </c>
      <c r="G9" s="35">
        <v>45.81</v>
      </c>
      <c r="H9" s="35">
        <f aca="true" t="shared" si="0" ref="H9:H30">IF((G9-$I$6)&gt;0,G9-$I$6,0)</f>
        <v>3.8100000000000023</v>
      </c>
      <c r="I9" s="35">
        <f aca="true" t="shared" si="1" ref="I9:I30">H9+F9</f>
        <v>3.8100000000000023</v>
      </c>
      <c r="J9" s="35">
        <v>1</v>
      </c>
      <c r="K9" s="35"/>
      <c r="L9" s="35">
        <v>0</v>
      </c>
      <c r="M9" s="35">
        <v>52.28</v>
      </c>
      <c r="N9" s="35">
        <f aca="true" t="shared" si="2" ref="N9:N30">IF((M9-$O$6)&gt;0,M9-$O$6,0)</f>
        <v>0.28000000000000114</v>
      </c>
      <c r="O9" s="35">
        <f aca="true" t="shared" si="3" ref="O9:O30">N9+L9</f>
        <v>0.28000000000000114</v>
      </c>
      <c r="P9" s="40">
        <v>3</v>
      </c>
      <c r="Q9" s="35"/>
      <c r="R9" s="35">
        <f aca="true" t="shared" si="4" ref="R9:R30">O9+I9</f>
        <v>4.090000000000003</v>
      </c>
      <c r="S9" s="35">
        <f aca="true" t="shared" si="5" ref="S9:S30">M9+G9</f>
        <v>98.09</v>
      </c>
      <c r="T9" s="35">
        <v>1</v>
      </c>
    </row>
    <row r="10" spans="1:20" ht="12.75">
      <c r="A10" s="35">
        <v>14</v>
      </c>
      <c r="B10" s="35" t="s">
        <v>26</v>
      </c>
      <c r="C10" s="35"/>
      <c r="D10" s="35" t="s">
        <v>31</v>
      </c>
      <c r="E10" s="35" t="s">
        <v>32</v>
      </c>
      <c r="F10" s="35">
        <v>0</v>
      </c>
      <c r="G10" s="35">
        <v>47.18</v>
      </c>
      <c r="H10" s="35">
        <f t="shared" si="0"/>
        <v>5.18</v>
      </c>
      <c r="I10" s="35">
        <f t="shared" si="1"/>
        <v>5.18</v>
      </c>
      <c r="J10" s="35">
        <v>2</v>
      </c>
      <c r="K10" s="35"/>
      <c r="L10" s="35">
        <v>0</v>
      </c>
      <c r="M10" s="35">
        <v>50.12</v>
      </c>
      <c r="N10" s="35">
        <f t="shared" si="2"/>
        <v>0</v>
      </c>
      <c r="O10" s="35">
        <f t="shared" si="3"/>
        <v>0</v>
      </c>
      <c r="P10" s="35">
        <v>2</v>
      </c>
      <c r="Q10" s="35"/>
      <c r="R10" s="35">
        <f t="shared" si="4"/>
        <v>5.18</v>
      </c>
      <c r="S10" s="35">
        <f t="shared" si="5"/>
        <v>97.3</v>
      </c>
      <c r="T10" s="35">
        <v>2</v>
      </c>
    </row>
    <row r="11" spans="1:20" s="43" customFormat="1" ht="12.75">
      <c r="A11" s="40">
        <v>21</v>
      </c>
      <c r="B11" s="40" t="s">
        <v>48</v>
      </c>
      <c r="C11" s="40"/>
      <c r="D11" s="40" t="s">
        <v>49</v>
      </c>
      <c r="E11" s="40" t="s">
        <v>50</v>
      </c>
      <c r="F11" s="40">
        <v>5</v>
      </c>
      <c r="G11" s="40">
        <v>45.15</v>
      </c>
      <c r="H11" s="40">
        <f t="shared" si="0"/>
        <v>3.1499999999999986</v>
      </c>
      <c r="I11" s="40">
        <f t="shared" si="1"/>
        <v>8.149999999999999</v>
      </c>
      <c r="J11" s="35">
        <v>5</v>
      </c>
      <c r="K11" s="40"/>
      <c r="L11" s="40">
        <v>0</v>
      </c>
      <c r="M11" s="40">
        <v>47.83</v>
      </c>
      <c r="N11" s="40">
        <f t="shared" si="2"/>
        <v>0</v>
      </c>
      <c r="O11" s="40">
        <f t="shared" si="3"/>
        <v>0</v>
      </c>
      <c r="P11" s="40">
        <v>1</v>
      </c>
      <c r="Q11" s="40"/>
      <c r="R11" s="40">
        <f t="shared" si="4"/>
        <v>8.149999999999999</v>
      </c>
      <c r="S11" s="40">
        <f t="shared" si="5"/>
        <v>92.97999999999999</v>
      </c>
      <c r="T11" s="35">
        <v>3</v>
      </c>
    </row>
    <row r="12" spans="1:20" ht="12.75">
      <c r="A12" s="35">
        <v>7</v>
      </c>
      <c r="B12" s="35" t="s">
        <v>134</v>
      </c>
      <c r="C12" s="35"/>
      <c r="D12" s="35" t="s">
        <v>44</v>
      </c>
      <c r="E12" s="35" t="s">
        <v>137</v>
      </c>
      <c r="F12" s="35">
        <v>5</v>
      </c>
      <c r="G12" s="35">
        <v>49.15</v>
      </c>
      <c r="H12" s="35">
        <f t="shared" si="0"/>
        <v>7.149999999999999</v>
      </c>
      <c r="I12" s="35">
        <f t="shared" si="1"/>
        <v>12.149999999999999</v>
      </c>
      <c r="J12" s="35">
        <v>9</v>
      </c>
      <c r="K12" s="35"/>
      <c r="L12" s="35">
        <v>0</v>
      </c>
      <c r="M12" s="35">
        <v>57.72</v>
      </c>
      <c r="N12" s="35">
        <f t="shared" si="2"/>
        <v>5.719999999999999</v>
      </c>
      <c r="O12" s="35">
        <f>N12+L12</f>
        <v>5.719999999999999</v>
      </c>
      <c r="P12" s="35">
        <v>6</v>
      </c>
      <c r="Q12" s="35"/>
      <c r="R12" s="35">
        <f t="shared" si="4"/>
        <v>17.869999999999997</v>
      </c>
      <c r="S12" s="35">
        <f t="shared" si="5"/>
        <v>106.87</v>
      </c>
      <c r="T12" s="35">
        <v>4</v>
      </c>
    </row>
    <row r="13" spans="1:20" ht="12.75">
      <c r="A13" s="35">
        <v>18</v>
      </c>
      <c r="B13" s="35" t="s">
        <v>134</v>
      </c>
      <c r="C13" s="35"/>
      <c r="D13" s="35" t="s">
        <v>135</v>
      </c>
      <c r="E13" s="35" t="s">
        <v>136</v>
      </c>
      <c r="F13" s="35">
        <v>5</v>
      </c>
      <c r="G13" s="35">
        <v>47.4</v>
      </c>
      <c r="H13" s="35">
        <f t="shared" si="0"/>
        <v>5.399999999999999</v>
      </c>
      <c r="I13" s="35">
        <f t="shared" si="1"/>
        <v>10.399999999999999</v>
      </c>
      <c r="J13" s="35">
        <v>7</v>
      </c>
      <c r="K13" s="35"/>
      <c r="L13" s="35">
        <v>5</v>
      </c>
      <c r="M13" s="35">
        <v>59.37</v>
      </c>
      <c r="N13" s="35">
        <f t="shared" si="2"/>
        <v>7.369999999999997</v>
      </c>
      <c r="O13" s="35">
        <f t="shared" si="3"/>
        <v>12.369999999999997</v>
      </c>
      <c r="P13" s="35">
        <v>12</v>
      </c>
      <c r="Q13" s="35"/>
      <c r="R13" s="35">
        <f t="shared" si="4"/>
        <v>22.769999999999996</v>
      </c>
      <c r="S13" s="35">
        <f t="shared" si="5"/>
        <v>106.77</v>
      </c>
      <c r="T13" s="35">
        <v>5</v>
      </c>
    </row>
    <row r="14" spans="1:20" ht="12.75">
      <c r="A14" s="35">
        <v>8</v>
      </c>
      <c r="B14" s="35" t="s">
        <v>84</v>
      </c>
      <c r="C14" s="35"/>
      <c r="D14" s="35" t="s">
        <v>29</v>
      </c>
      <c r="E14" s="35" t="s">
        <v>90</v>
      </c>
      <c r="F14" s="35">
        <v>5</v>
      </c>
      <c r="G14" s="35">
        <v>47.12</v>
      </c>
      <c r="H14" s="35">
        <f t="shared" si="0"/>
        <v>5.119999999999997</v>
      </c>
      <c r="I14" s="35">
        <f t="shared" si="1"/>
        <v>10.119999999999997</v>
      </c>
      <c r="J14" s="35">
        <v>6</v>
      </c>
      <c r="K14" s="35"/>
      <c r="L14" s="35">
        <v>5</v>
      </c>
      <c r="M14" s="35">
        <v>64.37</v>
      </c>
      <c r="N14" s="35">
        <f t="shared" si="2"/>
        <v>12.370000000000005</v>
      </c>
      <c r="O14" s="35">
        <f t="shared" si="3"/>
        <v>17.370000000000005</v>
      </c>
      <c r="P14" s="35">
        <v>14</v>
      </c>
      <c r="Q14" s="35"/>
      <c r="R14" s="35">
        <f t="shared" si="4"/>
        <v>27.490000000000002</v>
      </c>
      <c r="S14" s="35">
        <f t="shared" si="5"/>
        <v>111.49000000000001</v>
      </c>
      <c r="T14" s="35">
        <v>6</v>
      </c>
    </row>
    <row r="15" spans="1:20" ht="12.75">
      <c r="A15" s="35">
        <v>1</v>
      </c>
      <c r="B15" s="35" t="s">
        <v>80</v>
      </c>
      <c r="C15" s="35"/>
      <c r="D15" s="35" t="s">
        <v>49</v>
      </c>
      <c r="E15" s="35" t="s">
        <v>81</v>
      </c>
      <c r="F15" s="35">
        <v>100</v>
      </c>
      <c r="G15" s="35"/>
      <c r="H15" s="35">
        <f t="shared" si="0"/>
        <v>0</v>
      </c>
      <c r="I15" s="35">
        <f>H15+F15</f>
        <v>100</v>
      </c>
      <c r="J15" s="35"/>
      <c r="K15" s="35"/>
      <c r="L15" s="35">
        <v>0</v>
      </c>
      <c r="M15" s="35">
        <v>52.62</v>
      </c>
      <c r="N15" s="35">
        <f t="shared" si="2"/>
        <v>0.6199999999999974</v>
      </c>
      <c r="O15" s="35">
        <f t="shared" si="3"/>
        <v>0.6199999999999974</v>
      </c>
      <c r="P15" s="35">
        <v>4</v>
      </c>
      <c r="Q15" s="35"/>
      <c r="R15" s="35">
        <f t="shared" si="4"/>
        <v>100.62</v>
      </c>
      <c r="S15" s="35">
        <f t="shared" si="5"/>
        <v>52.62</v>
      </c>
      <c r="T15" s="35"/>
    </row>
    <row r="16" spans="1:20" ht="12.75">
      <c r="A16" s="35">
        <v>15</v>
      </c>
      <c r="B16" s="35" t="s">
        <v>51</v>
      </c>
      <c r="C16" s="35"/>
      <c r="D16" s="35" t="s">
        <v>29</v>
      </c>
      <c r="E16" s="35" t="s">
        <v>53</v>
      </c>
      <c r="F16" s="35">
        <v>100</v>
      </c>
      <c r="G16" s="35"/>
      <c r="H16" s="35">
        <f t="shared" si="0"/>
        <v>0</v>
      </c>
      <c r="I16" s="35">
        <f t="shared" si="1"/>
        <v>100</v>
      </c>
      <c r="J16" s="35"/>
      <c r="K16" s="35"/>
      <c r="L16" s="35">
        <v>5</v>
      </c>
      <c r="M16" s="35">
        <v>51.43</v>
      </c>
      <c r="N16" s="35">
        <f t="shared" si="2"/>
        <v>0</v>
      </c>
      <c r="O16" s="35">
        <f t="shared" si="3"/>
        <v>5</v>
      </c>
      <c r="P16" s="40">
        <v>5</v>
      </c>
      <c r="Q16" s="35"/>
      <c r="R16" s="35">
        <f t="shared" si="4"/>
        <v>105</v>
      </c>
      <c r="S16" s="35">
        <f t="shared" si="5"/>
        <v>51.43</v>
      </c>
      <c r="T16" s="35"/>
    </row>
    <row r="17" spans="1:20" ht="12.75">
      <c r="A17" s="35">
        <v>25</v>
      </c>
      <c r="B17" s="40" t="s">
        <v>42</v>
      </c>
      <c r="C17" s="35"/>
      <c r="D17" s="35" t="s">
        <v>44</v>
      </c>
      <c r="E17" s="40" t="s">
        <v>45</v>
      </c>
      <c r="F17" s="35">
        <v>100</v>
      </c>
      <c r="G17" s="35"/>
      <c r="H17" s="35">
        <f t="shared" si="0"/>
        <v>0</v>
      </c>
      <c r="I17" s="35">
        <f t="shared" si="1"/>
        <v>100</v>
      </c>
      <c r="J17" s="35"/>
      <c r="K17" s="35"/>
      <c r="L17" s="35">
        <v>0</v>
      </c>
      <c r="M17" s="35">
        <v>57.78</v>
      </c>
      <c r="N17" s="35">
        <f t="shared" si="2"/>
        <v>5.780000000000001</v>
      </c>
      <c r="O17" s="35">
        <f t="shared" si="3"/>
        <v>5.780000000000001</v>
      </c>
      <c r="P17" s="40">
        <v>7</v>
      </c>
      <c r="Q17" s="35"/>
      <c r="R17" s="35">
        <f t="shared" si="4"/>
        <v>105.78</v>
      </c>
      <c r="S17" s="35">
        <f t="shared" si="5"/>
        <v>57.78</v>
      </c>
      <c r="T17" s="35"/>
    </row>
    <row r="18" spans="1:20" ht="12.75">
      <c r="A18" s="35">
        <v>26</v>
      </c>
      <c r="B18" s="40" t="s">
        <v>191</v>
      </c>
      <c r="C18" s="35"/>
      <c r="D18" s="40" t="s">
        <v>193</v>
      </c>
      <c r="E18" s="40" t="s">
        <v>194</v>
      </c>
      <c r="F18" s="35">
        <v>5</v>
      </c>
      <c r="G18" s="35">
        <v>43.12</v>
      </c>
      <c r="H18" s="35">
        <f t="shared" si="0"/>
        <v>1.1199999999999974</v>
      </c>
      <c r="I18" s="35">
        <f t="shared" si="1"/>
        <v>6.119999999999997</v>
      </c>
      <c r="J18" s="35">
        <v>3</v>
      </c>
      <c r="K18" s="35"/>
      <c r="L18" s="35">
        <v>100</v>
      </c>
      <c r="M18" s="35"/>
      <c r="N18" s="35">
        <f t="shared" si="2"/>
        <v>0</v>
      </c>
      <c r="O18" s="35">
        <f t="shared" si="3"/>
        <v>100</v>
      </c>
      <c r="P18" s="35"/>
      <c r="Q18" s="35"/>
      <c r="R18" s="35">
        <f t="shared" si="4"/>
        <v>106.12</v>
      </c>
      <c r="S18" s="35">
        <f t="shared" si="5"/>
        <v>43.12</v>
      </c>
      <c r="T18" s="35"/>
    </row>
    <row r="19" spans="1:20" ht="12.75">
      <c r="A19" s="35">
        <v>11</v>
      </c>
      <c r="B19" s="35" t="s">
        <v>91</v>
      </c>
      <c r="C19" s="35"/>
      <c r="D19" s="35" t="s">
        <v>29</v>
      </c>
      <c r="E19" s="35" t="s">
        <v>92</v>
      </c>
      <c r="F19" s="35">
        <v>100</v>
      </c>
      <c r="G19" s="35"/>
      <c r="H19" s="35">
        <f t="shared" si="0"/>
        <v>0</v>
      </c>
      <c r="I19" s="35">
        <f t="shared" si="1"/>
        <v>100</v>
      </c>
      <c r="J19" s="35"/>
      <c r="K19" s="35"/>
      <c r="L19" s="35">
        <v>5</v>
      </c>
      <c r="M19" s="35">
        <v>54</v>
      </c>
      <c r="N19" s="35">
        <f t="shared" si="2"/>
        <v>2</v>
      </c>
      <c r="O19" s="35">
        <f t="shared" si="3"/>
        <v>7</v>
      </c>
      <c r="P19" s="35">
        <v>8</v>
      </c>
      <c r="Q19" s="35"/>
      <c r="R19" s="35">
        <f t="shared" si="4"/>
        <v>107</v>
      </c>
      <c r="S19" s="35">
        <f t="shared" si="5"/>
        <v>54</v>
      </c>
      <c r="T19" s="35"/>
    </row>
    <row r="20" spans="1:20" ht="12.75">
      <c r="A20" s="35">
        <v>28</v>
      </c>
      <c r="B20" s="35" t="s">
        <v>158</v>
      </c>
      <c r="C20" s="35"/>
      <c r="D20" s="35" t="s">
        <v>159</v>
      </c>
      <c r="E20" s="35" t="s">
        <v>160</v>
      </c>
      <c r="F20" s="35">
        <v>100</v>
      </c>
      <c r="G20" s="35"/>
      <c r="H20" s="35">
        <f t="shared" si="0"/>
        <v>0</v>
      </c>
      <c r="I20" s="35">
        <f t="shared" si="1"/>
        <v>100</v>
      </c>
      <c r="J20" s="35"/>
      <c r="K20" s="35"/>
      <c r="L20" s="35">
        <v>0</v>
      </c>
      <c r="M20" s="35">
        <v>59.72</v>
      </c>
      <c r="N20" s="35">
        <f t="shared" si="2"/>
        <v>7.719999999999999</v>
      </c>
      <c r="O20" s="35">
        <f t="shared" si="3"/>
        <v>7.719999999999999</v>
      </c>
      <c r="P20" s="40">
        <v>9</v>
      </c>
      <c r="Q20" s="35"/>
      <c r="R20" s="35">
        <f t="shared" si="4"/>
        <v>107.72</v>
      </c>
      <c r="S20" s="35">
        <f t="shared" si="5"/>
        <v>59.72</v>
      </c>
      <c r="T20" s="35"/>
    </row>
    <row r="21" spans="1:20" ht="12.75">
      <c r="A21" s="35">
        <v>10</v>
      </c>
      <c r="B21" s="35" t="s">
        <v>77</v>
      </c>
      <c r="C21" s="35"/>
      <c r="D21" s="35" t="s">
        <v>49</v>
      </c>
      <c r="E21" s="35" t="s">
        <v>82</v>
      </c>
      <c r="F21" s="35">
        <v>0</v>
      </c>
      <c r="G21" s="35">
        <v>49.81</v>
      </c>
      <c r="H21" s="35">
        <f t="shared" si="0"/>
        <v>7.810000000000002</v>
      </c>
      <c r="I21" s="35">
        <f t="shared" si="1"/>
        <v>7.810000000000002</v>
      </c>
      <c r="J21" s="35">
        <v>4</v>
      </c>
      <c r="K21" s="35"/>
      <c r="L21" s="35">
        <v>100</v>
      </c>
      <c r="M21" s="35"/>
      <c r="N21" s="35">
        <f t="shared" si="2"/>
        <v>0</v>
      </c>
      <c r="O21" s="35">
        <f t="shared" si="3"/>
        <v>100</v>
      </c>
      <c r="P21" s="35"/>
      <c r="Q21" s="35"/>
      <c r="R21" s="35">
        <f t="shared" si="4"/>
        <v>107.81</v>
      </c>
      <c r="S21" s="35">
        <f t="shared" si="5"/>
        <v>49.81</v>
      </c>
      <c r="T21" s="35"/>
    </row>
    <row r="22" spans="1:20" s="47" customFormat="1" ht="12.75">
      <c r="A22" s="46">
        <v>31</v>
      </c>
      <c r="B22" s="46" t="s">
        <v>173</v>
      </c>
      <c r="C22" s="46"/>
      <c r="D22" s="46" t="s">
        <v>29</v>
      </c>
      <c r="E22" s="46" t="s">
        <v>186</v>
      </c>
      <c r="F22" s="46">
        <v>100</v>
      </c>
      <c r="G22" s="46"/>
      <c r="H22" s="46">
        <f t="shared" si="0"/>
        <v>0</v>
      </c>
      <c r="I22" s="46">
        <f t="shared" si="1"/>
        <v>100</v>
      </c>
      <c r="J22" s="46"/>
      <c r="K22" s="46"/>
      <c r="L22" s="46">
        <v>0</v>
      </c>
      <c r="M22" s="46">
        <v>60</v>
      </c>
      <c r="N22" s="46">
        <f t="shared" si="2"/>
        <v>8</v>
      </c>
      <c r="O22" s="46">
        <f t="shared" si="3"/>
        <v>8</v>
      </c>
      <c r="P22" s="46">
        <v>10</v>
      </c>
      <c r="Q22" s="46"/>
      <c r="R22" s="46">
        <f t="shared" si="4"/>
        <v>108</v>
      </c>
      <c r="S22" s="46">
        <f t="shared" si="5"/>
        <v>60</v>
      </c>
      <c r="T22" s="46"/>
    </row>
    <row r="23" spans="1:20" ht="12.75">
      <c r="A23" s="35">
        <v>16</v>
      </c>
      <c r="B23" s="35" t="s">
        <v>80</v>
      </c>
      <c r="C23" s="35"/>
      <c r="D23" s="35" t="s">
        <v>49</v>
      </c>
      <c r="E23" s="35" t="s">
        <v>83</v>
      </c>
      <c r="F23" s="35">
        <v>100</v>
      </c>
      <c r="G23" s="35"/>
      <c r="H23" s="35">
        <f t="shared" si="0"/>
        <v>0</v>
      </c>
      <c r="I23" s="35">
        <f t="shared" si="1"/>
        <v>100</v>
      </c>
      <c r="J23" s="35"/>
      <c r="K23" s="35"/>
      <c r="L23" s="35">
        <v>5</v>
      </c>
      <c r="M23" s="35">
        <v>57.12</v>
      </c>
      <c r="N23" s="35">
        <f t="shared" si="2"/>
        <v>5.119999999999997</v>
      </c>
      <c r="O23" s="35">
        <f t="shared" si="3"/>
        <v>10.119999999999997</v>
      </c>
      <c r="P23" s="40">
        <v>11</v>
      </c>
      <c r="Q23" s="35"/>
      <c r="R23" s="35">
        <f t="shared" si="4"/>
        <v>110.12</v>
      </c>
      <c r="S23" s="35">
        <f t="shared" si="5"/>
        <v>57.12</v>
      </c>
      <c r="T23" s="35"/>
    </row>
    <row r="24" spans="1:20" s="47" customFormat="1" ht="12.75">
      <c r="A24" s="46">
        <v>30</v>
      </c>
      <c r="B24" s="46" t="s">
        <v>183</v>
      </c>
      <c r="C24" s="46"/>
      <c r="D24" s="46" t="s">
        <v>29</v>
      </c>
      <c r="E24" s="46" t="s">
        <v>185</v>
      </c>
      <c r="F24" s="46">
        <v>5</v>
      </c>
      <c r="G24" s="46">
        <v>47.84</v>
      </c>
      <c r="H24" s="46">
        <f t="shared" si="0"/>
        <v>5.840000000000003</v>
      </c>
      <c r="I24" s="46">
        <f t="shared" si="1"/>
        <v>10.840000000000003</v>
      </c>
      <c r="J24" s="46">
        <v>8</v>
      </c>
      <c r="K24" s="46"/>
      <c r="L24" s="46">
        <v>100</v>
      </c>
      <c r="M24" s="46"/>
      <c r="N24" s="46">
        <f t="shared" si="2"/>
        <v>0</v>
      </c>
      <c r="O24" s="46">
        <f t="shared" si="3"/>
        <v>100</v>
      </c>
      <c r="P24" s="46"/>
      <c r="Q24" s="46"/>
      <c r="R24" s="46">
        <f t="shared" si="4"/>
        <v>110.84</v>
      </c>
      <c r="S24" s="46">
        <f t="shared" si="5"/>
        <v>47.84</v>
      </c>
      <c r="T24" s="46"/>
    </row>
    <row r="25" spans="1:20" s="47" customFormat="1" ht="12.75">
      <c r="A25" s="46">
        <v>32</v>
      </c>
      <c r="B25" s="46" t="s">
        <v>169</v>
      </c>
      <c r="C25" s="46"/>
      <c r="D25" s="46" t="s">
        <v>31</v>
      </c>
      <c r="E25" s="46" t="s">
        <v>187</v>
      </c>
      <c r="F25" s="46">
        <v>10</v>
      </c>
      <c r="G25" s="46">
        <v>44.99</v>
      </c>
      <c r="H25" s="46">
        <f t="shared" si="0"/>
        <v>2.990000000000002</v>
      </c>
      <c r="I25" s="46">
        <f>H25+F25</f>
        <v>12.990000000000002</v>
      </c>
      <c r="J25" s="46">
        <v>10</v>
      </c>
      <c r="K25" s="46"/>
      <c r="L25" s="46">
        <v>100</v>
      </c>
      <c r="M25" s="46"/>
      <c r="N25" s="46">
        <f t="shared" si="2"/>
        <v>0</v>
      </c>
      <c r="O25" s="46">
        <f>N25+L25</f>
        <v>100</v>
      </c>
      <c r="P25" s="46"/>
      <c r="Q25" s="46"/>
      <c r="R25" s="46">
        <f t="shared" si="4"/>
        <v>112.99000000000001</v>
      </c>
      <c r="S25" s="46">
        <f t="shared" si="5"/>
        <v>44.99</v>
      </c>
      <c r="T25" s="46"/>
    </row>
    <row r="26" spans="1:20" ht="12.75">
      <c r="A26" s="35">
        <v>3</v>
      </c>
      <c r="B26" s="35" t="s">
        <v>51</v>
      </c>
      <c r="C26" s="35"/>
      <c r="D26" s="35" t="s">
        <v>29</v>
      </c>
      <c r="E26" s="35" t="s">
        <v>52</v>
      </c>
      <c r="F26" s="35">
        <v>100</v>
      </c>
      <c r="G26" s="35"/>
      <c r="H26" s="35">
        <f t="shared" si="0"/>
        <v>0</v>
      </c>
      <c r="I26" s="35">
        <f t="shared" si="1"/>
        <v>100</v>
      </c>
      <c r="J26" s="35"/>
      <c r="K26" s="35"/>
      <c r="L26" s="35">
        <v>10</v>
      </c>
      <c r="M26" s="35">
        <v>58.52</v>
      </c>
      <c r="N26" s="35">
        <f t="shared" si="2"/>
        <v>6.520000000000003</v>
      </c>
      <c r="O26" s="35">
        <f>N26+L26</f>
        <v>16.520000000000003</v>
      </c>
      <c r="P26" s="40">
        <v>13</v>
      </c>
      <c r="Q26" s="35"/>
      <c r="R26" s="35">
        <f t="shared" si="4"/>
        <v>116.52000000000001</v>
      </c>
      <c r="S26" s="35">
        <f t="shared" si="5"/>
        <v>58.52</v>
      </c>
      <c r="T26" s="35"/>
    </row>
    <row r="27" spans="1:20" ht="12.75">
      <c r="A27" s="35">
        <v>13</v>
      </c>
      <c r="B27" s="35" t="s">
        <v>124</v>
      </c>
      <c r="C27" s="35"/>
      <c r="D27" s="35" t="s">
        <v>126</v>
      </c>
      <c r="E27" s="35" t="s">
        <v>125</v>
      </c>
      <c r="F27" s="35">
        <v>100</v>
      </c>
      <c r="G27" s="35"/>
      <c r="H27" s="35">
        <f t="shared" si="0"/>
        <v>0</v>
      </c>
      <c r="I27" s="35">
        <f t="shared" si="1"/>
        <v>100</v>
      </c>
      <c r="J27" s="35"/>
      <c r="K27" s="35"/>
      <c r="L27" s="35">
        <v>5</v>
      </c>
      <c r="M27" s="35">
        <v>65.15</v>
      </c>
      <c r="N27" s="35">
        <f t="shared" si="2"/>
        <v>13.150000000000006</v>
      </c>
      <c r="O27" s="35">
        <f t="shared" si="3"/>
        <v>18.150000000000006</v>
      </c>
      <c r="P27" s="40">
        <v>15</v>
      </c>
      <c r="Q27" s="35"/>
      <c r="R27" s="35">
        <f t="shared" si="4"/>
        <v>118.15</v>
      </c>
      <c r="S27" s="35">
        <f t="shared" si="5"/>
        <v>65.15</v>
      </c>
      <c r="T27" s="35"/>
    </row>
    <row r="28" spans="1:20" ht="12.75">
      <c r="A28" s="35">
        <v>5</v>
      </c>
      <c r="B28" s="35" t="s">
        <v>26</v>
      </c>
      <c r="C28" s="35"/>
      <c r="D28" s="35" t="s">
        <v>29</v>
      </c>
      <c r="E28" s="35" t="s">
        <v>30</v>
      </c>
      <c r="F28" s="35">
        <v>100</v>
      </c>
      <c r="G28" s="35"/>
      <c r="H28" s="35">
        <f t="shared" si="0"/>
        <v>0</v>
      </c>
      <c r="I28" s="35">
        <f t="shared" si="1"/>
        <v>100</v>
      </c>
      <c r="J28" s="35"/>
      <c r="K28" s="35"/>
      <c r="L28" s="35">
        <v>100</v>
      </c>
      <c r="M28" s="35"/>
      <c r="N28" s="35">
        <f t="shared" si="2"/>
        <v>0</v>
      </c>
      <c r="O28" s="35">
        <f t="shared" si="3"/>
        <v>100</v>
      </c>
      <c r="P28" s="35"/>
      <c r="Q28" s="35"/>
      <c r="R28" s="35">
        <f t="shared" si="4"/>
        <v>200</v>
      </c>
      <c r="S28" s="35">
        <f t="shared" si="5"/>
        <v>0</v>
      </c>
      <c r="T28" s="35"/>
    </row>
    <row r="29" spans="1:20" ht="12.75">
      <c r="A29" s="35">
        <v>6</v>
      </c>
      <c r="B29" s="35" t="s">
        <v>54</v>
      </c>
      <c r="C29" s="35"/>
      <c r="D29" s="35" t="s">
        <v>29</v>
      </c>
      <c r="E29" s="35" t="s">
        <v>55</v>
      </c>
      <c r="F29" s="35">
        <v>100</v>
      </c>
      <c r="G29" s="35"/>
      <c r="H29" s="35">
        <f t="shared" si="0"/>
        <v>0</v>
      </c>
      <c r="I29" s="35">
        <f t="shared" si="1"/>
        <v>100</v>
      </c>
      <c r="J29" s="35"/>
      <c r="K29" s="35"/>
      <c r="L29" s="35">
        <v>100</v>
      </c>
      <c r="M29" s="35"/>
      <c r="N29" s="35">
        <f t="shared" si="2"/>
        <v>0</v>
      </c>
      <c r="O29" s="35">
        <f t="shared" si="3"/>
        <v>100</v>
      </c>
      <c r="P29" s="35"/>
      <c r="Q29" s="35"/>
      <c r="R29" s="35">
        <f t="shared" si="4"/>
        <v>200</v>
      </c>
      <c r="S29" s="35">
        <f t="shared" si="5"/>
        <v>0</v>
      </c>
      <c r="T29" s="35"/>
    </row>
    <row r="30" spans="1:20" s="47" customFormat="1" ht="12.75">
      <c r="A30" s="46">
        <v>9</v>
      </c>
      <c r="B30" s="46" t="s">
        <v>183</v>
      </c>
      <c r="C30" s="46"/>
      <c r="D30" s="46" t="s">
        <v>29</v>
      </c>
      <c r="E30" s="46" t="s">
        <v>184</v>
      </c>
      <c r="F30" s="46">
        <v>100</v>
      </c>
      <c r="G30" s="46"/>
      <c r="H30" s="46">
        <f t="shared" si="0"/>
        <v>0</v>
      </c>
      <c r="I30" s="46">
        <f t="shared" si="1"/>
        <v>100</v>
      </c>
      <c r="J30" s="46"/>
      <c r="K30" s="46"/>
      <c r="L30" s="46">
        <v>100</v>
      </c>
      <c r="M30" s="46"/>
      <c r="N30" s="46">
        <f t="shared" si="2"/>
        <v>0</v>
      </c>
      <c r="O30" s="46">
        <f t="shared" si="3"/>
        <v>100</v>
      </c>
      <c r="P30" s="46"/>
      <c r="Q30" s="46"/>
      <c r="R30" s="46">
        <f t="shared" si="4"/>
        <v>200</v>
      </c>
      <c r="S30" s="46">
        <f t="shared" si="5"/>
        <v>0</v>
      </c>
      <c r="T30" s="46"/>
    </row>
    <row r="31" spans="1:20" ht="12.75">
      <c r="A31" s="35">
        <v>12</v>
      </c>
      <c r="B31" s="35" t="s">
        <v>96</v>
      </c>
      <c r="C31" s="35"/>
      <c r="D31" s="35" t="s">
        <v>29</v>
      </c>
      <c r="E31" s="35" t="s">
        <v>97</v>
      </c>
      <c r="F31" s="35">
        <v>100</v>
      </c>
      <c r="G31" s="35"/>
      <c r="H31" s="35">
        <f aca="true" t="shared" si="6" ref="H31:H36">IF((G31-$I$6)&gt;0,G31-$I$6,0)</f>
        <v>0</v>
      </c>
      <c r="I31" s="35">
        <f>H31+F31</f>
        <v>100</v>
      </c>
      <c r="J31" s="35"/>
      <c r="K31" s="35"/>
      <c r="L31" s="35">
        <v>100</v>
      </c>
      <c r="M31" s="35"/>
      <c r="N31" s="35">
        <f aca="true" t="shared" si="7" ref="N31:N37">IF((M31-$O$6)&gt;0,M31-$O$6,0)</f>
        <v>0</v>
      </c>
      <c r="O31" s="35">
        <f>N31+L31</f>
        <v>100</v>
      </c>
      <c r="P31" s="35"/>
      <c r="Q31" s="35"/>
      <c r="R31" s="35">
        <f aca="true" t="shared" si="8" ref="R31:R37">O31+I31</f>
        <v>200</v>
      </c>
      <c r="S31" s="35">
        <f aca="true" t="shared" si="9" ref="S31:S37">M31+G31</f>
        <v>0</v>
      </c>
      <c r="T31" s="35"/>
    </row>
    <row r="32" spans="1:20" ht="12.75">
      <c r="A32" s="35">
        <v>17</v>
      </c>
      <c r="B32" s="35" t="s">
        <v>74</v>
      </c>
      <c r="C32" s="35"/>
      <c r="D32" s="35" t="s">
        <v>31</v>
      </c>
      <c r="E32" s="35" t="s">
        <v>76</v>
      </c>
      <c r="F32" s="35">
        <v>100</v>
      </c>
      <c r="G32" s="35"/>
      <c r="H32" s="35">
        <f t="shared" si="6"/>
        <v>0</v>
      </c>
      <c r="I32" s="35">
        <f>H32+F32</f>
        <v>100</v>
      </c>
      <c r="J32" s="35"/>
      <c r="K32" s="35"/>
      <c r="L32" s="35">
        <v>100</v>
      </c>
      <c r="M32" s="35"/>
      <c r="N32" s="35">
        <f t="shared" si="7"/>
        <v>0</v>
      </c>
      <c r="O32" s="35">
        <f>N32+L32</f>
        <v>100</v>
      </c>
      <c r="P32" s="35"/>
      <c r="Q32" s="35"/>
      <c r="R32" s="35">
        <f t="shared" si="8"/>
        <v>200</v>
      </c>
      <c r="S32" s="35">
        <f t="shared" si="9"/>
        <v>0</v>
      </c>
      <c r="T32" s="35"/>
    </row>
    <row r="33" spans="1:20" ht="12.75">
      <c r="A33" s="35">
        <v>19</v>
      </c>
      <c r="B33" s="35" t="s">
        <v>57</v>
      </c>
      <c r="C33" s="35"/>
      <c r="D33" s="35" t="s">
        <v>58</v>
      </c>
      <c r="E33" s="35" t="s">
        <v>59</v>
      </c>
      <c r="F33" s="35">
        <v>100</v>
      </c>
      <c r="G33" s="35"/>
      <c r="H33" s="35">
        <f t="shared" si="6"/>
        <v>0</v>
      </c>
      <c r="I33" s="35">
        <f>H33+F33</f>
        <v>100</v>
      </c>
      <c r="J33" s="35"/>
      <c r="K33" s="35"/>
      <c r="L33" s="35">
        <v>100</v>
      </c>
      <c r="M33" s="35"/>
      <c r="N33" s="35">
        <f t="shared" si="7"/>
        <v>0</v>
      </c>
      <c r="O33" s="35">
        <f>N33+L33</f>
        <v>100</v>
      </c>
      <c r="P33" s="35"/>
      <c r="Q33" s="35"/>
      <c r="R33" s="35">
        <f t="shared" si="8"/>
        <v>200</v>
      </c>
      <c r="S33" s="35">
        <f t="shared" si="9"/>
        <v>0</v>
      </c>
      <c r="T33" s="35"/>
    </row>
    <row r="34" spans="1:20" ht="12.75">
      <c r="A34" s="35">
        <v>2</v>
      </c>
      <c r="B34" s="35" t="s">
        <v>74</v>
      </c>
      <c r="C34" s="35"/>
      <c r="D34" s="35" t="s">
        <v>31</v>
      </c>
      <c r="E34" s="35" t="s">
        <v>75</v>
      </c>
      <c r="F34" s="35">
        <v>100</v>
      </c>
      <c r="G34" s="35"/>
      <c r="H34" s="35">
        <f t="shared" si="6"/>
        <v>0</v>
      </c>
      <c r="I34" s="35">
        <f>H34+F34</f>
        <v>100</v>
      </c>
      <c r="J34" s="35"/>
      <c r="K34" s="35"/>
      <c r="L34" s="35">
        <v>5</v>
      </c>
      <c r="M34" s="35">
        <v>77.18</v>
      </c>
      <c r="N34" s="35">
        <f t="shared" si="7"/>
        <v>25.180000000000007</v>
      </c>
      <c r="O34" s="35">
        <v>100</v>
      </c>
      <c r="P34" s="35"/>
      <c r="Q34" s="35"/>
      <c r="R34" s="35">
        <f t="shared" si="8"/>
        <v>200</v>
      </c>
      <c r="S34" s="35">
        <f t="shared" si="9"/>
        <v>77.18</v>
      </c>
      <c r="T34" s="38"/>
    </row>
    <row r="35" spans="1:20" ht="12.75">
      <c r="A35" s="35">
        <v>20</v>
      </c>
      <c r="B35" s="35" t="s">
        <v>54</v>
      </c>
      <c r="C35" s="35"/>
      <c r="D35" s="35" t="s">
        <v>29</v>
      </c>
      <c r="E35" s="35" t="s">
        <v>56</v>
      </c>
      <c r="F35" s="35">
        <v>0</v>
      </c>
      <c r="G35" s="35">
        <v>53.34</v>
      </c>
      <c r="H35" s="35">
        <f t="shared" si="6"/>
        <v>11.340000000000003</v>
      </c>
      <c r="I35" s="35">
        <v>100</v>
      </c>
      <c r="J35" s="35"/>
      <c r="K35" s="35"/>
      <c r="L35" s="35">
        <v>10</v>
      </c>
      <c r="M35" s="35">
        <v>75.59</v>
      </c>
      <c r="N35" s="35">
        <f t="shared" si="7"/>
        <v>23.590000000000003</v>
      </c>
      <c r="O35" s="35">
        <v>100</v>
      </c>
      <c r="P35" s="35"/>
      <c r="Q35" s="35"/>
      <c r="R35" s="35">
        <f t="shared" si="8"/>
        <v>200</v>
      </c>
      <c r="S35" s="35">
        <f t="shared" si="9"/>
        <v>128.93</v>
      </c>
      <c r="T35" s="35"/>
    </row>
    <row r="36" spans="1:20" ht="12.75">
      <c r="A36" s="35">
        <v>4</v>
      </c>
      <c r="B36" s="35" t="s">
        <v>143</v>
      </c>
      <c r="C36" s="35"/>
      <c r="D36" s="35" t="s">
        <v>58</v>
      </c>
      <c r="E36" s="35" t="s">
        <v>144</v>
      </c>
      <c r="F36" s="35">
        <v>0</v>
      </c>
      <c r="G36" s="35">
        <v>64.46</v>
      </c>
      <c r="H36" s="35">
        <f t="shared" si="6"/>
        <v>22.459999999999994</v>
      </c>
      <c r="I36" s="35">
        <v>100</v>
      </c>
      <c r="J36" s="35"/>
      <c r="K36" s="35"/>
      <c r="L36" s="35">
        <v>5</v>
      </c>
      <c r="M36" s="35">
        <v>71.65</v>
      </c>
      <c r="N36" s="35">
        <f t="shared" si="7"/>
        <v>19.650000000000006</v>
      </c>
      <c r="O36" s="35">
        <v>100</v>
      </c>
      <c r="P36" s="35"/>
      <c r="Q36" s="35"/>
      <c r="R36" s="35">
        <f t="shared" si="8"/>
        <v>200</v>
      </c>
      <c r="S36" s="35">
        <f t="shared" si="9"/>
        <v>136.11</v>
      </c>
      <c r="T36" s="35"/>
    </row>
    <row r="37" spans="1:20" ht="12.75">
      <c r="A37" s="35"/>
      <c r="B37" s="40" t="s">
        <v>84</v>
      </c>
      <c r="C37" s="35"/>
      <c r="D37" s="40" t="s">
        <v>29</v>
      </c>
      <c r="E37" s="40" t="s">
        <v>206</v>
      </c>
      <c r="F37" s="39" t="s">
        <v>202</v>
      </c>
      <c r="G37" s="39"/>
      <c r="H37" s="39"/>
      <c r="I37" s="39">
        <v>300</v>
      </c>
      <c r="J37" s="35"/>
      <c r="K37" s="35"/>
      <c r="L37" s="35">
        <v>100</v>
      </c>
      <c r="M37" s="35"/>
      <c r="N37" s="35">
        <f t="shared" si="7"/>
        <v>0</v>
      </c>
      <c r="O37" s="35">
        <f>N37+L37</f>
        <v>100</v>
      </c>
      <c r="P37" s="35"/>
      <c r="Q37" s="35"/>
      <c r="R37" s="35">
        <f t="shared" si="8"/>
        <v>400</v>
      </c>
      <c r="S37" s="35">
        <f t="shared" si="9"/>
        <v>0</v>
      </c>
      <c r="T37" s="35"/>
    </row>
    <row r="38" spans="1:20" s="42" customFormat="1" ht="12.75">
      <c r="A38" s="41">
        <v>24</v>
      </c>
      <c r="B38" s="41" t="s">
        <v>153</v>
      </c>
      <c r="C38" s="41"/>
      <c r="D38" s="41" t="s">
        <v>44</v>
      </c>
      <c r="E38" s="41" t="s">
        <v>154</v>
      </c>
      <c r="F38" s="41"/>
      <c r="G38" s="41"/>
      <c r="H38" s="41">
        <f>IF((G38-$I$6)&gt;0,G38-$I$6,0)</f>
        <v>0</v>
      </c>
      <c r="I38" s="41">
        <f>H38+F38</f>
        <v>0</v>
      </c>
      <c r="J38" s="41"/>
      <c r="K38" s="41"/>
      <c r="L38" s="41"/>
      <c r="M38" s="41"/>
      <c r="N38" s="41">
        <f>IF((M38-$O$6)&gt;0,M38-$O$6,0)</f>
        <v>0</v>
      </c>
      <c r="O38" s="41">
        <f>N38+L38</f>
        <v>0</v>
      </c>
      <c r="P38" s="41"/>
      <c r="Q38" s="41"/>
      <c r="R38" s="41">
        <f>O38+I38</f>
        <v>0</v>
      </c>
      <c r="S38" s="41">
        <f>M38+G38</f>
        <v>0</v>
      </c>
      <c r="T38" s="41"/>
    </row>
    <row r="39" spans="1:20" s="42" customFormat="1" ht="12.75">
      <c r="A39" s="41">
        <v>27</v>
      </c>
      <c r="B39" s="41" t="s">
        <v>155</v>
      </c>
      <c r="C39" s="41"/>
      <c r="D39" s="41" t="s">
        <v>156</v>
      </c>
      <c r="E39" s="41" t="s">
        <v>157</v>
      </c>
      <c r="F39" s="41"/>
      <c r="G39" s="41"/>
      <c r="H39" s="41">
        <f>IF((G39-$I$6)&gt;0,G39-$I$6,0)</f>
        <v>0</v>
      </c>
      <c r="I39" s="41">
        <f>H39+F39</f>
        <v>0</v>
      </c>
      <c r="J39" s="41"/>
      <c r="K39" s="41"/>
      <c r="L39" s="41"/>
      <c r="M39" s="41"/>
      <c r="N39" s="41">
        <f>IF((M39-$O$6)&gt;0,M39-$O$6,0)</f>
        <v>0</v>
      </c>
      <c r="O39" s="41">
        <f>N39+L39</f>
        <v>0</v>
      </c>
      <c r="P39" s="41"/>
      <c r="Q39" s="41"/>
      <c r="R39" s="41">
        <f>O39+I39</f>
        <v>0</v>
      </c>
      <c r="S39" s="41">
        <f>M39+G39</f>
        <v>0</v>
      </c>
      <c r="T39" s="44"/>
    </row>
    <row r="40" spans="1:20" s="42" customFormat="1" ht="12.75">
      <c r="A40" s="41">
        <v>22</v>
      </c>
      <c r="B40" s="41" t="s">
        <v>143</v>
      </c>
      <c r="C40" s="41"/>
      <c r="D40" s="41" t="s">
        <v>58</v>
      </c>
      <c r="E40" s="41" t="s">
        <v>145</v>
      </c>
      <c r="F40" s="41"/>
      <c r="G40" s="41"/>
      <c r="H40" s="41">
        <f>IF((G40-$I$6)&gt;0,G40-$I$6,0)</f>
        <v>0</v>
      </c>
      <c r="I40" s="41">
        <f>H40+F40</f>
        <v>0</v>
      </c>
      <c r="J40" s="41"/>
      <c r="K40" s="41"/>
      <c r="L40" s="41"/>
      <c r="M40" s="41"/>
      <c r="N40" s="41">
        <f>IF((M40-$O$6)&gt;0,M40-$O$6,0)</f>
        <v>0</v>
      </c>
      <c r="O40" s="41">
        <f>N40+L40</f>
        <v>0</v>
      </c>
      <c r="P40" s="41"/>
      <c r="Q40" s="41"/>
      <c r="R40" s="41">
        <f>O40+I40</f>
        <v>0</v>
      </c>
      <c r="S40" s="41">
        <f>M40+G40</f>
        <v>0</v>
      </c>
      <c r="T40" s="41"/>
    </row>
  </sheetData>
  <sheetProtection/>
  <mergeCells count="3">
    <mergeCell ref="L1:R1"/>
    <mergeCell ref="C2:E2"/>
    <mergeCell ref="R7:S7"/>
  </mergeCells>
  <printOptions/>
  <pageMargins left="0.37" right="0.3" top="0.984251968503937" bottom="0.984251968503937" header="0.5118110236220472" footer="0.5118110236220472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2009-11-07T10:30:06Z</cp:lastPrinted>
  <dcterms:created xsi:type="dcterms:W3CDTF">1996-10-08T23:32:33Z</dcterms:created>
  <dcterms:modified xsi:type="dcterms:W3CDTF">2009-11-08T12:41:25Z</dcterms:modified>
  <cp:category/>
  <cp:version/>
  <cp:contentType/>
  <cp:contentStatus/>
</cp:coreProperties>
</file>