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М" sheetId="7" r:id="rId7"/>
    <sheet name="S" sheetId="8" r:id="rId8"/>
    <sheet name="T" sheetId="9" r:id="rId9"/>
    <sheet name="Лист3" sheetId="10" r:id="rId10"/>
  </sheets>
  <definedNames>
    <definedName name="_xlnm.Print_Area" localSheetId="6">'М'!$A$1:$N$25</definedName>
    <definedName name="_xlnm.Print_Area" localSheetId="1">'Медиум'!$A$1:$T$27</definedName>
    <definedName name="_xlnm.Print_Area" localSheetId="2">'Мини'!$A$1:$T$67</definedName>
    <definedName name="_xlnm.Print_Area" localSheetId="3">'Той'!$A$1:$T$24</definedName>
  </definedNames>
  <calcPr fullCalcOnLoad="1"/>
</workbook>
</file>

<file path=xl/sharedStrings.xml><?xml version="1.0" encoding="utf-8"?>
<sst xmlns="http://schemas.openxmlformats.org/spreadsheetml/2006/main" count="1589" uniqueCount="423">
  <si>
    <t>Стартовый номер</t>
  </si>
  <si>
    <t>Фамилия, имя участника</t>
  </si>
  <si>
    <t>Порода, кличка собаки</t>
  </si>
  <si>
    <t>Команда</t>
  </si>
  <si>
    <t>Альфа</t>
  </si>
  <si>
    <t>Христий Ирина</t>
  </si>
  <si>
    <t>бордер-колли Викинг</t>
  </si>
  <si>
    <t>Ларюшин Анатолий</t>
  </si>
  <si>
    <t>бордер-колли Хеппи Хеннор</t>
  </si>
  <si>
    <t>Колобок</t>
  </si>
  <si>
    <t>Кобликова Мария</t>
  </si>
  <si>
    <t>бордер-колли Амбассадор</t>
  </si>
  <si>
    <t>Гурина Татьяна</t>
  </si>
  <si>
    <t>грюнендаль Арабика</t>
  </si>
  <si>
    <t>бордер-колли Твисти Снитч</t>
  </si>
  <si>
    <t>Повалищева Екатерина</t>
  </si>
  <si>
    <t>Азарт</t>
  </si>
  <si>
    <t>лич. зач.</t>
  </si>
  <si>
    <t>Алтын</t>
  </si>
  <si>
    <t>Фламинго</t>
  </si>
  <si>
    <t>тервюрен Гвенделен</t>
  </si>
  <si>
    <t>Абзац</t>
  </si>
  <si>
    <t>Денисова Елена</t>
  </si>
  <si>
    <t>миттельшнауцер Барби</t>
  </si>
  <si>
    <t>бордер-колли Вилли</t>
  </si>
  <si>
    <t>Время</t>
  </si>
  <si>
    <t>Штраф</t>
  </si>
  <si>
    <t>Общий штраф</t>
  </si>
  <si>
    <t>Место</t>
  </si>
  <si>
    <t>Аджилити</t>
  </si>
  <si>
    <t>Штраф за время</t>
  </si>
  <si>
    <t>Финал</t>
  </si>
  <si>
    <t>шелти Енди Егорушка</t>
  </si>
  <si>
    <t>фокстерьер Гарри</t>
  </si>
  <si>
    <t>Атас</t>
  </si>
  <si>
    <t>Филатова Елена</t>
  </si>
  <si>
    <t>пудель Порш</t>
  </si>
  <si>
    <t>Кочетова Елена</t>
  </si>
  <si>
    <t>Серова Марина</t>
  </si>
  <si>
    <t>пуми Борка</t>
  </si>
  <si>
    <t>Фабричнева Ирина</t>
  </si>
  <si>
    <t>цвергшнауцер Хризантема</t>
  </si>
  <si>
    <t>Ефременкова Ольга</t>
  </si>
  <si>
    <t>бордер-терьер Эрдми Ермак</t>
  </si>
  <si>
    <t>Алмаз</t>
  </si>
  <si>
    <t>шелти Лайт Мейндид</t>
  </si>
  <si>
    <t>Щербакова Ольга</t>
  </si>
  <si>
    <t>бордер-колли Астер</t>
  </si>
  <si>
    <t>Кудинова Юлия</t>
  </si>
  <si>
    <t>Мухаматулин Анвар</t>
  </si>
  <si>
    <t>вольфшпиц Гретхен</t>
  </si>
  <si>
    <t>Шульга Татьяна</t>
  </si>
  <si>
    <t>пудель Коррида</t>
  </si>
  <si>
    <t>цвергшнауцер Фрося</t>
  </si>
  <si>
    <t>пудель Салина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</si>
  <si>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</si>
  <si>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</si>
  <si>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</si>
  <si>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</si>
  <si>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</si>
  <si>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Колибри</t>
  </si>
  <si>
    <t>Катутис Ангелина</t>
  </si>
  <si>
    <t>Старцева Алина</t>
  </si>
  <si>
    <t>Воробьева Марина</t>
  </si>
  <si>
    <t>Штернберг Наталья</t>
  </si>
  <si>
    <t>Содружество</t>
  </si>
  <si>
    <t>Тихий Дон</t>
  </si>
  <si>
    <t>Рысенкова Ирина</t>
  </si>
  <si>
    <t>Пономарева Дарья</t>
  </si>
  <si>
    <t>голден-ретривер Виктория</t>
  </si>
  <si>
    <t>Парсон-Рассел-терьер Бона Джон</t>
  </si>
  <si>
    <t>шелти Пайнери</t>
  </si>
  <si>
    <t>Квиндт Татьяна</t>
  </si>
  <si>
    <t>вельштерьер Макси</t>
  </si>
  <si>
    <t>шелти Золотой Лис</t>
  </si>
  <si>
    <t>вельштерьер Девид</t>
  </si>
  <si>
    <t>Михайлова Татьяна</t>
  </si>
  <si>
    <t>Зворыгина Любовь</t>
  </si>
  <si>
    <t>шелти Лисенок Людовик</t>
  </si>
  <si>
    <t>шелти Вальтер</t>
  </si>
  <si>
    <t>фокстерьер Гиви</t>
  </si>
  <si>
    <t>Клюквина Екатерина</t>
  </si>
  <si>
    <t>метис Тим</t>
  </si>
  <si>
    <t>метис Джем-2</t>
  </si>
  <si>
    <t>Катаева Варвара</t>
  </si>
  <si>
    <t>шелти Вернисаж</t>
  </si>
  <si>
    <t>бордер-колли Юнити</t>
  </si>
  <si>
    <t>бордер-колли Аруна</t>
  </si>
  <si>
    <t>Маленьких Юлия</t>
  </si>
  <si>
    <t>шелти Пьеро</t>
  </si>
  <si>
    <t>шелти Виолетта</t>
  </si>
  <si>
    <t>Батурина Мария</t>
  </si>
  <si>
    <t>Кондрашова Светлана</t>
  </si>
  <si>
    <t>шелти Тиссан Юстас</t>
  </si>
  <si>
    <t>Евдокимова Радислава</t>
  </si>
  <si>
    <t>шпиц Бонапарт</t>
  </si>
  <si>
    <t>шелти Корн Колэд</t>
  </si>
  <si>
    <t xml:space="preserve">шелти Плакки Виннер </t>
  </si>
  <si>
    <t>Вдовиченко Галина</t>
  </si>
  <si>
    <t>тервюрен Гера</t>
  </si>
  <si>
    <t>Пермский край-1</t>
  </si>
  <si>
    <t>Пермский край-5</t>
  </si>
  <si>
    <t>Пермский край-7</t>
  </si>
  <si>
    <t>Пермский край-6</t>
  </si>
  <si>
    <t>С-Петербург-1</t>
  </si>
  <si>
    <t>С-Петербург-3</t>
  </si>
  <si>
    <t>Сагдеева Елена</t>
  </si>
  <si>
    <t>Гущина Светлана</t>
  </si>
  <si>
    <t>бордер-колли Артист Браво</t>
  </si>
  <si>
    <t>Общий балл</t>
  </si>
  <si>
    <t>Мухаматуллин Анвар</t>
  </si>
  <si>
    <t>Пермский край-2</t>
  </si>
  <si>
    <t>Пермский край-3</t>
  </si>
  <si>
    <t>Пермский край-4</t>
  </si>
  <si>
    <t>Пермский край-8</t>
  </si>
  <si>
    <t>Евдокимова Рада</t>
  </si>
  <si>
    <t>шелти Иф Онли</t>
  </si>
  <si>
    <t>Тимина Любовь</t>
  </si>
  <si>
    <t>метис Микса</t>
  </si>
  <si>
    <t>шелти Голден Хани</t>
  </si>
  <si>
    <t>шпиц Эльфания</t>
  </si>
  <si>
    <t>Фролова Нина</t>
  </si>
  <si>
    <t>шелти Зена со Всполья</t>
  </si>
  <si>
    <t>шелти Звездная Экспрессия</t>
  </si>
  <si>
    <t>бордер-колли Артист Браво Триумф</t>
  </si>
  <si>
    <t>миттельшнауцер Мастер</t>
  </si>
  <si>
    <t>пиринейская овчарка Дэзи</t>
  </si>
  <si>
    <t>С-Петербург-2</t>
  </si>
  <si>
    <t>шелти Кэнвивиэл Бэлл</t>
  </si>
  <si>
    <t>бордер-колли Альф</t>
  </si>
  <si>
    <t>бордер-колли Хенесси</t>
  </si>
  <si>
    <t>вельштерьер Кельт</t>
  </si>
  <si>
    <t>Большакова Варвара</t>
  </si>
  <si>
    <t>Попова Дарья</t>
  </si>
  <si>
    <t>Кудрин Антон</t>
  </si>
  <si>
    <t>шелти Кристиан</t>
  </si>
  <si>
    <t>шелти Ноктюрн</t>
  </si>
  <si>
    <t>Пшеничникова Мария</t>
  </si>
  <si>
    <t>пудель Ася</t>
  </si>
  <si>
    <t>шелти Винсент</t>
  </si>
  <si>
    <t>шелти Шустрик</t>
  </si>
  <si>
    <t>Захарова Екатерина</t>
  </si>
  <si>
    <t>шелти Сэнди Май Дрим</t>
  </si>
  <si>
    <t>Белозерова Елена</t>
  </si>
  <si>
    <t>шпиц Оригами</t>
  </si>
  <si>
    <t>Медведкова Елена</t>
  </si>
  <si>
    <t>фокстерьер Вешка</t>
  </si>
  <si>
    <t>С-Петербург-4</t>
  </si>
  <si>
    <t>шелти Брюс</t>
  </si>
  <si>
    <t>фокстерьер Мартиша</t>
  </si>
  <si>
    <t>шелти Каспер</t>
  </si>
  <si>
    <t>Гремякина Анна</t>
  </si>
  <si>
    <t>метис Жангир</t>
  </si>
  <si>
    <t>лич.зач.</t>
  </si>
  <si>
    <t>шпиц Аляска</t>
  </si>
  <si>
    <t>цвергпинчер Пиня Понгер</t>
  </si>
  <si>
    <t>шелти Гуд Найт</t>
  </si>
  <si>
    <t>Скорость аджилити</t>
  </si>
  <si>
    <t>Скорость финал</t>
  </si>
  <si>
    <t>Туманова Светлана</t>
  </si>
  <si>
    <t>бордер-колли Бейкон</t>
  </si>
  <si>
    <t>Тактаева Елена</t>
  </si>
  <si>
    <t>бордер-колли Элвис</t>
  </si>
  <si>
    <t>Пермский край-13</t>
  </si>
  <si>
    <t>Пермский край-11</t>
  </si>
  <si>
    <t>Ясеневый</t>
  </si>
  <si>
    <t>Сидельникова Елена</t>
  </si>
  <si>
    <t>малинуа Маттео</t>
  </si>
  <si>
    <t>Сурцова Наталья</t>
  </si>
  <si>
    <t>метис Брайда</t>
  </si>
  <si>
    <t>Свит Юлия</t>
  </si>
  <si>
    <t>малинуа Ника</t>
  </si>
  <si>
    <t>Авось</t>
  </si>
  <si>
    <t>Худорожкова Елизавета</t>
  </si>
  <si>
    <t>немецкая овчарка Джина</t>
  </si>
  <si>
    <t>Пермский край-12</t>
  </si>
  <si>
    <t>Чоговадзе Галина</t>
  </si>
  <si>
    <t>бордер-колли Ролли Ройс</t>
  </si>
  <si>
    <t>бордер-колли Роден</t>
  </si>
  <si>
    <t>немецкая овчарка Вельд</t>
  </si>
  <si>
    <t>Ильина Полина</t>
  </si>
  <si>
    <t>малинуа Даниэлла</t>
  </si>
  <si>
    <t>вост.-европейская овчарка Эльза</t>
  </si>
  <si>
    <t>тервюрен Бенгалия</t>
  </si>
  <si>
    <t>Пирогова Наталья</t>
  </si>
  <si>
    <t>эрдельтерьер Райз</t>
  </si>
  <si>
    <t>Суханкина Марина</t>
  </si>
  <si>
    <t>тервюрен БаскерВиль</t>
  </si>
  <si>
    <t>КВ</t>
  </si>
  <si>
    <t>МВ</t>
  </si>
  <si>
    <t>бордер-колли Ассоль</t>
  </si>
  <si>
    <t>бордер-колли Араго</t>
  </si>
  <si>
    <t>бордер-колли Кеннет</t>
  </si>
  <si>
    <t>бордер-колли Импоссибл Имп</t>
  </si>
  <si>
    <t>Варава Анна</t>
  </si>
  <si>
    <t>бордер-колли Болто</t>
  </si>
  <si>
    <t>Банщикова Александра</t>
  </si>
  <si>
    <t>бордер-колли Альма</t>
  </si>
  <si>
    <t>Пермский край-15</t>
  </si>
  <si>
    <t>бордер-колли Рэй</t>
  </si>
  <si>
    <t>Пермский край-10</t>
  </si>
  <si>
    <t>бордер-колли Ингрид</t>
  </si>
  <si>
    <t>бордер-колли Рашани</t>
  </si>
  <si>
    <t>бордер-колли Кверти</t>
  </si>
  <si>
    <t>бордер-колли Арвен</t>
  </si>
  <si>
    <t>бордер-колли Баттерфляй</t>
  </si>
  <si>
    <t>Пермский край-14</t>
  </si>
  <si>
    <t>Айрон</t>
  </si>
  <si>
    <t>бордер-колли Инфинити</t>
  </si>
  <si>
    <t>бордер-колли Вита</t>
  </si>
  <si>
    <t>бордер-колли Акела</t>
  </si>
  <si>
    <t>Пермский край-17</t>
  </si>
  <si>
    <t>Пермский край-16</t>
  </si>
  <si>
    <t>Лядова Анна</t>
  </si>
  <si>
    <t>бордер-колли Актавия</t>
  </si>
  <si>
    <t>метис Моника</t>
  </si>
  <si>
    <t>Соловьева Полина</t>
  </si>
  <si>
    <t>Гушан Ольга</t>
  </si>
  <si>
    <t>фокстерьер Велга</t>
  </si>
  <si>
    <t>шелти Чудо</t>
  </si>
  <si>
    <t>Капустина Елена</t>
  </si>
  <si>
    <t>Парсон-Рассел-терьер Патти</t>
  </si>
  <si>
    <t>Митрошина Анна</t>
  </si>
  <si>
    <t>Зажигаева Мария</t>
  </si>
  <si>
    <t>Ганеева Светлана</t>
  </si>
  <si>
    <t>шелти Матисс</t>
  </si>
  <si>
    <t>Соловьева Юлия</t>
  </si>
  <si>
    <t>шелти Тореадор</t>
  </si>
  <si>
    <t>Патрикеева Ольга</t>
  </si>
  <si>
    <t>шелти Плакки Виннер</t>
  </si>
  <si>
    <t>Абросимова Ирина</t>
  </si>
  <si>
    <t>фокстерьер Зверобой</t>
  </si>
  <si>
    <t>Махнева Екатерина</t>
  </si>
  <si>
    <t>шелти Ченс</t>
  </si>
  <si>
    <t>цвергшнауцер Кристиан</t>
  </si>
  <si>
    <t>Волкова Дарья</t>
  </si>
  <si>
    <t>шелти Шурик</t>
  </si>
  <si>
    <t>шелти Кей</t>
  </si>
  <si>
    <t>Черкашина Анна</t>
  </si>
  <si>
    <t>шелти Цент</t>
  </si>
  <si>
    <t>пиринейская овчарка Понка</t>
  </si>
  <si>
    <t>Максимова Юлия</t>
  </si>
  <si>
    <t>шелти Адреналина</t>
  </si>
  <si>
    <t>фокстерьер Джонсон</t>
  </si>
  <si>
    <t>цвергшнауцер Леон</t>
  </si>
  <si>
    <t>папильон Лав Имидж Вилли</t>
  </si>
  <si>
    <t>шелти Сюзанна</t>
  </si>
  <si>
    <t>цвергпинчер Ульф</t>
  </si>
  <si>
    <t>шелти Чикаго</t>
  </si>
  <si>
    <t>Д.Т.</t>
  </si>
  <si>
    <t>папильон Лав Имидж Вилли Той</t>
  </si>
  <si>
    <t>шелти Кенвивиэл Бэлл</t>
  </si>
  <si>
    <t>бордкр-колли Альма</t>
  </si>
  <si>
    <t>малинуа Флинт</t>
  </si>
  <si>
    <t>Аурум</t>
  </si>
  <si>
    <t>бордер-колли Индира</t>
  </si>
  <si>
    <t>Нижний Новгород-2</t>
  </si>
  <si>
    <t>малинуа Алька с Курганово</t>
  </si>
  <si>
    <t>Екатеринбург</t>
  </si>
  <si>
    <t>Дружинина Ольга</t>
  </si>
  <si>
    <t>малинуа АйКенДу</t>
  </si>
  <si>
    <t>Варавва Анна</t>
  </si>
  <si>
    <t>Дружба</t>
  </si>
  <si>
    <t>Лисья Нора-3</t>
  </si>
  <si>
    <t>Лисья Нора-2</t>
  </si>
  <si>
    <t>бордер-колли Феррари</t>
  </si>
  <si>
    <t>Иваново-2</t>
  </si>
  <si>
    <t>Гепард</t>
  </si>
  <si>
    <t>Иваново-1</t>
  </si>
  <si>
    <t>Бизянова Татьяна</t>
  </si>
  <si>
    <t>метис Даймонд</t>
  </si>
  <si>
    <t>Павлова Татьяна</t>
  </si>
  <si>
    <t>малинуа Микаэлла</t>
  </si>
  <si>
    <t>Егорова Анастасия</t>
  </si>
  <si>
    <t>метис Азор</t>
  </si>
  <si>
    <t>Дегунино 2</t>
  </si>
  <si>
    <t>Стриж</t>
  </si>
  <si>
    <t>Торопов Роман</t>
  </si>
  <si>
    <t>бордер-колли Нео</t>
  </si>
  <si>
    <t>Глазкова Татьяна</t>
  </si>
  <si>
    <t>лабрадор Фанни</t>
  </si>
  <si>
    <t>Нижний Новгород-1</t>
  </si>
  <si>
    <t>Лаврова Алла</t>
  </si>
  <si>
    <t>эрдельтерьер Эстер</t>
  </si>
  <si>
    <t>малинуа Шумахер</t>
  </si>
  <si>
    <t>Чебыкина Ирина</t>
  </si>
  <si>
    <t>ирландский терьер Жеральд</t>
  </si>
  <si>
    <t>Карпушина Надежда</t>
  </si>
  <si>
    <t>Джампинг</t>
  </si>
  <si>
    <t>Сумма времени</t>
  </si>
  <si>
    <t>Сумма штрафа</t>
  </si>
  <si>
    <t>Скорость джампинг</t>
  </si>
  <si>
    <t>Гусева Анастасия</t>
  </si>
  <si>
    <t>бордер-колли Солар Бим</t>
  </si>
  <si>
    <t>Из Сибири…</t>
  </si>
  <si>
    <t>Коновалова Наталья</t>
  </si>
  <si>
    <t>вельштерьер Фигаро</t>
  </si>
  <si>
    <t>бордер-колли Трейси Винд</t>
  </si>
  <si>
    <t>Лисья Нора-1</t>
  </si>
  <si>
    <t>Шишакина Елена</t>
  </si>
  <si>
    <t>бордер-колли Эбони</t>
  </si>
  <si>
    <t>бордер-колли Джой</t>
  </si>
  <si>
    <t>бордер-колли Изабелла</t>
  </si>
  <si>
    <t>Балашова Ольга</t>
  </si>
  <si>
    <t>метис Кузя</t>
  </si>
  <si>
    <t>Дегунино 1</t>
  </si>
  <si>
    <t>Иваново-4</t>
  </si>
  <si>
    <t>Лисбя Нора-1</t>
  </si>
  <si>
    <t>бордер-колли Ингрид-Лакоста</t>
  </si>
  <si>
    <t>Нижний Новгород-3</t>
  </si>
  <si>
    <t>бордер-колли Акелла</t>
  </si>
  <si>
    <t>Сорокалетова Людмила</t>
  </si>
  <si>
    <t>Иваново-3</t>
  </si>
  <si>
    <t>фокстерьер Бэби</t>
  </si>
  <si>
    <t>Бондарева Анна</t>
  </si>
  <si>
    <t>бордер-колли Беркут</t>
  </si>
  <si>
    <t>бордер-колли Версаль</t>
  </si>
  <si>
    <t>фокстерьер Банзай</t>
  </si>
  <si>
    <t>Папко Татьяна</t>
  </si>
  <si>
    <t>бордер-колли Брайт Би</t>
  </si>
  <si>
    <t>Пермский край-9</t>
  </si>
  <si>
    <t>русский спаниель Берта</t>
  </si>
  <si>
    <t>Мешкова Наталья</t>
  </si>
  <si>
    <t>бордер-колли Роберт Брюс</t>
  </si>
  <si>
    <t>бордер-колли Везунчик</t>
  </si>
  <si>
    <t>фокстерьер Жаклин</t>
  </si>
  <si>
    <t>стаффбультерьер Барто</t>
  </si>
  <si>
    <t>Иванюк Антон</t>
  </si>
  <si>
    <t>шелти Ринальдо</t>
  </si>
  <si>
    <t>Пашкова Наталья</t>
  </si>
  <si>
    <t>пудель Наполеон</t>
  </si>
  <si>
    <t>Мешков Сергей</t>
  </si>
  <si>
    <t>шелти Цветень</t>
  </si>
  <si>
    <t>Пискулина Наталья</t>
  </si>
  <si>
    <t>шелти Тотал Тотти</t>
  </si>
  <si>
    <t>Латынцева Светлана</t>
  </si>
  <si>
    <t>шелти Лаки Леди</t>
  </si>
  <si>
    <t>шелти Рица</t>
  </si>
  <si>
    <t>шпиц Мастер</t>
  </si>
  <si>
    <t>фокстерьер Габи</t>
  </si>
  <si>
    <t>Алексеева Елена</t>
  </si>
  <si>
    <t>шелти Ювентус</t>
  </si>
  <si>
    <t>фокстерьер Чеканка</t>
  </si>
  <si>
    <t>Кирьянова Екатерина</t>
  </si>
  <si>
    <t>Косякова Варвара</t>
  </si>
  <si>
    <t>Овченкова Юлия</t>
  </si>
  <si>
    <t>шпиц Беладонна</t>
  </si>
  <si>
    <t>Четверикова Яна</t>
  </si>
  <si>
    <t>шелти Ельсор</t>
  </si>
  <si>
    <t>Сорокин Денис</t>
  </si>
  <si>
    <t>англ. кокер-спаниель Федос</t>
  </si>
  <si>
    <t>Семина Юлия</t>
  </si>
  <si>
    <t>русский спаниель Бумер</t>
  </si>
  <si>
    <t>Сагдеев Руслан</t>
  </si>
  <si>
    <t>шелти Аджилика</t>
  </si>
  <si>
    <t>Пермский-край-6</t>
  </si>
  <si>
    <t>Улыбина Маргарита</t>
  </si>
  <si>
    <t>шпиц Марго</t>
  </si>
  <si>
    <t>пудель Алита</t>
  </si>
  <si>
    <t>Дубичева Любовь</t>
  </si>
  <si>
    <t>шпиц Аврора</t>
  </si>
  <si>
    <t>Ильина Наталья</t>
  </si>
  <si>
    <t xml:space="preserve">цвергпинчер Эолис Дилари </t>
  </si>
  <si>
    <t>Лемайкин Юрий</t>
  </si>
  <si>
    <t>такса Джонни</t>
  </si>
  <si>
    <t>Гапоненко Елизавета</t>
  </si>
  <si>
    <t>скотч-терьер Лесси</t>
  </si>
  <si>
    <t>шелти Алиса</t>
  </si>
  <si>
    <t xml:space="preserve">Сборная Москвы "Абзац" </t>
  </si>
  <si>
    <t>Сборная Москвы "Лисья Нора 3"</t>
  </si>
  <si>
    <t>Сборная Москвы "Дегунино 2"</t>
  </si>
  <si>
    <t>Сборная Москвы "Авось"</t>
  </si>
  <si>
    <t>Сборная Москвы "Азарт"</t>
  </si>
  <si>
    <t>Сборная Москвы "Айрон"</t>
  </si>
  <si>
    <t>Сборная Москвы "Алмаз"</t>
  </si>
  <si>
    <t>Сборная Москвы "Дегунино 1"</t>
  </si>
  <si>
    <t>Сборная Москвы "Алтын"</t>
  </si>
  <si>
    <t>Сборная Москвы "Альфа"</t>
  </si>
  <si>
    <t>Сборная Москвы "Аурум"</t>
  </si>
  <si>
    <t>Сборная Москвы "Атас"</t>
  </si>
  <si>
    <t>Сборная Москвы "Лисья Нора 1"</t>
  </si>
  <si>
    <t>Сборная Москвы "Лисья Нора 2"</t>
  </si>
  <si>
    <t>стаф. бультерьер Барто</t>
  </si>
  <si>
    <t>Сборная Москвы "Колобок - PROFormance"</t>
  </si>
  <si>
    <t>Сборная Москвы "Колибри - PROFormance"</t>
  </si>
  <si>
    <t>Сборная Москвы "Фламинго - PROFormance"</t>
  </si>
  <si>
    <t>Сборная Москвы "Стриж - PROFormance"</t>
  </si>
  <si>
    <t>Сборная Москвы "Ясеневый"</t>
  </si>
  <si>
    <t>Сборная Москвы "Содружество"</t>
  </si>
  <si>
    <t>Сборная Москвы "Дружба"</t>
  </si>
  <si>
    <t>Сборная Пермского края-1</t>
  </si>
  <si>
    <t>Сборная Пермского края-10</t>
  </si>
  <si>
    <t>Сборная Пермского края-11</t>
  </si>
  <si>
    <t>Сборная Пермского края-12</t>
  </si>
  <si>
    <t>Сборная Пермского края-13</t>
  </si>
  <si>
    <t>Сборная Пермского края-14</t>
  </si>
  <si>
    <t>Сборная Пермского края-15</t>
  </si>
  <si>
    <t>Сборная Пермского края-16</t>
  </si>
  <si>
    <t>Сборная Пермского края-17</t>
  </si>
  <si>
    <t>Сборная Пермского края-2</t>
  </si>
  <si>
    <t>Сборная Пермского края-3</t>
  </si>
  <si>
    <t>Сборная Пермского края-4</t>
  </si>
  <si>
    <t>Сборная Пермского края-5</t>
  </si>
  <si>
    <t>Сборная Пермского края-6</t>
  </si>
  <si>
    <t>Сборная Пермского края-7</t>
  </si>
  <si>
    <t>Сборная Пермского края-8</t>
  </si>
  <si>
    <t>Сборная Санкт-Петербурга-1</t>
  </si>
  <si>
    <t>Сборная Санкт-Петербурга-2</t>
  </si>
  <si>
    <t>Сборная Санкт-Петербурга-3</t>
  </si>
  <si>
    <t>Сборная Санкт-Петербурга-4</t>
  </si>
  <si>
    <t>цвергпинчер Эолис Дилари Ли</t>
  </si>
  <si>
    <t>Сборная Нижегородской области 1</t>
  </si>
  <si>
    <t>Сборная Нижегородской области-2</t>
  </si>
  <si>
    <t>Сборная Нижегородской области-3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</si>
  <si>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</si>
  <si>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</si>
  <si>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</si>
  <si>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области-4</t>
  </si>
  <si>
    <t>малинуа Алька</t>
  </si>
  <si>
    <t>Сборная Свердловской области</t>
  </si>
  <si>
    <t>Сборная Ростовской области "Тихий Дон"</t>
  </si>
  <si>
    <t>Сборная Омской - Тюменской областей "Из Сибири с любовью"</t>
  </si>
  <si>
    <t>Сборная Пермского края-9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</si>
</sst>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2" fontId="0" fillId="3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0" fontId="0" fillId="6" borderId="0" xfId="0" applyFill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wrapText="1" shrinkToFit="1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 shrinkToFit="1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 shrinkToFi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 shrinkToFit="1"/>
    </xf>
    <xf numFmtId="49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2" fillId="3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49" fontId="2" fillId="4" borderId="0" xfId="0" applyNumberFormat="1" applyFont="1" applyFill="1" applyAlignment="1">
      <alignment shrinkToFit="1"/>
    </xf>
    <xf numFmtId="49" fontId="2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" fontId="3" fillId="4" borderId="0" xfId="0" applyNumberFormat="1" applyFont="1" applyFill="1" applyAlignment="1">
      <alignment/>
    </xf>
    <xf numFmtId="49" fontId="3" fillId="0" borderId="0" xfId="0" applyNumberFormat="1" applyFont="1" applyFill="1" applyAlignment="1">
      <alignment shrinkToFit="1"/>
    </xf>
    <xf numFmtId="49" fontId="2" fillId="3" borderId="0" xfId="0" applyNumberFormat="1" applyFont="1" applyFill="1" applyAlignment="1">
      <alignment shrinkToFit="1"/>
    </xf>
    <xf numFmtId="1" fontId="3" fillId="3" borderId="0" xfId="0" applyNumberFormat="1" applyFont="1" applyFill="1" applyAlignment="1">
      <alignment/>
    </xf>
    <xf numFmtId="49" fontId="2" fillId="5" borderId="0" xfId="0" applyNumberFormat="1" applyFont="1" applyFill="1" applyAlignment="1">
      <alignment shrinkToFi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2" fontId="2" fillId="5" borderId="0" xfId="0" applyNumberFormat="1" applyFont="1" applyFill="1" applyAlignment="1">
      <alignment/>
    </xf>
    <xf numFmtId="1" fontId="2" fillId="5" borderId="0" xfId="0" applyNumberFormat="1" applyFont="1" applyFill="1" applyAlignment="1">
      <alignment/>
    </xf>
    <xf numFmtId="49" fontId="2" fillId="5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6" borderId="0" xfId="0" applyFont="1" applyFill="1" applyAlignment="1">
      <alignment/>
    </xf>
    <xf numFmtId="1" fontId="3" fillId="5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 shrinkToFit="1"/>
    </xf>
    <xf numFmtId="1" fontId="3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375" style="0" bestFit="1" customWidth="1"/>
    <col min="4" max="4" width="18.125" style="1" bestFit="1" customWidth="1"/>
    <col min="6" max="6" width="10.75390625" style="0" customWidth="1"/>
    <col min="10" max="10" width="9.75390625" style="0" customWidth="1"/>
    <col min="17" max="17" width="10.25390625" style="0" customWidth="1"/>
    <col min="24" max="25" width="12.25390625" style="0" customWidth="1"/>
    <col min="26" max="26" width="9.875" style="0" customWidth="1"/>
    <col min="28" max="28" width="10.125" style="0" customWidth="1"/>
  </cols>
  <sheetData>
    <row r="1" spans="1:20" ht="12.75">
      <c r="A1" s="37"/>
      <c r="B1" s="37"/>
      <c r="C1" s="37"/>
      <c r="D1" s="38"/>
      <c r="E1" s="95" t="s">
        <v>29</v>
      </c>
      <c r="F1" s="95"/>
      <c r="G1" s="95"/>
      <c r="H1" s="95"/>
      <c r="I1" s="95" t="s">
        <v>288</v>
      </c>
      <c r="J1" s="95"/>
      <c r="K1" s="95"/>
      <c r="L1" s="95"/>
      <c r="M1" s="39"/>
      <c r="N1" s="39"/>
      <c r="O1" s="37"/>
      <c r="P1" s="95" t="s">
        <v>31</v>
      </c>
      <c r="Q1" s="96"/>
      <c r="R1" s="96"/>
      <c r="S1" s="96"/>
      <c r="T1" s="96"/>
    </row>
    <row r="2" spans="1:26" ht="12.75">
      <c r="A2" s="37"/>
      <c r="B2" s="37"/>
      <c r="C2" s="37"/>
      <c r="D2" s="38"/>
      <c r="E2" s="39" t="s">
        <v>188</v>
      </c>
      <c r="F2" s="40">
        <v>45</v>
      </c>
      <c r="G2" s="39" t="s">
        <v>189</v>
      </c>
      <c r="H2" s="40">
        <v>68</v>
      </c>
      <c r="I2" s="39" t="s">
        <v>188</v>
      </c>
      <c r="J2" s="40">
        <v>33</v>
      </c>
      <c r="K2" s="39" t="s">
        <v>189</v>
      </c>
      <c r="L2" s="40">
        <v>50</v>
      </c>
      <c r="M2" s="40"/>
      <c r="N2" s="40"/>
      <c r="O2" s="37"/>
      <c r="P2" s="39" t="s">
        <v>188</v>
      </c>
      <c r="Q2" s="91">
        <v>40</v>
      </c>
      <c r="R2" s="92" t="s">
        <v>189</v>
      </c>
      <c r="S2" s="91">
        <v>60</v>
      </c>
      <c r="T2" s="91"/>
      <c r="W2" s="6" t="s">
        <v>249</v>
      </c>
      <c r="X2">
        <v>150</v>
      </c>
      <c r="Y2">
        <v>125</v>
      </c>
      <c r="Z2">
        <v>150</v>
      </c>
    </row>
    <row r="3" spans="1:26" ht="28.5" customHeight="1">
      <c r="A3" s="41" t="s">
        <v>0</v>
      </c>
      <c r="B3" s="41" t="s">
        <v>1</v>
      </c>
      <c r="C3" s="41" t="s">
        <v>2</v>
      </c>
      <c r="D3" s="42" t="s">
        <v>3</v>
      </c>
      <c r="E3" s="42" t="s">
        <v>25</v>
      </c>
      <c r="F3" s="41" t="s">
        <v>30</v>
      </c>
      <c r="G3" s="42" t="s">
        <v>26</v>
      </c>
      <c r="H3" s="41" t="s">
        <v>27</v>
      </c>
      <c r="I3" s="42" t="s">
        <v>25</v>
      </c>
      <c r="J3" s="41" t="s">
        <v>30</v>
      </c>
      <c r="K3" s="42" t="s">
        <v>26</v>
      </c>
      <c r="L3" s="41" t="s">
        <v>27</v>
      </c>
      <c r="M3" s="41" t="s">
        <v>289</v>
      </c>
      <c r="N3" s="41" t="s">
        <v>290</v>
      </c>
      <c r="O3" s="41" t="s">
        <v>28</v>
      </c>
      <c r="P3" s="41" t="s">
        <v>25</v>
      </c>
      <c r="Q3" s="41" t="s">
        <v>30</v>
      </c>
      <c r="R3" s="41" t="s">
        <v>26</v>
      </c>
      <c r="S3" s="41" t="s">
        <v>27</v>
      </c>
      <c r="T3" s="41" t="s">
        <v>28</v>
      </c>
      <c r="X3" s="31" t="s">
        <v>157</v>
      </c>
      <c r="Y3" s="31" t="s">
        <v>291</v>
      </c>
      <c r="Z3" s="31" t="s">
        <v>158</v>
      </c>
    </row>
    <row r="4" spans="1:26" s="7" customFormat="1" ht="12.75">
      <c r="A4" s="40">
        <v>6516</v>
      </c>
      <c r="B4" s="38" t="s">
        <v>159</v>
      </c>
      <c r="C4" s="38" t="s">
        <v>160</v>
      </c>
      <c r="D4" s="38" t="s">
        <v>263</v>
      </c>
      <c r="E4" s="44">
        <f>L!E19</f>
        <v>38.86</v>
      </c>
      <c r="F4" s="44">
        <f aca="true" t="shared" si="0" ref="F4:F46">IF(E4=0,0,IF(E4&gt;$H$2,120,IF(E4&lt;$F$2,0,IF($H$2&gt;E4&gt;$F$2,E4-$F$2))))</f>
        <v>0</v>
      </c>
      <c r="G4" s="45">
        <f>L!G19</f>
        <v>0</v>
      </c>
      <c r="H4" s="44">
        <f aca="true" t="shared" si="1" ref="H4:H46">SUM(F4:G4)</f>
        <v>0</v>
      </c>
      <c r="I4" s="44">
        <v>30.38</v>
      </c>
      <c r="J4" s="44">
        <f aca="true" t="shared" si="2" ref="J4:J46">IF(I4=0,0,IF(I4&gt;$L$2,120,IF(I4&lt;$J$2,0,IF($L$2&gt;I4&gt;$J$2,I4-$J$2))))</f>
        <v>0</v>
      </c>
      <c r="K4" s="45">
        <v>0</v>
      </c>
      <c r="L4" s="44">
        <f aca="true" t="shared" si="3" ref="L4:L46">SUM(J4:K4)</f>
        <v>0</v>
      </c>
      <c r="M4" s="44">
        <f aca="true" t="shared" si="4" ref="M4:M19">SUM(E4,I4)</f>
        <v>69.24</v>
      </c>
      <c r="N4" s="44">
        <f aca="true" t="shared" si="5" ref="N4:N46">SUM(H4,L4)</f>
        <v>0</v>
      </c>
      <c r="O4" s="90">
        <v>1</v>
      </c>
      <c r="P4" s="44">
        <v>38.57</v>
      </c>
      <c r="Q4" s="44">
        <f aca="true" t="shared" si="6" ref="Q4:Q46">IF(P4=0,0,IF(P4&gt;$S$2,120,IF(P4&lt;$Q$2,0,IF($S$2&gt;P4&gt;$Q$2,P4-$Q$2))))</f>
        <v>0</v>
      </c>
      <c r="R4" s="45">
        <v>0</v>
      </c>
      <c r="S4" s="44">
        <f aca="true" t="shared" si="7" ref="S4:S46">SUM(Q4:R4)</f>
        <v>0</v>
      </c>
      <c r="T4" s="45">
        <v>1</v>
      </c>
      <c r="X4" s="30">
        <f>$X$2/E4</f>
        <v>3.8600102933607823</v>
      </c>
      <c r="Y4" s="30">
        <f>$Y$2/I4</f>
        <v>4.114549045424622</v>
      </c>
      <c r="Z4" s="30">
        <f>$Z$2/P4</f>
        <v>3.88903292714545</v>
      </c>
    </row>
    <row r="5" spans="1:26" ht="12.75">
      <c r="A5" s="43">
        <v>6538</v>
      </c>
      <c r="B5" s="37" t="s">
        <v>98</v>
      </c>
      <c r="C5" s="37" t="s">
        <v>99</v>
      </c>
      <c r="D5" s="38" t="s">
        <v>102</v>
      </c>
      <c r="E5" s="44">
        <f>L!E38</f>
        <v>42.93</v>
      </c>
      <c r="F5" s="44">
        <f t="shared" si="0"/>
        <v>0</v>
      </c>
      <c r="G5" s="45">
        <f>L!G38</f>
        <v>0</v>
      </c>
      <c r="H5" s="44">
        <f t="shared" si="1"/>
        <v>0</v>
      </c>
      <c r="I5" s="44">
        <v>34.9</v>
      </c>
      <c r="J5" s="44">
        <f t="shared" si="2"/>
        <v>1.8999999999999986</v>
      </c>
      <c r="K5" s="45">
        <v>0</v>
      </c>
      <c r="L5" s="44">
        <f t="shared" si="3"/>
        <v>1.8999999999999986</v>
      </c>
      <c r="M5" s="44">
        <f t="shared" si="4"/>
        <v>77.83</v>
      </c>
      <c r="N5" s="44">
        <f t="shared" si="5"/>
        <v>1.8999999999999986</v>
      </c>
      <c r="O5" s="90">
        <v>8</v>
      </c>
      <c r="P5" s="44">
        <v>39.33</v>
      </c>
      <c r="Q5" s="44">
        <f t="shared" si="6"/>
        <v>0</v>
      </c>
      <c r="R5" s="45">
        <v>0</v>
      </c>
      <c r="S5" s="44">
        <f t="shared" si="7"/>
        <v>0</v>
      </c>
      <c r="T5" s="45">
        <v>2</v>
      </c>
      <c r="X5" s="30">
        <f aca="true" t="shared" si="8" ref="X5:X46">$X$2/E5</f>
        <v>3.4940600978336827</v>
      </c>
      <c r="Y5" s="30">
        <f aca="true" t="shared" si="9" ref="Y5:Y46">$Y$2/I5</f>
        <v>3.5816618911174785</v>
      </c>
      <c r="Z5" s="30">
        <f aca="true" t="shared" si="10" ref="Z5:Z46">$Z$2/P5</f>
        <v>3.8138825324180017</v>
      </c>
    </row>
    <row r="6" spans="1:26" ht="12.75">
      <c r="A6" s="40">
        <v>6507</v>
      </c>
      <c r="B6" s="38" t="s">
        <v>161</v>
      </c>
      <c r="C6" s="38" t="s">
        <v>255</v>
      </c>
      <c r="D6" s="38" t="s">
        <v>256</v>
      </c>
      <c r="E6" s="44">
        <f>L!E10</f>
        <v>44.86</v>
      </c>
      <c r="F6" s="44">
        <f t="shared" si="0"/>
        <v>0</v>
      </c>
      <c r="G6" s="45">
        <f>L!G10</f>
        <v>0</v>
      </c>
      <c r="H6" s="44">
        <f t="shared" si="1"/>
        <v>0</v>
      </c>
      <c r="I6" s="44">
        <v>34.32</v>
      </c>
      <c r="J6" s="44">
        <f t="shared" si="2"/>
        <v>1.3200000000000003</v>
      </c>
      <c r="K6" s="45">
        <v>0</v>
      </c>
      <c r="L6" s="44">
        <f t="shared" si="3"/>
        <v>1.3200000000000003</v>
      </c>
      <c r="M6" s="44">
        <f t="shared" si="4"/>
        <v>79.18</v>
      </c>
      <c r="N6" s="44">
        <f t="shared" si="5"/>
        <v>1.3200000000000003</v>
      </c>
      <c r="O6" s="90">
        <v>6</v>
      </c>
      <c r="P6" s="44">
        <v>42.96</v>
      </c>
      <c r="Q6" s="44">
        <f t="shared" si="6"/>
        <v>2.960000000000001</v>
      </c>
      <c r="R6" s="45">
        <v>0</v>
      </c>
      <c r="S6" s="44">
        <f t="shared" si="7"/>
        <v>2.960000000000001</v>
      </c>
      <c r="T6" s="45">
        <v>3</v>
      </c>
      <c r="X6" s="30">
        <f t="shared" si="8"/>
        <v>3.3437360677663843</v>
      </c>
      <c r="Y6" s="30">
        <f t="shared" si="9"/>
        <v>3.6421911421911424</v>
      </c>
      <c r="Z6" s="30">
        <f t="shared" si="10"/>
        <v>3.4916201117318435</v>
      </c>
    </row>
    <row r="7" spans="1:26" ht="12.75">
      <c r="A7" s="40">
        <v>6536</v>
      </c>
      <c r="B7" s="38" t="s">
        <v>12</v>
      </c>
      <c r="C7" s="38" t="s">
        <v>13</v>
      </c>
      <c r="D7" s="38" t="s">
        <v>264</v>
      </c>
      <c r="E7" s="44">
        <f>L!E36</f>
        <v>45.12</v>
      </c>
      <c r="F7" s="44">
        <f t="shared" si="0"/>
        <v>0.11999999999999744</v>
      </c>
      <c r="G7" s="45">
        <f>L!G36</f>
        <v>0</v>
      </c>
      <c r="H7" s="44">
        <f t="shared" si="1"/>
        <v>0.11999999999999744</v>
      </c>
      <c r="I7" s="44">
        <v>32.98</v>
      </c>
      <c r="J7" s="44">
        <f t="shared" si="2"/>
        <v>0</v>
      </c>
      <c r="K7" s="45">
        <v>0</v>
      </c>
      <c r="L7" s="44">
        <f t="shared" si="3"/>
        <v>0</v>
      </c>
      <c r="M7" s="44">
        <f t="shared" si="4"/>
        <v>78.1</v>
      </c>
      <c r="N7" s="44">
        <f t="shared" si="5"/>
        <v>0.11999999999999744</v>
      </c>
      <c r="O7" s="90">
        <v>4</v>
      </c>
      <c r="P7" s="44">
        <v>43.01</v>
      </c>
      <c r="Q7" s="44">
        <f t="shared" si="6"/>
        <v>3.009999999999998</v>
      </c>
      <c r="R7" s="45">
        <v>0</v>
      </c>
      <c r="S7" s="44">
        <f t="shared" si="7"/>
        <v>3.009999999999998</v>
      </c>
      <c r="T7" s="45">
        <v>4</v>
      </c>
      <c r="X7" s="30">
        <f t="shared" si="8"/>
        <v>3.3244680851063833</v>
      </c>
      <c r="Y7" s="30">
        <f t="shared" si="9"/>
        <v>3.7901758641600973</v>
      </c>
      <c r="Z7" s="30">
        <f t="shared" si="10"/>
        <v>3.487561032318066</v>
      </c>
    </row>
    <row r="8" spans="1:26" ht="12.75">
      <c r="A8" s="43">
        <v>6542</v>
      </c>
      <c r="B8" s="37" t="s">
        <v>161</v>
      </c>
      <c r="C8" s="37" t="s">
        <v>130</v>
      </c>
      <c r="D8" s="38" t="s">
        <v>281</v>
      </c>
      <c r="E8" s="44">
        <f>L!E41</f>
        <v>40.24</v>
      </c>
      <c r="F8" s="44">
        <f t="shared" si="0"/>
        <v>0</v>
      </c>
      <c r="G8" s="45">
        <f>L!G41</f>
        <v>0</v>
      </c>
      <c r="H8" s="44">
        <f t="shared" si="1"/>
        <v>0</v>
      </c>
      <c r="I8" s="44">
        <v>35.11</v>
      </c>
      <c r="J8" s="44">
        <f t="shared" si="2"/>
        <v>2.1099999999999994</v>
      </c>
      <c r="K8" s="45">
        <v>0</v>
      </c>
      <c r="L8" s="44">
        <f t="shared" si="3"/>
        <v>2.1099999999999994</v>
      </c>
      <c r="M8" s="44">
        <f t="shared" si="4"/>
        <v>75.35</v>
      </c>
      <c r="N8" s="44">
        <f t="shared" si="5"/>
        <v>2.1099999999999994</v>
      </c>
      <c r="O8" s="90">
        <v>9</v>
      </c>
      <c r="P8" s="44">
        <v>43.31</v>
      </c>
      <c r="Q8" s="44">
        <f t="shared" si="6"/>
        <v>3.3100000000000023</v>
      </c>
      <c r="R8" s="45">
        <v>0</v>
      </c>
      <c r="S8" s="44">
        <f t="shared" si="7"/>
        <v>3.3100000000000023</v>
      </c>
      <c r="T8" s="45">
        <v>5</v>
      </c>
      <c r="X8" s="30">
        <f t="shared" si="8"/>
        <v>3.7276341948310137</v>
      </c>
      <c r="Y8" s="30">
        <f t="shared" si="9"/>
        <v>3.5602392480774707</v>
      </c>
      <c r="Z8" s="30">
        <f t="shared" si="10"/>
        <v>3.4634033710459478</v>
      </c>
    </row>
    <row r="9" spans="1:26" ht="12.75">
      <c r="A9" s="40">
        <v>6515</v>
      </c>
      <c r="B9" s="38" t="s">
        <v>10</v>
      </c>
      <c r="C9" s="38" t="s">
        <v>11</v>
      </c>
      <c r="D9" s="38" t="s">
        <v>9</v>
      </c>
      <c r="E9" s="44">
        <f>L!E18</f>
        <v>44.22</v>
      </c>
      <c r="F9" s="44">
        <f t="shared" si="0"/>
        <v>0</v>
      </c>
      <c r="G9" s="45">
        <f>L!G18</f>
        <v>5</v>
      </c>
      <c r="H9" s="44">
        <f>SUM(F9:G9)</f>
        <v>5</v>
      </c>
      <c r="I9" s="44">
        <v>34.35</v>
      </c>
      <c r="J9" s="44">
        <f t="shared" si="2"/>
        <v>1.3500000000000014</v>
      </c>
      <c r="K9" s="45">
        <v>0</v>
      </c>
      <c r="L9" s="44">
        <f t="shared" si="3"/>
        <v>1.3500000000000014</v>
      </c>
      <c r="M9" s="44">
        <f t="shared" si="4"/>
        <v>78.57</v>
      </c>
      <c r="N9" s="44">
        <f t="shared" si="5"/>
        <v>6.350000000000001</v>
      </c>
      <c r="O9" s="90">
        <v>11</v>
      </c>
      <c r="P9" s="44">
        <v>44.3</v>
      </c>
      <c r="Q9" s="44">
        <f t="shared" si="6"/>
        <v>4.299999999999997</v>
      </c>
      <c r="R9" s="45">
        <v>0</v>
      </c>
      <c r="S9" s="44">
        <f t="shared" si="7"/>
        <v>4.299999999999997</v>
      </c>
      <c r="T9" s="45">
        <v>6</v>
      </c>
      <c r="X9" s="30">
        <f t="shared" si="8"/>
        <v>3.3921302578018997</v>
      </c>
      <c r="Y9" s="30">
        <f t="shared" si="9"/>
        <v>3.6390101892285296</v>
      </c>
      <c r="Z9" s="30">
        <f t="shared" si="10"/>
        <v>3.3860045146726865</v>
      </c>
    </row>
    <row r="10" spans="1:26" ht="12.75">
      <c r="A10" s="40">
        <v>6539</v>
      </c>
      <c r="B10" s="38" t="s">
        <v>58</v>
      </c>
      <c r="C10" s="38" t="s">
        <v>14</v>
      </c>
      <c r="D10" s="38" t="s">
        <v>254</v>
      </c>
      <c r="E10" s="44">
        <f>L!E39</f>
        <v>42.72</v>
      </c>
      <c r="F10" s="44">
        <f t="shared" si="0"/>
        <v>0</v>
      </c>
      <c r="G10" s="45">
        <f>L!G39</f>
        <v>0</v>
      </c>
      <c r="H10" s="44">
        <f t="shared" si="1"/>
        <v>0</v>
      </c>
      <c r="I10" s="44">
        <v>32.12</v>
      </c>
      <c r="J10" s="44">
        <f t="shared" si="2"/>
        <v>0</v>
      </c>
      <c r="K10" s="45">
        <v>0</v>
      </c>
      <c r="L10" s="44">
        <f t="shared" si="3"/>
        <v>0</v>
      </c>
      <c r="M10" s="44">
        <f t="shared" si="4"/>
        <v>74.84</v>
      </c>
      <c r="N10" s="44">
        <f t="shared" si="5"/>
        <v>0</v>
      </c>
      <c r="O10" s="90">
        <v>3</v>
      </c>
      <c r="P10" s="44">
        <v>40.73</v>
      </c>
      <c r="Q10" s="44">
        <f t="shared" si="6"/>
        <v>0.7299999999999969</v>
      </c>
      <c r="R10" s="45">
        <v>5</v>
      </c>
      <c r="S10" s="44">
        <f t="shared" si="7"/>
        <v>5.729999999999997</v>
      </c>
      <c r="T10" s="45">
        <v>7</v>
      </c>
      <c r="X10" s="30">
        <f t="shared" si="8"/>
        <v>3.51123595505618</v>
      </c>
      <c r="Y10" s="30">
        <f t="shared" si="9"/>
        <v>3.8916562889165633</v>
      </c>
      <c r="Z10" s="30">
        <f t="shared" si="10"/>
        <v>3.6827890989442675</v>
      </c>
    </row>
    <row r="11" spans="1:26" ht="12.75">
      <c r="A11" s="40">
        <v>6512</v>
      </c>
      <c r="B11" s="38" t="s">
        <v>77</v>
      </c>
      <c r="C11" s="38" t="s">
        <v>162</v>
      </c>
      <c r="D11" s="38" t="s">
        <v>103</v>
      </c>
      <c r="E11" s="44">
        <f>L!E15</f>
        <v>0</v>
      </c>
      <c r="F11" s="44">
        <f>IF(E11=0,0,IF(E11&gt;$H$2,120,IF(E11&lt;$F$2,0,IF($H$2&gt;E11&gt;$F$2,E11-$F$2))))</f>
        <v>0</v>
      </c>
      <c r="G11" s="45">
        <f>L!G15</f>
        <v>120</v>
      </c>
      <c r="H11" s="44">
        <f>SUM(F11:G11)</f>
        <v>120</v>
      </c>
      <c r="I11" s="44"/>
      <c r="J11" s="44">
        <f>IF(I11=0,0,IF(I11&gt;$L$2,120,IF(I11&lt;$J$2,0,IF($L$2&gt;I11&gt;$J$2,I11-$J$2))))</f>
        <v>0</v>
      </c>
      <c r="K11" s="45"/>
      <c r="L11" s="44">
        <f>SUM(J11:K11)</f>
        <v>0</v>
      </c>
      <c r="M11" s="44">
        <f>SUM(E11,I11)</f>
        <v>0</v>
      </c>
      <c r="N11" s="44">
        <f>SUM(H11,L11)</f>
        <v>120</v>
      </c>
      <c r="O11" s="45"/>
      <c r="P11" s="44">
        <v>41.29</v>
      </c>
      <c r="Q11" s="44">
        <f>IF(P11=0,0,IF(P11&gt;$S$2,120,IF(P11&lt;$Q$2,0,IF($S$2&gt;P11&gt;$Q$2,P11-$Q$2))))</f>
        <v>1.2899999999999991</v>
      </c>
      <c r="R11" s="45">
        <v>5</v>
      </c>
      <c r="S11" s="44">
        <f>SUM(Q11:R11)</f>
        <v>6.289999999999999</v>
      </c>
      <c r="T11" s="45">
        <v>8</v>
      </c>
      <c r="X11" s="30" t="e">
        <f t="shared" si="8"/>
        <v>#DIV/0!</v>
      </c>
      <c r="Y11" s="30" t="e">
        <f t="shared" si="9"/>
        <v>#DIV/0!</v>
      </c>
      <c r="Z11" s="30">
        <f t="shared" si="10"/>
        <v>3.632840881569387</v>
      </c>
    </row>
    <row r="12" spans="1:26" ht="12.75">
      <c r="A12" s="40">
        <v>6514</v>
      </c>
      <c r="B12" s="38" t="s">
        <v>170</v>
      </c>
      <c r="C12" s="38" t="s">
        <v>171</v>
      </c>
      <c r="D12" s="38" t="s">
        <v>262</v>
      </c>
      <c r="E12" s="44">
        <f>L!E17</f>
        <v>43.35</v>
      </c>
      <c r="F12" s="44">
        <f t="shared" si="0"/>
        <v>0</v>
      </c>
      <c r="G12" s="45">
        <f>L!G17</f>
        <v>0</v>
      </c>
      <c r="H12" s="44">
        <f t="shared" si="1"/>
        <v>0</v>
      </c>
      <c r="I12" s="44">
        <v>33.46</v>
      </c>
      <c r="J12" s="44">
        <f t="shared" si="2"/>
        <v>0.46000000000000085</v>
      </c>
      <c r="K12" s="45">
        <v>0</v>
      </c>
      <c r="L12" s="44">
        <f t="shared" si="3"/>
        <v>0.46000000000000085</v>
      </c>
      <c r="M12" s="44">
        <f t="shared" si="4"/>
        <v>76.81</v>
      </c>
      <c r="N12" s="44">
        <f t="shared" si="5"/>
        <v>0.46000000000000085</v>
      </c>
      <c r="O12" s="90">
        <v>5</v>
      </c>
      <c r="P12" s="44">
        <v>41.82</v>
      </c>
      <c r="Q12" s="44">
        <f t="shared" si="6"/>
        <v>1.8200000000000003</v>
      </c>
      <c r="R12" s="45">
        <v>5</v>
      </c>
      <c r="S12" s="44">
        <f t="shared" si="7"/>
        <v>6.82</v>
      </c>
      <c r="T12" s="45">
        <v>9</v>
      </c>
      <c r="X12" s="30">
        <f t="shared" si="8"/>
        <v>3.460207612456747</v>
      </c>
      <c r="Y12" s="30">
        <f t="shared" si="9"/>
        <v>3.735803945008966</v>
      </c>
      <c r="Z12" s="30">
        <f t="shared" si="10"/>
        <v>3.586800573888092</v>
      </c>
    </row>
    <row r="13" spans="1:26" ht="12.75">
      <c r="A13" s="40">
        <v>6533</v>
      </c>
      <c r="B13" s="37" t="s">
        <v>180</v>
      </c>
      <c r="C13" s="37" t="s">
        <v>181</v>
      </c>
      <c r="D13" s="38" t="s">
        <v>207</v>
      </c>
      <c r="E13" s="44">
        <f>L!E34</f>
        <v>45.69</v>
      </c>
      <c r="F13" s="44">
        <f t="shared" si="0"/>
        <v>0.6899999999999977</v>
      </c>
      <c r="G13" s="45">
        <f>L!G34</f>
        <v>0</v>
      </c>
      <c r="H13" s="44">
        <f t="shared" si="1"/>
        <v>0.6899999999999977</v>
      </c>
      <c r="I13" s="44">
        <v>35.06</v>
      </c>
      <c r="J13" s="44">
        <f t="shared" si="2"/>
        <v>2.0600000000000023</v>
      </c>
      <c r="K13" s="45">
        <v>5</v>
      </c>
      <c r="L13" s="44">
        <f t="shared" si="3"/>
        <v>7.060000000000002</v>
      </c>
      <c r="M13" s="44">
        <f aca="true" t="shared" si="11" ref="M13:M46">SUM(E13,I13)</f>
        <v>80.75</v>
      </c>
      <c r="N13" s="44">
        <f t="shared" si="5"/>
        <v>7.75</v>
      </c>
      <c r="O13" s="90">
        <v>13</v>
      </c>
      <c r="P13" s="44">
        <v>48.18</v>
      </c>
      <c r="Q13" s="44">
        <f t="shared" si="6"/>
        <v>8.18</v>
      </c>
      <c r="R13" s="45">
        <v>0</v>
      </c>
      <c r="S13" s="44">
        <f t="shared" si="7"/>
        <v>8.18</v>
      </c>
      <c r="T13" s="45">
        <v>10</v>
      </c>
      <c r="X13" s="30">
        <f t="shared" si="8"/>
        <v>3.282994090610637</v>
      </c>
      <c r="Y13" s="30">
        <f t="shared" si="9"/>
        <v>3.5653166001140897</v>
      </c>
      <c r="Z13" s="30">
        <f t="shared" si="10"/>
        <v>3.1133250311332503</v>
      </c>
    </row>
    <row r="14" spans="1:26" ht="12.75">
      <c r="A14" s="40">
        <v>6506</v>
      </c>
      <c r="B14" s="38" t="s">
        <v>58</v>
      </c>
      <c r="C14" s="38" t="s">
        <v>23</v>
      </c>
      <c r="D14" s="38" t="s">
        <v>172</v>
      </c>
      <c r="E14" s="44">
        <f>L!E9</f>
        <v>42.52</v>
      </c>
      <c r="F14" s="44">
        <f t="shared" si="0"/>
        <v>0</v>
      </c>
      <c r="G14" s="45">
        <f>L!G9</f>
        <v>0</v>
      </c>
      <c r="H14" s="44">
        <f t="shared" si="1"/>
        <v>0</v>
      </c>
      <c r="I14" s="44">
        <v>34.76</v>
      </c>
      <c r="J14" s="44">
        <f t="shared" si="2"/>
        <v>1.759999999999998</v>
      </c>
      <c r="K14" s="45">
        <v>0</v>
      </c>
      <c r="L14" s="44">
        <f t="shared" si="3"/>
        <v>1.759999999999998</v>
      </c>
      <c r="M14" s="44">
        <f t="shared" si="11"/>
        <v>77.28</v>
      </c>
      <c r="N14" s="44">
        <f t="shared" si="5"/>
        <v>1.759999999999998</v>
      </c>
      <c r="O14" s="90">
        <v>7</v>
      </c>
      <c r="P14" s="44">
        <v>43.6</v>
      </c>
      <c r="Q14" s="44">
        <f t="shared" si="6"/>
        <v>3.6000000000000014</v>
      </c>
      <c r="R14" s="45">
        <v>5</v>
      </c>
      <c r="S14" s="44">
        <f t="shared" si="7"/>
        <v>8.600000000000001</v>
      </c>
      <c r="T14" s="45">
        <v>11</v>
      </c>
      <c r="X14" s="30">
        <f t="shared" si="8"/>
        <v>3.527751646284101</v>
      </c>
      <c r="Y14" s="30">
        <f t="shared" si="9"/>
        <v>3.5960874568469507</v>
      </c>
      <c r="Z14" s="30">
        <f t="shared" si="10"/>
        <v>3.4403669724770642</v>
      </c>
    </row>
    <row r="15" spans="1:26" ht="12.75">
      <c r="A15" s="40">
        <v>6517</v>
      </c>
      <c r="B15" s="38" t="s">
        <v>7</v>
      </c>
      <c r="C15" s="38" t="s">
        <v>8</v>
      </c>
      <c r="D15" s="38" t="s">
        <v>9</v>
      </c>
      <c r="E15" s="44">
        <f>L!E20</f>
        <v>43.89</v>
      </c>
      <c r="F15" s="44">
        <f t="shared" si="0"/>
        <v>0</v>
      </c>
      <c r="G15" s="45">
        <f>L!G20</f>
        <v>0</v>
      </c>
      <c r="H15" s="44">
        <f>SUM(F15:G15)</f>
        <v>0</v>
      </c>
      <c r="I15" s="44">
        <v>35.23</v>
      </c>
      <c r="J15" s="44">
        <f t="shared" si="2"/>
        <v>2.229999999999997</v>
      </c>
      <c r="K15" s="45">
        <v>5</v>
      </c>
      <c r="L15" s="44">
        <f t="shared" si="3"/>
        <v>7.229999999999997</v>
      </c>
      <c r="M15" s="44">
        <f t="shared" si="11"/>
        <v>79.12</v>
      </c>
      <c r="N15" s="44">
        <f t="shared" si="5"/>
        <v>7.229999999999997</v>
      </c>
      <c r="O15" s="90">
        <v>12</v>
      </c>
      <c r="P15" s="44">
        <v>45.74</v>
      </c>
      <c r="Q15" s="44">
        <f t="shared" si="6"/>
        <v>5.740000000000002</v>
      </c>
      <c r="R15" s="45">
        <v>5</v>
      </c>
      <c r="S15" s="44">
        <f t="shared" si="7"/>
        <v>10.740000000000002</v>
      </c>
      <c r="T15" s="45">
        <v>12</v>
      </c>
      <c r="X15" s="30">
        <f t="shared" si="8"/>
        <v>3.417634996582365</v>
      </c>
      <c r="Y15" s="30">
        <f t="shared" si="9"/>
        <v>3.5481124042009653</v>
      </c>
      <c r="Z15" s="30">
        <f t="shared" si="10"/>
        <v>3.279405334499344</v>
      </c>
    </row>
    <row r="16" spans="1:26" ht="12.75">
      <c r="A16" s="40">
        <v>6535</v>
      </c>
      <c r="B16" s="37" t="s">
        <v>279</v>
      </c>
      <c r="C16" s="37" t="s">
        <v>280</v>
      </c>
      <c r="D16" s="38" t="s">
        <v>281</v>
      </c>
      <c r="E16" s="44">
        <f>L!E35</f>
        <v>48.23</v>
      </c>
      <c r="F16" s="44">
        <f>IF(E16=0,0,IF(E16&gt;$H$2,120,IF(E16&lt;$F$2,0,IF($H$2&gt;E16&gt;$F$2,E16-$F$2))))</f>
        <v>3.229999999999997</v>
      </c>
      <c r="G16" s="45">
        <f>L!G35</f>
        <v>15</v>
      </c>
      <c r="H16" s="44">
        <f>SUM(F16:G16)</f>
        <v>18.229999999999997</v>
      </c>
      <c r="I16" s="44">
        <v>37.31</v>
      </c>
      <c r="J16" s="44">
        <f>IF(I16=0,0,IF(I16&gt;$L$2,120,IF(I16&lt;$J$2,0,IF($L$2&gt;I16&gt;$J$2,I16-$J$2))))</f>
        <v>4.310000000000002</v>
      </c>
      <c r="K16" s="45">
        <v>0</v>
      </c>
      <c r="L16" s="44">
        <f>SUM(J16:K16)</f>
        <v>4.310000000000002</v>
      </c>
      <c r="M16" s="44">
        <f>SUM(E16,I16)</f>
        <v>85.53999999999999</v>
      </c>
      <c r="N16" s="44">
        <f>SUM(H16,L16)</f>
        <v>22.54</v>
      </c>
      <c r="O16" s="45">
        <v>25</v>
      </c>
      <c r="P16" s="44">
        <v>48.22</v>
      </c>
      <c r="Q16" s="44">
        <f>IF(P16=0,0,IF(P16&gt;$S$2,120,IF(P16&lt;$Q$2,0,IF($S$2&gt;P16&gt;$Q$2,P16-$Q$2))))</f>
        <v>8.219999999999999</v>
      </c>
      <c r="R16" s="45">
        <v>5</v>
      </c>
      <c r="S16" s="44">
        <f>SUM(Q16:R16)</f>
        <v>13.219999999999999</v>
      </c>
      <c r="T16" s="45">
        <v>13</v>
      </c>
      <c r="X16" s="30">
        <f t="shared" si="8"/>
        <v>3.1100974497200915</v>
      </c>
      <c r="Y16" s="30">
        <f t="shared" si="9"/>
        <v>3.3503082283570085</v>
      </c>
      <c r="Z16" s="30">
        <f t="shared" si="10"/>
        <v>3.1107424305267526</v>
      </c>
    </row>
    <row r="17" spans="1:26" ht="12.75" customHeight="1">
      <c r="A17" s="43">
        <v>6523</v>
      </c>
      <c r="B17" s="37" t="s">
        <v>107</v>
      </c>
      <c r="C17" s="37" t="s">
        <v>108</v>
      </c>
      <c r="D17" s="38" t="s">
        <v>266</v>
      </c>
      <c r="E17" s="44">
        <f>L!E25</f>
        <v>38.85</v>
      </c>
      <c r="F17" s="44">
        <f t="shared" si="0"/>
        <v>0</v>
      </c>
      <c r="G17" s="45">
        <f>L!G25</f>
        <v>0</v>
      </c>
      <c r="H17" s="44">
        <f t="shared" si="1"/>
        <v>0</v>
      </c>
      <c r="I17" s="44">
        <v>32.37</v>
      </c>
      <c r="J17" s="44">
        <f t="shared" si="2"/>
        <v>0</v>
      </c>
      <c r="K17" s="45">
        <v>0</v>
      </c>
      <c r="L17" s="44">
        <f t="shared" si="3"/>
        <v>0</v>
      </c>
      <c r="M17" s="44">
        <f t="shared" si="11"/>
        <v>71.22</v>
      </c>
      <c r="N17" s="44">
        <f t="shared" si="5"/>
        <v>0</v>
      </c>
      <c r="O17" s="90">
        <v>2</v>
      </c>
      <c r="P17" s="44"/>
      <c r="Q17" s="44">
        <f t="shared" si="6"/>
        <v>0</v>
      </c>
      <c r="R17" s="45">
        <v>120</v>
      </c>
      <c r="S17" s="44">
        <f t="shared" si="7"/>
        <v>120</v>
      </c>
      <c r="T17" s="45"/>
      <c r="X17" s="30">
        <f t="shared" si="8"/>
        <v>3.861003861003861</v>
      </c>
      <c r="Y17" s="30">
        <f t="shared" si="9"/>
        <v>3.861600247142416</v>
      </c>
      <c r="Z17" s="30" t="e">
        <f t="shared" si="10"/>
        <v>#DIV/0!</v>
      </c>
    </row>
    <row r="18" spans="1:26" ht="12.75">
      <c r="A18" s="40">
        <v>6501</v>
      </c>
      <c r="B18" s="38" t="s">
        <v>180</v>
      </c>
      <c r="C18" s="38" t="s">
        <v>253</v>
      </c>
      <c r="D18" s="38" t="s">
        <v>254</v>
      </c>
      <c r="E18" s="44">
        <f>L!E4</f>
        <v>47.27</v>
      </c>
      <c r="F18" s="44">
        <f t="shared" si="0"/>
        <v>2.270000000000003</v>
      </c>
      <c r="G18" s="45">
        <f>L!G4</f>
        <v>0</v>
      </c>
      <c r="H18" s="44">
        <f t="shared" si="1"/>
        <v>2.270000000000003</v>
      </c>
      <c r="I18" s="44">
        <v>33.04</v>
      </c>
      <c r="J18" s="44">
        <f>IF(I18=0,0,IF(I18&gt;$L$2,120,IF(I18&lt;$J$2,0,IF($L$2&gt;I18&gt;$J$2,I18-$J$2))))</f>
        <v>0.03999999999999915</v>
      </c>
      <c r="K18" s="45">
        <v>0</v>
      </c>
      <c r="L18" s="44">
        <f t="shared" si="3"/>
        <v>0.03999999999999915</v>
      </c>
      <c r="M18" s="44">
        <f t="shared" si="11"/>
        <v>80.31</v>
      </c>
      <c r="N18" s="44">
        <f>SUM(H18,L18)</f>
        <v>2.3100000000000023</v>
      </c>
      <c r="O18" s="90">
        <v>10</v>
      </c>
      <c r="P18" s="44"/>
      <c r="Q18" s="44">
        <f t="shared" si="6"/>
        <v>0</v>
      </c>
      <c r="R18" s="45">
        <v>120</v>
      </c>
      <c r="S18" s="44">
        <f t="shared" si="7"/>
        <v>120</v>
      </c>
      <c r="T18" s="45"/>
      <c r="X18" s="30">
        <f>$X$2/E18</f>
        <v>3.1732599957689867</v>
      </c>
      <c r="Y18" s="30">
        <f>$Y$2/I18</f>
        <v>3.7832929782082325</v>
      </c>
      <c r="Z18" s="30" t="e">
        <f>$Z$2/P18</f>
        <v>#DIV/0!</v>
      </c>
    </row>
    <row r="19" spans="1:26" ht="12.75">
      <c r="A19" s="40">
        <v>6526</v>
      </c>
      <c r="B19" s="37" t="s">
        <v>145</v>
      </c>
      <c r="C19" s="37" t="s">
        <v>183</v>
      </c>
      <c r="D19" s="38" t="s">
        <v>268</v>
      </c>
      <c r="E19" s="44">
        <f>L!E27</f>
        <v>51.98</v>
      </c>
      <c r="F19" s="44">
        <f t="shared" si="0"/>
        <v>6.979999999999997</v>
      </c>
      <c r="G19" s="45">
        <f>L!G27</f>
        <v>0</v>
      </c>
      <c r="H19" s="44">
        <f t="shared" si="1"/>
        <v>6.979999999999997</v>
      </c>
      <c r="I19" s="44">
        <v>35.55</v>
      </c>
      <c r="J19" s="44">
        <f t="shared" si="2"/>
        <v>2.549999999999997</v>
      </c>
      <c r="K19" s="45">
        <v>0</v>
      </c>
      <c r="L19" s="44">
        <f t="shared" si="3"/>
        <v>2.549999999999997</v>
      </c>
      <c r="M19" s="44">
        <f t="shared" si="4"/>
        <v>87.53</v>
      </c>
      <c r="N19" s="44">
        <f t="shared" si="5"/>
        <v>9.529999999999994</v>
      </c>
      <c r="O19" s="90">
        <v>14</v>
      </c>
      <c r="P19" s="44"/>
      <c r="Q19" s="44">
        <f t="shared" si="6"/>
        <v>0</v>
      </c>
      <c r="R19" s="45">
        <v>120</v>
      </c>
      <c r="S19" s="44">
        <f t="shared" si="7"/>
        <v>120</v>
      </c>
      <c r="T19" s="93"/>
      <c r="X19" s="30">
        <f>$X$2/E19</f>
        <v>2.8857252789534438</v>
      </c>
      <c r="Y19" s="30">
        <f>$Y$2/I19</f>
        <v>3.516174402250352</v>
      </c>
      <c r="Z19" s="30" t="e">
        <f>$Z$2/P19</f>
        <v>#DIV/0!</v>
      </c>
    </row>
    <row r="20" spans="1:26" ht="12.75">
      <c r="A20" s="40">
        <v>6541</v>
      </c>
      <c r="B20" s="37" t="s">
        <v>63</v>
      </c>
      <c r="C20" s="37" t="s">
        <v>283</v>
      </c>
      <c r="D20" s="38" t="s">
        <v>17</v>
      </c>
      <c r="E20" s="44">
        <f>L!E40</f>
        <v>0</v>
      </c>
      <c r="F20" s="44">
        <f>IF(E20=0,0,IF(E20&gt;$H$2,120,IF(E20&lt;$F$2,0,IF($H$2&gt;E20&gt;$F$2,E20-$F$2))))</f>
        <v>0</v>
      </c>
      <c r="G20" s="45">
        <f>L!G40</f>
        <v>120</v>
      </c>
      <c r="H20" s="44">
        <f>SUM(F20:G20)</f>
        <v>120</v>
      </c>
      <c r="I20" s="44"/>
      <c r="J20" s="44">
        <f>IF(I20=0,0,IF(I20&gt;$L$2,120,IF(I20&lt;$J$2,0,IF($L$2&gt;I20&gt;$J$2,I20-$J$2))))</f>
        <v>0</v>
      </c>
      <c r="K20" s="45"/>
      <c r="L20" s="44">
        <f>SUM(J20:K20)</f>
        <v>0</v>
      </c>
      <c r="M20" s="44">
        <f>SUM(E20,I20)</f>
        <v>0</v>
      </c>
      <c r="N20" s="44">
        <f>SUM(H20,L20)</f>
        <v>120</v>
      </c>
      <c r="O20" s="37"/>
      <c r="P20" s="44"/>
      <c r="Q20" s="44">
        <f>IF(P20=0,0,IF(P20&gt;$S$2,120,IF(P20&lt;$Q$2,0,IF($S$2&gt;P20&gt;$Q$2,P20-$Q$2))))</f>
        <v>0</v>
      </c>
      <c r="R20" s="45">
        <v>120</v>
      </c>
      <c r="S20" s="44">
        <f>SUM(Q20:R20)</f>
        <v>120</v>
      </c>
      <c r="T20" s="37"/>
      <c r="X20" s="30" t="e">
        <f>$X$2/E20</f>
        <v>#DIV/0!</v>
      </c>
      <c r="Y20" s="30" t="e">
        <f>$Y$2/I20</f>
        <v>#DIV/0!</v>
      </c>
      <c r="Z20" s="30" t="e">
        <f>$Z$2/P20</f>
        <v>#DIV/0!</v>
      </c>
    </row>
    <row r="21" spans="1:26" ht="12.75">
      <c r="A21" s="40">
        <v>6531</v>
      </c>
      <c r="B21" s="37" t="s">
        <v>184</v>
      </c>
      <c r="C21" s="37" t="s">
        <v>185</v>
      </c>
      <c r="D21" s="38" t="s">
        <v>207</v>
      </c>
      <c r="E21" s="44">
        <f>L!E32</f>
        <v>50.48</v>
      </c>
      <c r="F21" s="44">
        <f t="shared" si="0"/>
        <v>5.479999999999997</v>
      </c>
      <c r="G21" s="45">
        <f>L!G32</f>
        <v>0</v>
      </c>
      <c r="H21" s="44">
        <f t="shared" si="1"/>
        <v>5.479999999999997</v>
      </c>
      <c r="I21" s="44">
        <v>37.22</v>
      </c>
      <c r="J21" s="44">
        <f t="shared" si="2"/>
        <v>4.219999999999999</v>
      </c>
      <c r="K21" s="45">
        <v>0</v>
      </c>
      <c r="L21" s="44">
        <f t="shared" si="3"/>
        <v>4.219999999999999</v>
      </c>
      <c r="M21" s="44">
        <f t="shared" si="11"/>
        <v>87.69999999999999</v>
      </c>
      <c r="N21" s="44">
        <f t="shared" si="5"/>
        <v>9.699999999999996</v>
      </c>
      <c r="O21" s="45">
        <v>15</v>
      </c>
      <c r="P21" s="44"/>
      <c r="Q21" s="44">
        <f t="shared" si="6"/>
        <v>0</v>
      </c>
      <c r="R21" s="45"/>
      <c r="S21" s="44">
        <f>SUM(Q21:R21)</f>
        <v>0</v>
      </c>
      <c r="T21" s="45"/>
      <c r="X21" s="30">
        <f t="shared" si="8"/>
        <v>2.9714738510301113</v>
      </c>
      <c r="Y21" s="30">
        <f t="shared" si="9"/>
        <v>3.3584094572810317</v>
      </c>
      <c r="Z21" s="30" t="e">
        <f t="shared" si="10"/>
        <v>#DIV/0!</v>
      </c>
    </row>
    <row r="22" spans="1:26" ht="12.75">
      <c r="A22" s="43">
        <v>6546</v>
      </c>
      <c r="B22" s="46" t="s">
        <v>287</v>
      </c>
      <c r="C22" s="46" t="s">
        <v>69</v>
      </c>
      <c r="D22" s="38" t="s">
        <v>114</v>
      </c>
      <c r="E22" s="44">
        <f>L!E45</f>
        <v>46.37</v>
      </c>
      <c r="F22" s="44">
        <f t="shared" si="0"/>
        <v>1.3699999999999974</v>
      </c>
      <c r="G22" s="45">
        <f>L!G45</f>
        <v>5</v>
      </c>
      <c r="H22" s="44">
        <f t="shared" si="1"/>
        <v>6.369999999999997</v>
      </c>
      <c r="I22" s="44">
        <v>37.14</v>
      </c>
      <c r="J22" s="44">
        <f t="shared" si="2"/>
        <v>4.140000000000001</v>
      </c>
      <c r="K22" s="45">
        <v>0</v>
      </c>
      <c r="L22" s="44">
        <f t="shared" si="3"/>
        <v>4.140000000000001</v>
      </c>
      <c r="M22" s="44">
        <f t="shared" si="11"/>
        <v>83.50999999999999</v>
      </c>
      <c r="N22" s="44">
        <f t="shared" si="5"/>
        <v>10.509999999999998</v>
      </c>
      <c r="O22" s="45">
        <v>16</v>
      </c>
      <c r="P22" s="44"/>
      <c r="Q22" s="44">
        <f t="shared" si="6"/>
        <v>0</v>
      </c>
      <c r="R22" s="45"/>
      <c r="S22" s="44">
        <f t="shared" si="7"/>
        <v>0</v>
      </c>
      <c r="T22" s="90"/>
      <c r="X22" s="30">
        <f t="shared" si="8"/>
        <v>3.2348501186111713</v>
      </c>
      <c r="Y22" s="30">
        <f t="shared" si="9"/>
        <v>3.365643511039311</v>
      </c>
      <c r="Z22" s="30" t="e">
        <f t="shared" si="10"/>
        <v>#DIV/0!</v>
      </c>
    </row>
    <row r="23" spans="1:26" ht="12.75">
      <c r="A23" s="40">
        <v>6519</v>
      </c>
      <c r="B23" s="38" t="s">
        <v>22</v>
      </c>
      <c r="C23" s="38" t="s">
        <v>59</v>
      </c>
      <c r="D23" s="38" t="s">
        <v>16</v>
      </c>
      <c r="E23" s="44">
        <f>L!E22</f>
        <v>44.08</v>
      </c>
      <c r="F23" s="44">
        <f t="shared" si="0"/>
        <v>0</v>
      </c>
      <c r="G23" s="45">
        <f>L!G22</f>
        <v>5</v>
      </c>
      <c r="H23" s="44">
        <f t="shared" si="1"/>
        <v>5</v>
      </c>
      <c r="I23" s="44">
        <v>35.77</v>
      </c>
      <c r="J23" s="44">
        <f t="shared" si="2"/>
        <v>2.770000000000003</v>
      </c>
      <c r="K23" s="45">
        <v>5</v>
      </c>
      <c r="L23" s="44">
        <f t="shared" si="3"/>
        <v>7.770000000000003</v>
      </c>
      <c r="M23" s="44">
        <f t="shared" si="11"/>
        <v>79.85</v>
      </c>
      <c r="N23" s="44">
        <f t="shared" si="5"/>
        <v>12.770000000000003</v>
      </c>
      <c r="O23" s="45">
        <v>17</v>
      </c>
      <c r="P23" s="44"/>
      <c r="Q23" s="44">
        <f t="shared" si="6"/>
        <v>0</v>
      </c>
      <c r="R23" s="45"/>
      <c r="S23" s="44">
        <f>SUM(Q23:R23)</f>
        <v>0</v>
      </c>
      <c r="T23" s="45"/>
      <c r="X23" s="30">
        <f t="shared" si="8"/>
        <v>3.4029038112522687</v>
      </c>
      <c r="Y23" s="30">
        <f t="shared" si="9"/>
        <v>3.49454850433324</v>
      </c>
      <c r="Z23" s="30" t="e">
        <f t="shared" si="10"/>
        <v>#DIV/0!</v>
      </c>
    </row>
    <row r="24" spans="1:26" ht="12.75">
      <c r="A24" s="40">
        <v>6537</v>
      </c>
      <c r="B24" s="38" t="s">
        <v>5</v>
      </c>
      <c r="C24" s="38" t="s">
        <v>24</v>
      </c>
      <c r="D24" s="38" t="s">
        <v>276</v>
      </c>
      <c r="E24" s="44">
        <f>L!E37</f>
        <v>47.11</v>
      </c>
      <c r="F24" s="44">
        <f t="shared" si="0"/>
        <v>2.1099999999999994</v>
      </c>
      <c r="G24" s="45">
        <f>L!G37</f>
        <v>5</v>
      </c>
      <c r="H24" s="44">
        <f t="shared" si="1"/>
        <v>7.109999999999999</v>
      </c>
      <c r="I24" s="44">
        <v>38.8</v>
      </c>
      <c r="J24" s="44">
        <f t="shared" si="2"/>
        <v>5.799999999999997</v>
      </c>
      <c r="K24" s="45">
        <v>0</v>
      </c>
      <c r="L24" s="44">
        <f t="shared" si="3"/>
        <v>5.799999999999997</v>
      </c>
      <c r="M24" s="44">
        <f t="shared" si="11"/>
        <v>85.91</v>
      </c>
      <c r="N24" s="44">
        <f t="shared" si="5"/>
        <v>12.909999999999997</v>
      </c>
      <c r="O24" s="45">
        <v>18</v>
      </c>
      <c r="P24" s="44"/>
      <c r="Q24" s="44">
        <f t="shared" si="6"/>
        <v>0</v>
      </c>
      <c r="R24" s="45"/>
      <c r="S24" s="44">
        <f t="shared" si="7"/>
        <v>0</v>
      </c>
      <c r="T24" s="45"/>
      <c r="X24" s="30">
        <f t="shared" si="8"/>
        <v>3.1840373593716835</v>
      </c>
      <c r="Y24" s="30">
        <f t="shared" si="9"/>
        <v>3.2216494845360826</v>
      </c>
      <c r="Z24" s="30" t="e">
        <f t="shared" si="10"/>
        <v>#DIV/0!</v>
      </c>
    </row>
    <row r="25" spans="1:26" ht="12.75">
      <c r="A25" s="40">
        <v>6505</v>
      </c>
      <c r="B25" s="38" t="s">
        <v>12</v>
      </c>
      <c r="C25" s="38" t="s">
        <v>20</v>
      </c>
      <c r="D25" s="38" t="s">
        <v>21</v>
      </c>
      <c r="E25" s="44">
        <f>L!E8</f>
        <v>41.97</v>
      </c>
      <c r="F25" s="44">
        <f t="shared" si="0"/>
        <v>0</v>
      </c>
      <c r="G25" s="45">
        <f>L!G8</f>
        <v>5</v>
      </c>
      <c r="H25" s="44">
        <f t="shared" si="1"/>
        <v>5</v>
      </c>
      <c r="I25" s="44">
        <v>36.1</v>
      </c>
      <c r="J25" s="44">
        <f t="shared" si="2"/>
        <v>3.1000000000000014</v>
      </c>
      <c r="K25" s="45">
        <v>5</v>
      </c>
      <c r="L25" s="44">
        <f t="shared" si="3"/>
        <v>8.100000000000001</v>
      </c>
      <c r="M25" s="44">
        <f t="shared" si="11"/>
        <v>78.07</v>
      </c>
      <c r="N25" s="44">
        <f t="shared" si="5"/>
        <v>13.100000000000001</v>
      </c>
      <c r="O25" s="45">
        <v>19</v>
      </c>
      <c r="P25" s="44"/>
      <c r="Q25" s="44">
        <f t="shared" si="6"/>
        <v>0</v>
      </c>
      <c r="R25" s="45"/>
      <c r="S25" s="44">
        <f t="shared" si="7"/>
        <v>0</v>
      </c>
      <c r="T25" s="45"/>
      <c r="X25" s="30">
        <f t="shared" si="8"/>
        <v>3.5739814152966405</v>
      </c>
      <c r="Y25" s="30">
        <f t="shared" si="9"/>
        <v>3.4626038781163433</v>
      </c>
      <c r="Z25" s="30" t="e">
        <f t="shared" si="10"/>
        <v>#DIV/0!</v>
      </c>
    </row>
    <row r="26" spans="1:26" ht="12.75">
      <c r="A26" s="40">
        <v>6504</v>
      </c>
      <c r="B26" s="37" t="s">
        <v>186</v>
      </c>
      <c r="C26" s="37" t="s">
        <v>187</v>
      </c>
      <c r="D26" s="38" t="s">
        <v>165</v>
      </c>
      <c r="E26" s="44">
        <f>L!E7</f>
        <v>48.24</v>
      </c>
      <c r="F26" s="44">
        <f t="shared" si="0"/>
        <v>3.240000000000002</v>
      </c>
      <c r="G26" s="45">
        <f>L!G7</f>
        <v>5</v>
      </c>
      <c r="H26" s="44">
        <f t="shared" si="1"/>
        <v>8.240000000000002</v>
      </c>
      <c r="I26" s="44">
        <v>38.75</v>
      </c>
      <c r="J26" s="44">
        <f t="shared" si="2"/>
        <v>5.75</v>
      </c>
      <c r="K26" s="45">
        <v>0</v>
      </c>
      <c r="L26" s="44">
        <f t="shared" si="3"/>
        <v>5.75</v>
      </c>
      <c r="M26" s="44">
        <f t="shared" si="11"/>
        <v>86.99000000000001</v>
      </c>
      <c r="N26" s="44">
        <f t="shared" si="5"/>
        <v>13.990000000000002</v>
      </c>
      <c r="O26" s="45">
        <v>20</v>
      </c>
      <c r="P26" s="44"/>
      <c r="Q26" s="44">
        <f t="shared" si="6"/>
        <v>0</v>
      </c>
      <c r="R26" s="45"/>
      <c r="S26" s="44">
        <f t="shared" si="7"/>
        <v>0</v>
      </c>
      <c r="T26" s="45"/>
      <c r="X26" s="30">
        <f t="shared" si="8"/>
        <v>3.1094527363184077</v>
      </c>
      <c r="Y26" s="30">
        <f t="shared" si="9"/>
        <v>3.225806451612903</v>
      </c>
      <c r="Z26" s="30" t="e">
        <f t="shared" si="10"/>
        <v>#DIV/0!</v>
      </c>
    </row>
    <row r="27" spans="1:26" ht="12.75">
      <c r="A27" s="40">
        <v>6518</v>
      </c>
      <c r="B27" s="37" t="s">
        <v>35</v>
      </c>
      <c r="C27" s="37" t="s">
        <v>178</v>
      </c>
      <c r="D27" s="38" t="s">
        <v>264</v>
      </c>
      <c r="E27" s="44">
        <f>L!E21</f>
        <v>39.34</v>
      </c>
      <c r="F27" s="44">
        <f t="shared" si="0"/>
        <v>0</v>
      </c>
      <c r="G27" s="45">
        <f>L!G21</f>
        <v>10</v>
      </c>
      <c r="H27" s="44">
        <f>SUM(F27:G27)</f>
        <v>10</v>
      </c>
      <c r="I27" s="44">
        <v>29.47</v>
      </c>
      <c r="J27" s="44">
        <f t="shared" si="2"/>
        <v>0</v>
      </c>
      <c r="K27" s="45">
        <v>5</v>
      </c>
      <c r="L27" s="44">
        <f t="shared" si="3"/>
        <v>5</v>
      </c>
      <c r="M27" s="44">
        <f t="shared" si="11"/>
        <v>68.81</v>
      </c>
      <c r="N27" s="44">
        <f t="shared" si="5"/>
        <v>15</v>
      </c>
      <c r="O27" s="45">
        <v>21</v>
      </c>
      <c r="P27" s="44"/>
      <c r="Q27" s="44">
        <f t="shared" si="6"/>
        <v>0</v>
      </c>
      <c r="R27" s="45"/>
      <c r="S27" s="44">
        <f t="shared" si="7"/>
        <v>0</v>
      </c>
      <c r="T27" s="45"/>
      <c r="U27" s="5"/>
      <c r="V27" s="5"/>
      <c r="W27" s="5"/>
      <c r="X27" s="30">
        <f t="shared" si="8"/>
        <v>3.812913065582104</v>
      </c>
      <c r="Y27" s="30">
        <f t="shared" si="9"/>
        <v>4.241601628775026</v>
      </c>
      <c r="Z27" s="30" t="e">
        <f t="shared" si="10"/>
        <v>#DIV/0!</v>
      </c>
    </row>
    <row r="28" spans="1:26" ht="12.75">
      <c r="A28" s="40">
        <v>6503</v>
      </c>
      <c r="B28" s="37" t="s">
        <v>168</v>
      </c>
      <c r="C28" s="37" t="s">
        <v>182</v>
      </c>
      <c r="D28" s="38" t="s">
        <v>17</v>
      </c>
      <c r="E28" s="44">
        <f>L!E6</f>
        <v>51.86</v>
      </c>
      <c r="F28" s="44">
        <f t="shared" si="0"/>
        <v>6.859999999999999</v>
      </c>
      <c r="G28" s="45">
        <f>L!G6</f>
        <v>5</v>
      </c>
      <c r="H28" s="44">
        <f t="shared" si="1"/>
        <v>11.86</v>
      </c>
      <c r="I28" s="44">
        <v>36.93</v>
      </c>
      <c r="J28" s="44">
        <f t="shared" si="2"/>
        <v>3.9299999999999997</v>
      </c>
      <c r="K28" s="45">
        <v>0</v>
      </c>
      <c r="L28" s="44">
        <f t="shared" si="3"/>
        <v>3.9299999999999997</v>
      </c>
      <c r="M28" s="44">
        <f t="shared" si="11"/>
        <v>88.78999999999999</v>
      </c>
      <c r="N28" s="44">
        <f t="shared" si="5"/>
        <v>15.79</v>
      </c>
      <c r="O28" s="45">
        <v>22</v>
      </c>
      <c r="P28" s="44"/>
      <c r="Q28" s="44">
        <f t="shared" si="6"/>
        <v>0</v>
      </c>
      <c r="R28" s="45"/>
      <c r="S28" s="44">
        <f t="shared" si="7"/>
        <v>0</v>
      </c>
      <c r="T28" s="94"/>
      <c r="X28" s="30">
        <f t="shared" si="8"/>
        <v>2.8924026224450445</v>
      </c>
      <c r="Y28" s="30">
        <f t="shared" si="9"/>
        <v>3.3847820200379095</v>
      </c>
      <c r="Z28" s="30" t="e">
        <f t="shared" si="10"/>
        <v>#DIV/0!</v>
      </c>
    </row>
    <row r="29" spans="1:26" ht="12.75">
      <c r="A29" s="40">
        <v>6547</v>
      </c>
      <c r="B29" s="38" t="s">
        <v>151</v>
      </c>
      <c r="C29" s="38" t="s">
        <v>152</v>
      </c>
      <c r="D29" s="38" t="s">
        <v>17</v>
      </c>
      <c r="E29" s="44">
        <f>L!E46</f>
        <v>56.14</v>
      </c>
      <c r="F29" s="44">
        <f t="shared" si="0"/>
        <v>11.14</v>
      </c>
      <c r="G29" s="45">
        <f>L!G46</f>
        <v>0</v>
      </c>
      <c r="H29" s="44">
        <f t="shared" si="1"/>
        <v>11.14</v>
      </c>
      <c r="I29" s="44">
        <v>41.74</v>
      </c>
      <c r="J29" s="44">
        <f t="shared" si="2"/>
        <v>8.740000000000002</v>
      </c>
      <c r="K29" s="45">
        <v>0</v>
      </c>
      <c r="L29" s="44">
        <f t="shared" si="3"/>
        <v>8.740000000000002</v>
      </c>
      <c r="M29" s="44">
        <f t="shared" si="11"/>
        <v>97.88</v>
      </c>
      <c r="N29" s="44">
        <f t="shared" si="5"/>
        <v>19.880000000000003</v>
      </c>
      <c r="O29" s="45">
        <v>23</v>
      </c>
      <c r="P29" s="44"/>
      <c r="Q29" s="44">
        <f t="shared" si="6"/>
        <v>0</v>
      </c>
      <c r="R29" s="45"/>
      <c r="S29" s="44">
        <f t="shared" si="7"/>
        <v>0</v>
      </c>
      <c r="T29" s="45"/>
      <c r="X29" s="30">
        <f t="shared" si="8"/>
        <v>2.6718916993231208</v>
      </c>
      <c r="Y29" s="30">
        <f t="shared" si="9"/>
        <v>2.994729276473407</v>
      </c>
      <c r="Z29" s="30" t="e">
        <f t="shared" si="10"/>
        <v>#DIV/0!</v>
      </c>
    </row>
    <row r="30" spans="1:26" ht="12.75" customHeight="1">
      <c r="A30" s="40">
        <v>6524</v>
      </c>
      <c r="B30" s="38" t="s">
        <v>68</v>
      </c>
      <c r="C30" s="38" t="s">
        <v>190</v>
      </c>
      <c r="D30" s="38" t="s">
        <v>100</v>
      </c>
      <c r="E30" s="44">
        <f>L!E26</f>
        <v>49.53</v>
      </c>
      <c r="F30" s="44">
        <f t="shared" si="0"/>
        <v>4.530000000000001</v>
      </c>
      <c r="G30" s="45">
        <f>L!G26</f>
        <v>5</v>
      </c>
      <c r="H30" s="44">
        <f t="shared" si="1"/>
        <v>9.530000000000001</v>
      </c>
      <c r="I30" s="44">
        <v>40.08</v>
      </c>
      <c r="J30" s="44">
        <f t="shared" si="2"/>
        <v>7.079999999999998</v>
      </c>
      <c r="K30" s="45">
        <v>5</v>
      </c>
      <c r="L30" s="44">
        <f t="shared" si="3"/>
        <v>12.079999999999998</v>
      </c>
      <c r="M30" s="44">
        <f t="shared" si="11"/>
        <v>89.61</v>
      </c>
      <c r="N30" s="44">
        <f t="shared" si="5"/>
        <v>21.61</v>
      </c>
      <c r="O30" s="45">
        <v>24</v>
      </c>
      <c r="P30" s="44"/>
      <c r="Q30" s="44">
        <f t="shared" si="6"/>
        <v>0</v>
      </c>
      <c r="R30" s="45"/>
      <c r="S30" s="44">
        <f t="shared" si="7"/>
        <v>0</v>
      </c>
      <c r="T30" s="45"/>
      <c r="X30" s="30">
        <f t="shared" si="8"/>
        <v>3.0284675953967293</v>
      </c>
      <c r="Y30" s="30">
        <f t="shared" si="9"/>
        <v>3.1187624750499</v>
      </c>
      <c r="Z30" s="30" t="e">
        <f t="shared" si="10"/>
        <v>#DIV/0!</v>
      </c>
    </row>
    <row r="31" spans="1:26" ht="12.75">
      <c r="A31" s="40">
        <v>6528</v>
      </c>
      <c r="B31" s="38" t="s">
        <v>271</v>
      </c>
      <c r="C31" s="38" t="s">
        <v>272</v>
      </c>
      <c r="D31" s="38" t="s">
        <v>60</v>
      </c>
      <c r="E31" s="44">
        <f>L!E29</f>
        <v>47.96</v>
      </c>
      <c r="F31" s="44">
        <f t="shared" si="0"/>
        <v>2.960000000000001</v>
      </c>
      <c r="G31" s="45">
        <f>L!G29</f>
        <v>10</v>
      </c>
      <c r="H31" s="44">
        <f t="shared" si="1"/>
        <v>12.96</v>
      </c>
      <c r="I31" s="44">
        <v>39.43</v>
      </c>
      <c r="J31" s="44">
        <f t="shared" si="2"/>
        <v>6.43</v>
      </c>
      <c r="K31" s="45">
        <v>5</v>
      </c>
      <c r="L31" s="44">
        <f t="shared" si="3"/>
        <v>11.43</v>
      </c>
      <c r="M31" s="44">
        <f t="shared" si="11"/>
        <v>87.39</v>
      </c>
      <c r="N31" s="44">
        <f t="shared" si="5"/>
        <v>24.39</v>
      </c>
      <c r="O31" s="45">
        <v>26</v>
      </c>
      <c r="P31" s="44"/>
      <c r="Q31" s="44">
        <f t="shared" si="6"/>
        <v>0</v>
      </c>
      <c r="R31" s="45"/>
      <c r="S31" s="44">
        <f t="shared" si="7"/>
        <v>0</v>
      </c>
      <c r="T31" s="45"/>
      <c r="X31" s="30">
        <f t="shared" si="8"/>
        <v>3.127606338615513</v>
      </c>
      <c r="Y31" s="30">
        <f t="shared" si="9"/>
        <v>3.17017499365965</v>
      </c>
      <c r="Z31" s="30" t="e">
        <f t="shared" si="10"/>
        <v>#DIV/0!</v>
      </c>
    </row>
    <row r="32" spans="1:26" ht="12.75">
      <c r="A32" s="43">
        <v>6530</v>
      </c>
      <c r="B32" s="37" t="s">
        <v>168</v>
      </c>
      <c r="C32" s="37" t="s">
        <v>169</v>
      </c>
      <c r="D32" s="38" t="s">
        <v>262</v>
      </c>
      <c r="E32" s="44">
        <f>L!E31</f>
        <v>51.91</v>
      </c>
      <c r="F32" s="44">
        <f t="shared" si="0"/>
        <v>6.909999999999997</v>
      </c>
      <c r="G32" s="45">
        <f>L!G31</f>
        <v>5</v>
      </c>
      <c r="H32" s="44">
        <f t="shared" si="1"/>
        <v>11.909999999999997</v>
      </c>
      <c r="I32" s="44">
        <v>36.38</v>
      </c>
      <c r="J32" s="44">
        <f t="shared" si="2"/>
        <v>3.3800000000000026</v>
      </c>
      <c r="K32" s="45">
        <v>10</v>
      </c>
      <c r="L32" s="44">
        <f t="shared" si="3"/>
        <v>13.380000000000003</v>
      </c>
      <c r="M32" s="44">
        <f t="shared" si="11"/>
        <v>88.28999999999999</v>
      </c>
      <c r="N32" s="44">
        <f t="shared" si="5"/>
        <v>25.29</v>
      </c>
      <c r="O32" s="45">
        <v>27</v>
      </c>
      <c r="P32" s="44"/>
      <c r="Q32" s="44">
        <f t="shared" si="6"/>
        <v>0</v>
      </c>
      <c r="R32" s="45"/>
      <c r="S32" s="44">
        <f t="shared" si="7"/>
        <v>0</v>
      </c>
      <c r="T32" s="45"/>
      <c r="X32" s="30">
        <f t="shared" si="8"/>
        <v>2.8896166441918707</v>
      </c>
      <c r="Y32" s="30">
        <f t="shared" si="9"/>
        <v>3.4359538207806484</v>
      </c>
      <c r="Z32" s="30" t="e">
        <f t="shared" si="10"/>
        <v>#DIV/0!</v>
      </c>
    </row>
    <row r="33" spans="1:26" ht="12.75">
      <c r="A33" s="40">
        <v>6513</v>
      </c>
      <c r="B33" s="37" t="s">
        <v>176</v>
      </c>
      <c r="C33" s="37" t="s">
        <v>177</v>
      </c>
      <c r="D33" s="38" t="s">
        <v>16</v>
      </c>
      <c r="E33" s="44">
        <f>L!E16</f>
        <v>43.37</v>
      </c>
      <c r="F33" s="44">
        <f t="shared" si="0"/>
        <v>0</v>
      </c>
      <c r="G33" s="45">
        <f>L!G16</f>
        <v>10</v>
      </c>
      <c r="H33" s="44">
        <f t="shared" si="1"/>
        <v>10</v>
      </c>
      <c r="I33" s="44">
        <v>38.74</v>
      </c>
      <c r="J33" s="44">
        <f t="shared" si="2"/>
        <v>5.740000000000002</v>
      </c>
      <c r="K33" s="45">
        <v>10</v>
      </c>
      <c r="L33" s="44">
        <f t="shared" si="3"/>
        <v>15.740000000000002</v>
      </c>
      <c r="M33" s="44">
        <f t="shared" si="11"/>
        <v>82.11</v>
      </c>
      <c r="N33" s="44">
        <f t="shared" si="5"/>
        <v>25.740000000000002</v>
      </c>
      <c r="O33" s="45">
        <v>28</v>
      </c>
      <c r="P33" s="44"/>
      <c r="Q33" s="44">
        <f t="shared" si="6"/>
        <v>0</v>
      </c>
      <c r="R33" s="45"/>
      <c r="S33" s="44">
        <f t="shared" si="7"/>
        <v>0</v>
      </c>
      <c r="T33" s="45"/>
      <c r="X33" s="30">
        <f t="shared" si="8"/>
        <v>3.4586119437399128</v>
      </c>
      <c r="Y33" s="30">
        <f t="shared" si="9"/>
        <v>3.226639132679401</v>
      </c>
      <c r="Z33" s="30" t="e">
        <f t="shared" si="10"/>
        <v>#DIV/0!</v>
      </c>
    </row>
    <row r="34" spans="1:26" ht="12.75">
      <c r="A34" s="43">
        <v>6527</v>
      </c>
      <c r="B34" s="37" t="s">
        <v>269</v>
      </c>
      <c r="C34" s="37" t="s">
        <v>270</v>
      </c>
      <c r="D34" s="38" t="s">
        <v>105</v>
      </c>
      <c r="E34" s="44">
        <f>L!E28</f>
        <v>58.19</v>
      </c>
      <c r="F34" s="44">
        <f t="shared" si="0"/>
        <v>13.189999999999998</v>
      </c>
      <c r="G34" s="45">
        <f>L!G28</f>
        <v>5</v>
      </c>
      <c r="H34" s="44">
        <f t="shared" si="1"/>
        <v>18.189999999999998</v>
      </c>
      <c r="I34" s="44">
        <v>41.07</v>
      </c>
      <c r="J34" s="44">
        <f t="shared" si="2"/>
        <v>8.07</v>
      </c>
      <c r="K34" s="45">
        <v>0</v>
      </c>
      <c r="L34" s="44">
        <f t="shared" si="3"/>
        <v>8.07</v>
      </c>
      <c r="M34" s="44">
        <f t="shared" si="11"/>
        <v>99.25999999999999</v>
      </c>
      <c r="N34" s="44">
        <f t="shared" si="5"/>
        <v>26.259999999999998</v>
      </c>
      <c r="O34" s="45">
        <v>29</v>
      </c>
      <c r="P34" s="44"/>
      <c r="Q34" s="44">
        <f t="shared" si="6"/>
        <v>0</v>
      </c>
      <c r="R34" s="45"/>
      <c r="S34" s="44">
        <f t="shared" si="7"/>
        <v>0</v>
      </c>
      <c r="T34" s="93"/>
      <c r="X34" s="30">
        <f t="shared" si="8"/>
        <v>2.5777625021481354</v>
      </c>
      <c r="Y34" s="30">
        <f t="shared" si="9"/>
        <v>3.043584124665206</v>
      </c>
      <c r="Z34" s="30" t="e">
        <f t="shared" si="10"/>
        <v>#DIV/0!</v>
      </c>
    </row>
    <row r="35" spans="1:26" ht="12.75">
      <c r="A35" s="40">
        <v>6543</v>
      </c>
      <c r="B35" s="38" t="s">
        <v>173</v>
      </c>
      <c r="C35" s="38" t="s">
        <v>174</v>
      </c>
      <c r="D35" s="38" t="s">
        <v>163</v>
      </c>
      <c r="E35" s="44">
        <f>L!E42</f>
        <v>57.93</v>
      </c>
      <c r="F35" s="44">
        <f t="shared" si="0"/>
        <v>12.93</v>
      </c>
      <c r="G35" s="45">
        <f>L!G42</f>
        <v>5</v>
      </c>
      <c r="H35" s="44">
        <f t="shared" si="1"/>
        <v>17.93</v>
      </c>
      <c r="I35" s="44">
        <v>42.23</v>
      </c>
      <c r="J35" s="44">
        <f t="shared" si="2"/>
        <v>9.229999999999997</v>
      </c>
      <c r="K35" s="45">
        <v>0</v>
      </c>
      <c r="L35" s="44">
        <f t="shared" si="3"/>
        <v>9.229999999999997</v>
      </c>
      <c r="M35" s="44">
        <f t="shared" si="11"/>
        <v>100.16</v>
      </c>
      <c r="N35" s="44">
        <f t="shared" si="5"/>
        <v>27.159999999999997</v>
      </c>
      <c r="O35" s="45">
        <v>30</v>
      </c>
      <c r="P35" s="44"/>
      <c r="Q35" s="44">
        <f t="shared" si="6"/>
        <v>0</v>
      </c>
      <c r="R35" s="45"/>
      <c r="S35" s="44">
        <f t="shared" si="7"/>
        <v>0</v>
      </c>
      <c r="T35" s="45"/>
      <c r="X35" s="30">
        <f t="shared" si="8"/>
        <v>2.589331952356292</v>
      </c>
      <c r="Y35" s="30">
        <f t="shared" si="9"/>
        <v>2.959981056121241</v>
      </c>
      <c r="Z35" s="30" t="e">
        <f t="shared" si="10"/>
        <v>#DIV/0!</v>
      </c>
    </row>
    <row r="36" spans="1:26" ht="12.75">
      <c r="A36" s="40">
        <v>6508</v>
      </c>
      <c r="B36" s="38" t="s">
        <v>5</v>
      </c>
      <c r="C36" s="38" t="s">
        <v>6</v>
      </c>
      <c r="D36" s="38" t="s">
        <v>60</v>
      </c>
      <c r="E36" s="44">
        <f>L!E11</f>
        <v>44.3</v>
      </c>
      <c r="F36" s="44">
        <f t="shared" si="0"/>
        <v>0</v>
      </c>
      <c r="G36" s="45">
        <f>L!G11</f>
        <v>15</v>
      </c>
      <c r="H36" s="44">
        <f t="shared" si="1"/>
        <v>15</v>
      </c>
      <c r="I36" s="44">
        <v>40.63</v>
      </c>
      <c r="J36" s="44">
        <f t="shared" si="2"/>
        <v>7.630000000000003</v>
      </c>
      <c r="K36" s="45">
        <v>5</v>
      </c>
      <c r="L36" s="44">
        <f t="shared" si="3"/>
        <v>12.630000000000003</v>
      </c>
      <c r="M36" s="44">
        <f t="shared" si="11"/>
        <v>84.93</v>
      </c>
      <c r="N36" s="44">
        <f t="shared" si="5"/>
        <v>27.630000000000003</v>
      </c>
      <c r="O36" s="45">
        <v>31</v>
      </c>
      <c r="P36" s="44"/>
      <c r="Q36" s="44">
        <f t="shared" si="6"/>
        <v>0</v>
      </c>
      <c r="R36" s="45"/>
      <c r="S36" s="44">
        <f t="shared" si="7"/>
        <v>0</v>
      </c>
      <c r="T36" s="45"/>
      <c r="X36" s="30">
        <f t="shared" si="8"/>
        <v>3.3860045146726865</v>
      </c>
      <c r="Y36" s="30">
        <f t="shared" si="9"/>
        <v>3.0765444253015013</v>
      </c>
      <c r="Z36" s="30" t="e">
        <f t="shared" si="10"/>
        <v>#DIV/0!</v>
      </c>
    </row>
    <row r="37" spans="1:26" ht="12.75">
      <c r="A37" s="40">
        <v>6502</v>
      </c>
      <c r="B37" s="37" t="s">
        <v>76</v>
      </c>
      <c r="C37" s="37" t="s">
        <v>179</v>
      </c>
      <c r="D37" s="38" t="s">
        <v>127</v>
      </c>
      <c r="E37" s="44">
        <f>L!E5</f>
        <v>47.5</v>
      </c>
      <c r="F37" s="44">
        <f t="shared" si="0"/>
        <v>2.5</v>
      </c>
      <c r="G37" s="45">
        <f>L!G5</f>
        <v>15</v>
      </c>
      <c r="H37" s="44">
        <f t="shared" si="1"/>
        <v>17.5</v>
      </c>
      <c r="I37" s="44">
        <v>36.56</v>
      </c>
      <c r="J37" s="44">
        <f t="shared" si="2"/>
        <v>3.5600000000000023</v>
      </c>
      <c r="K37" s="45">
        <v>10</v>
      </c>
      <c r="L37" s="44">
        <f t="shared" si="3"/>
        <v>13.560000000000002</v>
      </c>
      <c r="M37" s="44">
        <f t="shared" si="11"/>
        <v>84.06</v>
      </c>
      <c r="N37" s="44">
        <f t="shared" si="5"/>
        <v>31.060000000000002</v>
      </c>
      <c r="O37" s="45">
        <v>32</v>
      </c>
      <c r="P37" s="44"/>
      <c r="Q37" s="44">
        <f t="shared" si="6"/>
        <v>0</v>
      </c>
      <c r="R37" s="45"/>
      <c r="S37" s="44">
        <f t="shared" si="7"/>
        <v>0</v>
      </c>
      <c r="T37" s="90"/>
      <c r="X37" s="30">
        <f t="shared" si="8"/>
        <v>3.1578947368421053</v>
      </c>
      <c r="Y37" s="30">
        <f t="shared" si="9"/>
        <v>3.4190371991247264</v>
      </c>
      <c r="Z37" s="30" t="e">
        <f t="shared" si="10"/>
        <v>#DIV/0!</v>
      </c>
    </row>
    <row r="38" spans="1:26" ht="12.75">
      <c r="A38" s="40">
        <v>6509</v>
      </c>
      <c r="B38" s="38" t="s">
        <v>67</v>
      </c>
      <c r="C38" s="38" t="s">
        <v>257</v>
      </c>
      <c r="D38" s="38" t="s">
        <v>258</v>
      </c>
      <c r="E38" s="44">
        <f>L!E12</f>
        <v>47.75</v>
      </c>
      <c r="F38" s="44">
        <f t="shared" si="0"/>
        <v>2.75</v>
      </c>
      <c r="G38" s="45">
        <f>L!G12</f>
        <v>10</v>
      </c>
      <c r="H38" s="44">
        <f t="shared" si="1"/>
        <v>12.75</v>
      </c>
      <c r="I38" s="44">
        <v>43.1</v>
      </c>
      <c r="J38" s="44">
        <f t="shared" si="2"/>
        <v>10.100000000000001</v>
      </c>
      <c r="K38" s="45">
        <v>10</v>
      </c>
      <c r="L38" s="44">
        <f t="shared" si="3"/>
        <v>20.1</v>
      </c>
      <c r="M38" s="44">
        <f t="shared" si="11"/>
        <v>90.85</v>
      </c>
      <c r="N38" s="44">
        <f t="shared" si="5"/>
        <v>32.85</v>
      </c>
      <c r="O38" s="45">
        <v>33</v>
      </c>
      <c r="P38" s="44"/>
      <c r="Q38" s="44">
        <f t="shared" si="6"/>
        <v>0</v>
      </c>
      <c r="R38" s="45"/>
      <c r="S38" s="44">
        <f t="shared" si="7"/>
        <v>0</v>
      </c>
      <c r="T38" s="45"/>
      <c r="X38" s="30">
        <f t="shared" si="8"/>
        <v>3.141361256544503</v>
      </c>
      <c r="Y38" s="30">
        <f t="shared" si="9"/>
        <v>2.9002320185614847</v>
      </c>
      <c r="Z38" s="30" t="e">
        <f t="shared" si="10"/>
        <v>#DIV/0!</v>
      </c>
    </row>
    <row r="39" spans="1:26" ht="12.75">
      <c r="A39" s="40">
        <v>6544</v>
      </c>
      <c r="B39" s="37" t="s">
        <v>94</v>
      </c>
      <c r="C39" s="37" t="s">
        <v>284</v>
      </c>
      <c r="D39" s="38" t="s">
        <v>175</v>
      </c>
      <c r="E39" s="44">
        <f>L!E43</f>
        <v>47.19</v>
      </c>
      <c r="F39" s="44">
        <f t="shared" si="0"/>
        <v>2.1899999999999977</v>
      </c>
      <c r="G39" s="45">
        <f>L!G43</f>
        <v>5</v>
      </c>
      <c r="H39" s="44">
        <f t="shared" si="1"/>
        <v>7.189999999999998</v>
      </c>
      <c r="I39" s="44"/>
      <c r="J39" s="44">
        <f t="shared" si="2"/>
        <v>0</v>
      </c>
      <c r="K39" s="45">
        <v>100</v>
      </c>
      <c r="L39" s="44">
        <f t="shared" si="3"/>
        <v>100</v>
      </c>
      <c r="M39" s="44">
        <f t="shared" si="11"/>
        <v>47.19</v>
      </c>
      <c r="N39" s="44">
        <f t="shared" si="5"/>
        <v>107.19</v>
      </c>
      <c r="O39" s="45"/>
      <c r="P39" s="44"/>
      <c r="Q39" s="44">
        <f t="shared" si="6"/>
        <v>0</v>
      </c>
      <c r="R39" s="45"/>
      <c r="S39" s="44">
        <f t="shared" si="7"/>
        <v>0</v>
      </c>
      <c r="T39" s="90"/>
      <c r="X39" s="30">
        <f t="shared" si="8"/>
        <v>3.178639542275906</v>
      </c>
      <c r="Y39" s="30" t="e">
        <f t="shared" si="9"/>
        <v>#DIV/0!</v>
      </c>
      <c r="Z39" s="30" t="e">
        <f t="shared" si="10"/>
        <v>#DIV/0!</v>
      </c>
    </row>
    <row r="40" spans="1:26" ht="12.75">
      <c r="A40" s="40">
        <v>6510</v>
      </c>
      <c r="B40" s="38" t="s">
        <v>259</v>
      </c>
      <c r="C40" s="38" t="s">
        <v>260</v>
      </c>
      <c r="D40" s="38" t="s">
        <v>212</v>
      </c>
      <c r="E40" s="44">
        <f>L!E13</f>
        <v>0</v>
      </c>
      <c r="F40" s="44">
        <f t="shared" si="0"/>
        <v>0</v>
      </c>
      <c r="G40" s="45">
        <f>L!G13</f>
        <v>120</v>
      </c>
      <c r="H40" s="44">
        <f t="shared" si="1"/>
        <v>120</v>
      </c>
      <c r="I40" s="44"/>
      <c r="J40" s="44">
        <f t="shared" si="2"/>
        <v>0</v>
      </c>
      <c r="K40" s="45"/>
      <c r="L40" s="44">
        <f t="shared" si="3"/>
        <v>0</v>
      </c>
      <c r="M40" s="44">
        <f>SUM(E40,I40)</f>
        <v>0</v>
      </c>
      <c r="N40" s="44">
        <f t="shared" si="5"/>
        <v>120</v>
      </c>
      <c r="O40" s="45"/>
      <c r="P40" s="44"/>
      <c r="Q40" s="44">
        <f t="shared" si="6"/>
        <v>0</v>
      </c>
      <c r="R40" s="45"/>
      <c r="S40" s="44">
        <f t="shared" si="7"/>
        <v>0</v>
      </c>
      <c r="T40" s="45"/>
      <c r="X40" s="30" t="e">
        <f t="shared" si="8"/>
        <v>#DIV/0!</v>
      </c>
      <c r="Y40" s="30" t="e">
        <f t="shared" si="9"/>
        <v>#DIV/0!</v>
      </c>
      <c r="Z40" s="30" t="e">
        <f t="shared" si="10"/>
        <v>#DIV/0!</v>
      </c>
    </row>
    <row r="41" spans="1:26" ht="12.75">
      <c r="A41" s="40">
        <v>6511</v>
      </c>
      <c r="B41" s="38" t="s">
        <v>261</v>
      </c>
      <c r="C41" s="38" t="s">
        <v>195</v>
      </c>
      <c r="D41" s="38" t="s">
        <v>258</v>
      </c>
      <c r="E41" s="44">
        <f>L!E14</f>
        <v>0</v>
      </c>
      <c r="F41" s="44">
        <f t="shared" si="0"/>
        <v>0</v>
      </c>
      <c r="G41" s="45">
        <f>L!G14</f>
        <v>120</v>
      </c>
      <c r="H41" s="44">
        <f t="shared" si="1"/>
        <v>120</v>
      </c>
      <c r="I41" s="44"/>
      <c r="J41" s="44">
        <f t="shared" si="2"/>
        <v>0</v>
      </c>
      <c r="K41" s="45"/>
      <c r="L41" s="44">
        <f t="shared" si="3"/>
        <v>0</v>
      </c>
      <c r="M41" s="44">
        <f t="shared" si="11"/>
        <v>0</v>
      </c>
      <c r="N41" s="44">
        <f t="shared" si="5"/>
        <v>120</v>
      </c>
      <c r="O41" s="45"/>
      <c r="P41" s="44"/>
      <c r="Q41" s="44">
        <f t="shared" si="6"/>
        <v>0</v>
      </c>
      <c r="R41" s="45"/>
      <c r="S41" s="44">
        <f t="shared" si="7"/>
        <v>0</v>
      </c>
      <c r="T41" s="45"/>
      <c r="X41" s="30" t="e">
        <f t="shared" si="8"/>
        <v>#DIV/0!</v>
      </c>
      <c r="Y41" s="30" t="e">
        <f t="shared" si="9"/>
        <v>#DIV/0!</v>
      </c>
      <c r="Z41" s="30" t="e">
        <f t="shared" si="10"/>
        <v>#DIV/0!</v>
      </c>
    </row>
    <row r="42" spans="1:26" ht="12.75">
      <c r="A42" s="43">
        <v>6521</v>
      </c>
      <c r="B42" s="37" t="s">
        <v>38</v>
      </c>
      <c r="C42" s="37" t="s">
        <v>129</v>
      </c>
      <c r="D42" s="38" t="s">
        <v>21</v>
      </c>
      <c r="E42" s="44">
        <f>L!E23</f>
        <v>0</v>
      </c>
      <c r="F42" s="44">
        <f t="shared" si="0"/>
        <v>0</v>
      </c>
      <c r="G42" s="45">
        <f>L!G23</f>
        <v>120</v>
      </c>
      <c r="H42" s="44">
        <f t="shared" si="1"/>
        <v>120</v>
      </c>
      <c r="I42" s="44"/>
      <c r="J42" s="44">
        <f t="shared" si="2"/>
        <v>0</v>
      </c>
      <c r="K42" s="45"/>
      <c r="L42" s="44">
        <f t="shared" si="3"/>
        <v>0</v>
      </c>
      <c r="M42" s="44">
        <f t="shared" si="11"/>
        <v>0</v>
      </c>
      <c r="N42" s="44">
        <f t="shared" si="5"/>
        <v>120</v>
      </c>
      <c r="O42" s="45"/>
      <c r="P42" s="44"/>
      <c r="Q42" s="44">
        <f t="shared" si="6"/>
        <v>0</v>
      </c>
      <c r="R42" s="45"/>
      <c r="S42" s="44">
        <f t="shared" si="7"/>
        <v>0</v>
      </c>
      <c r="T42" s="45"/>
      <c r="X42" s="30" t="e">
        <f t="shared" si="8"/>
        <v>#DIV/0!</v>
      </c>
      <c r="Y42" s="30" t="e">
        <f t="shared" si="9"/>
        <v>#DIV/0!</v>
      </c>
      <c r="Z42" s="30" t="e">
        <f t="shared" si="10"/>
        <v>#DIV/0!</v>
      </c>
    </row>
    <row r="43" spans="1:26" ht="12.75">
      <c r="A43" s="43">
        <v>6522</v>
      </c>
      <c r="B43" s="37" t="s">
        <v>64</v>
      </c>
      <c r="C43" s="37" t="s">
        <v>265</v>
      </c>
      <c r="D43" s="38" t="s">
        <v>212</v>
      </c>
      <c r="E43" s="44">
        <f>L!E24</f>
        <v>0</v>
      </c>
      <c r="F43" s="44">
        <f t="shared" si="0"/>
        <v>0</v>
      </c>
      <c r="G43" s="45">
        <f>L!G24</f>
        <v>120</v>
      </c>
      <c r="H43" s="44">
        <f t="shared" si="1"/>
        <v>120</v>
      </c>
      <c r="I43" s="44"/>
      <c r="J43" s="44">
        <f t="shared" si="2"/>
        <v>0</v>
      </c>
      <c r="K43" s="45"/>
      <c r="L43" s="44">
        <f t="shared" si="3"/>
        <v>0</v>
      </c>
      <c r="M43" s="44">
        <f t="shared" si="11"/>
        <v>0</v>
      </c>
      <c r="N43" s="44">
        <f t="shared" si="5"/>
        <v>120</v>
      </c>
      <c r="O43" s="45"/>
      <c r="P43" s="44"/>
      <c r="Q43" s="44">
        <f t="shared" si="6"/>
        <v>0</v>
      </c>
      <c r="R43" s="45"/>
      <c r="S43" s="44">
        <f t="shared" si="7"/>
        <v>0</v>
      </c>
      <c r="T43" s="45"/>
      <c r="X43" s="30" t="e">
        <f t="shared" si="8"/>
        <v>#DIV/0!</v>
      </c>
      <c r="Y43" s="30" t="e">
        <f t="shared" si="9"/>
        <v>#DIV/0!</v>
      </c>
      <c r="Z43" s="30" t="e">
        <f t="shared" si="10"/>
        <v>#DIV/0!</v>
      </c>
    </row>
    <row r="44" spans="1:26" ht="12.75">
      <c r="A44" s="40">
        <v>6529</v>
      </c>
      <c r="B44" s="38" t="s">
        <v>273</v>
      </c>
      <c r="C44" s="38" t="s">
        <v>274</v>
      </c>
      <c r="D44" s="38" t="s">
        <v>275</v>
      </c>
      <c r="E44" s="44">
        <f>L!E30</f>
        <v>0</v>
      </c>
      <c r="F44" s="44">
        <f t="shared" si="0"/>
        <v>0</v>
      </c>
      <c r="G44" s="45">
        <f>L!G30</f>
        <v>120</v>
      </c>
      <c r="H44" s="44">
        <f t="shared" si="1"/>
        <v>120</v>
      </c>
      <c r="I44" s="44"/>
      <c r="J44" s="44">
        <f t="shared" si="2"/>
        <v>0</v>
      </c>
      <c r="K44" s="45"/>
      <c r="L44" s="44">
        <f t="shared" si="3"/>
        <v>0</v>
      </c>
      <c r="M44" s="44">
        <f t="shared" si="11"/>
        <v>0</v>
      </c>
      <c r="N44" s="44">
        <f t="shared" si="5"/>
        <v>120</v>
      </c>
      <c r="O44" s="45"/>
      <c r="P44" s="44"/>
      <c r="Q44" s="44">
        <f t="shared" si="6"/>
        <v>0</v>
      </c>
      <c r="R44" s="45"/>
      <c r="S44" s="44">
        <f t="shared" si="7"/>
        <v>0</v>
      </c>
      <c r="T44" s="45"/>
      <c r="X44" s="30" t="e">
        <f t="shared" si="8"/>
        <v>#DIV/0!</v>
      </c>
      <c r="Y44" s="30" t="e">
        <f t="shared" si="9"/>
        <v>#DIV/0!</v>
      </c>
      <c r="Z44" s="30" t="e">
        <f t="shared" si="10"/>
        <v>#DIV/0!</v>
      </c>
    </row>
    <row r="45" spans="1:26" ht="12.75">
      <c r="A45" s="43">
        <v>6532</v>
      </c>
      <c r="B45" s="37" t="s">
        <v>166</v>
      </c>
      <c r="C45" s="37" t="s">
        <v>167</v>
      </c>
      <c r="D45" s="38" t="s">
        <v>276</v>
      </c>
      <c r="E45" s="44">
        <f>L!E33</f>
        <v>0</v>
      </c>
      <c r="F45" s="44">
        <f t="shared" si="0"/>
        <v>0</v>
      </c>
      <c r="G45" s="45">
        <f>L!G33</f>
        <v>120</v>
      </c>
      <c r="H45" s="44">
        <f t="shared" si="1"/>
        <v>120</v>
      </c>
      <c r="I45" s="44"/>
      <c r="J45" s="44">
        <f t="shared" si="2"/>
        <v>0</v>
      </c>
      <c r="K45" s="45"/>
      <c r="L45" s="44">
        <f t="shared" si="3"/>
        <v>0</v>
      </c>
      <c r="M45" s="44">
        <f t="shared" si="11"/>
        <v>0</v>
      </c>
      <c r="N45" s="44">
        <f t="shared" si="5"/>
        <v>120</v>
      </c>
      <c r="O45" s="45"/>
      <c r="P45" s="44"/>
      <c r="Q45" s="44">
        <f t="shared" si="6"/>
        <v>0</v>
      </c>
      <c r="R45" s="45"/>
      <c r="S45" s="44">
        <f t="shared" si="7"/>
        <v>0</v>
      </c>
      <c r="T45" s="45"/>
      <c r="X45" s="30" t="e">
        <f t="shared" si="8"/>
        <v>#DIV/0!</v>
      </c>
      <c r="Y45" s="30" t="e">
        <f t="shared" si="9"/>
        <v>#DIV/0!</v>
      </c>
      <c r="Z45" s="30" t="e">
        <f t="shared" si="10"/>
        <v>#DIV/0!</v>
      </c>
    </row>
    <row r="46" spans="1:26" ht="12.75">
      <c r="A46" s="40">
        <v>6545</v>
      </c>
      <c r="B46" s="37" t="s">
        <v>285</v>
      </c>
      <c r="C46" s="37" t="s">
        <v>286</v>
      </c>
      <c r="D46" s="38" t="s">
        <v>163</v>
      </c>
      <c r="E46" s="44">
        <f>L!E44</f>
        <v>0</v>
      </c>
      <c r="F46" s="44">
        <f t="shared" si="0"/>
        <v>0</v>
      </c>
      <c r="G46" s="45">
        <f>L!G44</f>
        <v>120</v>
      </c>
      <c r="H46" s="44">
        <f t="shared" si="1"/>
        <v>120</v>
      </c>
      <c r="I46" s="44"/>
      <c r="J46" s="44">
        <f t="shared" si="2"/>
        <v>0</v>
      </c>
      <c r="K46" s="45"/>
      <c r="L46" s="44">
        <f t="shared" si="3"/>
        <v>0</v>
      </c>
      <c r="M46" s="44">
        <f t="shared" si="11"/>
        <v>0</v>
      </c>
      <c r="N46" s="44">
        <f t="shared" si="5"/>
        <v>120</v>
      </c>
      <c r="O46" s="37"/>
      <c r="P46" s="44"/>
      <c r="Q46" s="44">
        <f t="shared" si="6"/>
        <v>0</v>
      </c>
      <c r="R46" s="45"/>
      <c r="S46" s="44">
        <f t="shared" si="7"/>
        <v>0</v>
      </c>
      <c r="T46" s="37"/>
      <c r="X46" s="30" t="e">
        <f t="shared" si="8"/>
        <v>#DIV/0!</v>
      </c>
      <c r="Y46" s="30" t="e">
        <f t="shared" si="9"/>
        <v>#DIV/0!</v>
      </c>
      <c r="Z46" s="30" t="e">
        <f t="shared" si="10"/>
        <v>#DIV/0!</v>
      </c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2" sqref="B42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27.375" style="0" bestFit="1" customWidth="1"/>
    <col min="4" max="4" width="18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5" width="12.25390625" style="0" customWidth="1"/>
    <col min="26" max="26" width="9.75390625" style="0" customWidth="1"/>
    <col min="28" max="28" width="10.125" style="0" customWidth="1"/>
  </cols>
  <sheetData>
    <row r="1" spans="1:20" ht="12.75">
      <c r="A1" s="37"/>
      <c r="B1" s="37"/>
      <c r="C1" s="37"/>
      <c r="D1" s="38"/>
      <c r="E1" s="95" t="s">
        <v>29</v>
      </c>
      <c r="F1" s="95"/>
      <c r="G1" s="95"/>
      <c r="H1" s="95"/>
      <c r="I1" s="95" t="s">
        <v>288</v>
      </c>
      <c r="J1" s="95"/>
      <c r="K1" s="95"/>
      <c r="L1" s="95"/>
      <c r="M1" s="39"/>
      <c r="N1" s="39"/>
      <c r="O1" s="37"/>
      <c r="P1" s="95" t="s">
        <v>31</v>
      </c>
      <c r="Q1" s="96"/>
      <c r="R1" s="96"/>
      <c r="S1" s="96"/>
      <c r="T1" s="96"/>
    </row>
    <row r="2" spans="1:26" ht="12.75">
      <c r="A2" s="37"/>
      <c r="B2" s="37"/>
      <c r="C2" s="37"/>
      <c r="D2" s="38"/>
      <c r="E2" s="39" t="s">
        <v>188</v>
      </c>
      <c r="F2" s="40">
        <f>Макси!F2</f>
        <v>45</v>
      </c>
      <c r="G2" s="39" t="s">
        <v>189</v>
      </c>
      <c r="H2" s="40">
        <f>Макси!H2</f>
        <v>68</v>
      </c>
      <c r="I2" s="39" t="s">
        <v>188</v>
      </c>
      <c r="J2" s="40">
        <f>Макси!J2</f>
        <v>33</v>
      </c>
      <c r="K2" s="39" t="s">
        <v>189</v>
      </c>
      <c r="L2" s="40">
        <f>Макси!L2</f>
        <v>50</v>
      </c>
      <c r="M2" s="40"/>
      <c r="N2" s="40"/>
      <c r="O2" s="37"/>
      <c r="P2" s="39" t="s">
        <v>188</v>
      </c>
      <c r="Q2" s="91">
        <f>Макси!Q2</f>
        <v>40</v>
      </c>
      <c r="R2" s="92" t="s">
        <v>189</v>
      </c>
      <c r="S2" s="91">
        <f>Макси!S2</f>
        <v>60</v>
      </c>
      <c r="T2" s="91"/>
      <c r="W2" s="6" t="s">
        <v>249</v>
      </c>
      <c r="X2">
        <f>Макси!X2</f>
        <v>150</v>
      </c>
      <c r="Y2">
        <f>Макси!Y2</f>
        <v>125</v>
      </c>
      <c r="Z2">
        <f>Макси!Z2</f>
        <v>150</v>
      </c>
    </row>
    <row r="3" spans="1:26" ht="28.5" customHeight="1">
      <c r="A3" s="41" t="s">
        <v>0</v>
      </c>
      <c r="B3" s="41" t="s">
        <v>1</v>
      </c>
      <c r="C3" s="41" t="s">
        <v>2</v>
      </c>
      <c r="D3" s="42" t="s">
        <v>3</v>
      </c>
      <c r="E3" s="42" t="s">
        <v>25</v>
      </c>
      <c r="F3" s="41" t="s">
        <v>30</v>
      </c>
      <c r="G3" s="42" t="s">
        <v>26</v>
      </c>
      <c r="H3" s="41" t="s">
        <v>27</v>
      </c>
      <c r="I3" s="42" t="s">
        <v>25</v>
      </c>
      <c r="J3" s="41" t="s">
        <v>30</v>
      </c>
      <c r="K3" s="42" t="s">
        <v>26</v>
      </c>
      <c r="L3" s="41" t="s">
        <v>27</v>
      </c>
      <c r="M3" s="41" t="s">
        <v>289</v>
      </c>
      <c r="N3" s="41" t="s">
        <v>290</v>
      </c>
      <c r="O3" s="41" t="s">
        <v>28</v>
      </c>
      <c r="P3" s="41" t="s">
        <v>25</v>
      </c>
      <c r="Q3" s="41" t="s">
        <v>30</v>
      </c>
      <c r="R3" s="41" t="s">
        <v>26</v>
      </c>
      <c r="S3" s="41" t="s">
        <v>27</v>
      </c>
      <c r="T3" s="41" t="s">
        <v>28</v>
      </c>
      <c r="X3" s="31" t="s">
        <v>157</v>
      </c>
      <c r="Y3" s="31" t="s">
        <v>291</v>
      </c>
      <c r="Z3" s="31" t="s">
        <v>158</v>
      </c>
    </row>
    <row r="4" spans="1:26" ht="12.75">
      <c r="A4" s="43">
        <v>5520</v>
      </c>
      <c r="B4" s="37" t="s">
        <v>159</v>
      </c>
      <c r="C4" s="37" t="s">
        <v>191</v>
      </c>
      <c r="D4" s="38" t="s">
        <v>298</v>
      </c>
      <c r="E4" s="44">
        <f>М!E23</f>
        <v>37.9</v>
      </c>
      <c r="F4" s="44">
        <f aca="true" t="shared" si="0" ref="F4:F44">IF(E4=0,0,IF(E4&gt;$H$2,120,IF(E4&lt;$F$2,0,IF($H$2&gt;E4&gt;$F$2,E4-$F$2))))</f>
        <v>0</v>
      </c>
      <c r="G4" s="45">
        <f>М!G23</f>
        <v>0</v>
      </c>
      <c r="H4" s="44">
        <f aca="true" t="shared" si="1" ref="H4:H44">SUM(F4:G4)</f>
        <v>0</v>
      </c>
      <c r="I4" s="44">
        <v>32.15</v>
      </c>
      <c r="J4" s="44">
        <f aca="true" t="shared" si="2" ref="J4:J44">IF(I4=0,0,IF(I4&gt;$L$2,120,IF(I4&lt;$J$2,0,IF($L$2&gt;I4&gt;$J$2,I4-$J$2))))</f>
        <v>0</v>
      </c>
      <c r="K4" s="45">
        <v>0</v>
      </c>
      <c r="L4" s="44">
        <f aca="true" t="shared" si="3" ref="L4:L44">SUM(J4:K4)</f>
        <v>0</v>
      </c>
      <c r="M4" s="44">
        <f aca="true" t="shared" si="4" ref="M4:M44">SUM(E4,I4)</f>
        <v>70.05</v>
      </c>
      <c r="N4" s="44">
        <f aca="true" t="shared" si="5" ref="N4:N44">SUM(H4,L4)</f>
        <v>0</v>
      </c>
      <c r="O4" s="90">
        <v>1</v>
      </c>
      <c r="P4" s="44">
        <v>39.62</v>
      </c>
      <c r="Q4" s="44">
        <f>IF(P4=0,0,IF(P4&gt;$S$2,120,IF(P4&lt;$Q$2,0,IF($S$2&gt;P4&gt;$Q$2,P4-$Q$2))))</f>
        <v>0</v>
      </c>
      <c r="R4" s="45">
        <v>0</v>
      </c>
      <c r="S4" s="44">
        <f>SUM(Q4:R4)</f>
        <v>0</v>
      </c>
      <c r="T4" s="45">
        <v>1</v>
      </c>
      <c r="X4" s="30">
        <f>$X$2/E4</f>
        <v>3.95778364116095</v>
      </c>
      <c r="Y4" s="30">
        <f>$Y$2/I4</f>
        <v>3.888024883359254</v>
      </c>
      <c r="Z4" s="30">
        <f>$Z$2/P4</f>
        <v>3.7859666834931853</v>
      </c>
    </row>
    <row r="5" spans="1:26" ht="12.75">
      <c r="A5" s="43">
        <v>5517</v>
      </c>
      <c r="B5" s="37" t="s">
        <v>107</v>
      </c>
      <c r="C5" s="37" t="s">
        <v>203</v>
      </c>
      <c r="D5" s="38" t="s">
        <v>306</v>
      </c>
      <c r="E5" s="44">
        <f>М!E20</f>
        <v>41.33</v>
      </c>
      <c r="F5" s="44">
        <f t="shared" si="0"/>
        <v>0</v>
      </c>
      <c r="G5" s="45">
        <f>М!G20</f>
        <v>5</v>
      </c>
      <c r="H5" s="44">
        <f t="shared" si="1"/>
        <v>5</v>
      </c>
      <c r="I5" s="44">
        <v>34.29</v>
      </c>
      <c r="J5" s="44">
        <f t="shared" si="2"/>
        <v>1.2899999999999991</v>
      </c>
      <c r="K5" s="45">
        <v>5</v>
      </c>
      <c r="L5" s="44">
        <f t="shared" si="3"/>
        <v>6.289999999999999</v>
      </c>
      <c r="M5" s="44">
        <f t="shared" si="4"/>
        <v>75.62</v>
      </c>
      <c r="N5" s="44">
        <f t="shared" si="5"/>
        <v>11.29</v>
      </c>
      <c r="O5" s="90">
        <v>9</v>
      </c>
      <c r="P5" s="44">
        <v>41.78</v>
      </c>
      <c r="Q5" s="44">
        <f aca="true" t="shared" si="6" ref="Q5:Q44">IF(P5=0,0,IF(P5&gt;$S$2,120,IF(P5&lt;$Q$2,0,IF($S$2&gt;P5&gt;$Q$2,P5-$Q$2))))</f>
        <v>1.7800000000000011</v>
      </c>
      <c r="R5" s="45">
        <v>0</v>
      </c>
      <c r="S5" s="44">
        <f aca="true" t="shared" si="7" ref="S5:S44">SUM(Q5:R5)</f>
        <v>1.7800000000000011</v>
      </c>
      <c r="T5" s="94">
        <v>2</v>
      </c>
      <c r="X5" s="30">
        <f aca="true" t="shared" si="8" ref="X5:X44">$X$2/E5</f>
        <v>3.6293249455601257</v>
      </c>
      <c r="Y5" s="30">
        <f aca="true" t="shared" si="9" ref="Y5:Y44">$Y$2/I5</f>
        <v>3.6453776611256927</v>
      </c>
      <c r="Z5" s="30">
        <f aca="true" t="shared" si="10" ref="Z5:Z44">$Z$2/P5</f>
        <v>3.5902345619913834</v>
      </c>
    </row>
    <row r="6" spans="1:26" ht="12.75">
      <c r="A6" s="40">
        <v>5523</v>
      </c>
      <c r="B6" s="38" t="s">
        <v>282</v>
      </c>
      <c r="C6" s="38" t="s">
        <v>308</v>
      </c>
      <c r="D6" s="38" t="s">
        <v>309</v>
      </c>
      <c r="E6" s="44">
        <f>М!E26</f>
        <v>43.78</v>
      </c>
      <c r="F6" s="44">
        <f t="shared" si="0"/>
        <v>0</v>
      </c>
      <c r="G6" s="45">
        <f>М!G26</f>
        <v>5</v>
      </c>
      <c r="H6" s="44">
        <f t="shared" si="1"/>
        <v>5</v>
      </c>
      <c r="I6" s="44">
        <v>35.75</v>
      </c>
      <c r="J6" s="44">
        <f t="shared" si="2"/>
        <v>2.75</v>
      </c>
      <c r="K6" s="45">
        <v>0</v>
      </c>
      <c r="L6" s="44">
        <f t="shared" si="3"/>
        <v>2.75</v>
      </c>
      <c r="M6" s="44">
        <f t="shared" si="4"/>
        <v>79.53</v>
      </c>
      <c r="N6" s="44">
        <f t="shared" si="5"/>
        <v>7.75</v>
      </c>
      <c r="O6" s="90">
        <v>6</v>
      </c>
      <c r="P6" s="44">
        <v>42.77</v>
      </c>
      <c r="Q6" s="44">
        <f t="shared" si="6"/>
        <v>2.770000000000003</v>
      </c>
      <c r="R6" s="45">
        <v>0</v>
      </c>
      <c r="S6" s="44">
        <f t="shared" si="7"/>
        <v>2.770000000000003</v>
      </c>
      <c r="T6" s="45">
        <v>3</v>
      </c>
      <c r="X6" s="30">
        <f t="shared" si="8"/>
        <v>3.4262220191868433</v>
      </c>
      <c r="Y6" s="30">
        <f t="shared" si="9"/>
        <v>3.4965034965034967</v>
      </c>
      <c r="Z6" s="30">
        <f t="shared" si="10"/>
        <v>3.5071311667056344</v>
      </c>
    </row>
    <row r="7" spans="1:26" ht="12.75">
      <c r="A7" s="40">
        <v>5519</v>
      </c>
      <c r="B7" s="38" t="s">
        <v>117</v>
      </c>
      <c r="C7" s="38" t="s">
        <v>118</v>
      </c>
      <c r="D7" s="38" t="s">
        <v>104</v>
      </c>
      <c r="E7" s="44">
        <f>М!E22</f>
        <v>47.77</v>
      </c>
      <c r="F7" s="44">
        <f t="shared" si="0"/>
        <v>2.770000000000003</v>
      </c>
      <c r="G7" s="45">
        <f>М!G22</f>
        <v>0</v>
      </c>
      <c r="H7" s="44">
        <f t="shared" si="1"/>
        <v>2.770000000000003</v>
      </c>
      <c r="I7" s="44">
        <v>36.39</v>
      </c>
      <c r="J7" s="44">
        <f t="shared" si="2"/>
        <v>3.3900000000000006</v>
      </c>
      <c r="K7" s="45">
        <v>0</v>
      </c>
      <c r="L7" s="44">
        <f t="shared" si="3"/>
        <v>3.3900000000000006</v>
      </c>
      <c r="M7" s="44">
        <f t="shared" si="4"/>
        <v>84.16</v>
      </c>
      <c r="N7" s="44">
        <f t="shared" si="5"/>
        <v>6.160000000000004</v>
      </c>
      <c r="O7" s="90">
        <v>4</v>
      </c>
      <c r="P7" s="44">
        <v>43.92</v>
      </c>
      <c r="Q7" s="44">
        <f t="shared" si="6"/>
        <v>3.9200000000000017</v>
      </c>
      <c r="R7" s="45">
        <v>0</v>
      </c>
      <c r="S7" s="44">
        <f>SUM(Q7:R7)</f>
        <v>3.9200000000000017</v>
      </c>
      <c r="T7" s="94">
        <v>4</v>
      </c>
      <c r="X7" s="30">
        <f t="shared" si="8"/>
        <v>3.140046054008792</v>
      </c>
      <c r="Y7" s="30">
        <f t="shared" si="9"/>
        <v>3.4350096180269305</v>
      </c>
      <c r="Z7" s="30">
        <f t="shared" si="10"/>
        <v>3.4153005464480874</v>
      </c>
    </row>
    <row r="8" spans="1:26" ht="12.75">
      <c r="A8" s="40">
        <v>5511</v>
      </c>
      <c r="B8" s="38" t="s">
        <v>259</v>
      </c>
      <c r="C8" s="38" t="s">
        <v>87</v>
      </c>
      <c r="D8" s="38" t="s">
        <v>113</v>
      </c>
      <c r="E8" s="44">
        <f>М!E14</f>
        <v>52.03</v>
      </c>
      <c r="F8" s="44">
        <f t="shared" si="0"/>
        <v>7.030000000000001</v>
      </c>
      <c r="G8" s="45">
        <f>М!G14</f>
        <v>5</v>
      </c>
      <c r="H8" s="44">
        <f t="shared" si="1"/>
        <v>12.030000000000001</v>
      </c>
      <c r="I8" s="44">
        <v>33.05</v>
      </c>
      <c r="J8" s="44">
        <f t="shared" si="2"/>
        <v>0.04999999999999716</v>
      </c>
      <c r="K8" s="45">
        <v>0</v>
      </c>
      <c r="L8" s="44">
        <f t="shared" si="3"/>
        <v>0.04999999999999716</v>
      </c>
      <c r="M8" s="44">
        <f t="shared" si="4"/>
        <v>85.08</v>
      </c>
      <c r="N8" s="44">
        <f t="shared" si="5"/>
        <v>12.079999999999998</v>
      </c>
      <c r="O8" s="90">
        <v>10</v>
      </c>
      <c r="P8" s="44">
        <v>44.54</v>
      </c>
      <c r="Q8" s="44">
        <f t="shared" si="6"/>
        <v>4.539999999999999</v>
      </c>
      <c r="R8" s="45">
        <v>0</v>
      </c>
      <c r="S8" s="44">
        <f t="shared" si="7"/>
        <v>4.539999999999999</v>
      </c>
      <c r="T8" s="45">
        <v>5</v>
      </c>
      <c r="X8" s="30">
        <f t="shared" si="8"/>
        <v>2.882952142994426</v>
      </c>
      <c r="Y8" s="30">
        <f t="shared" si="9"/>
        <v>3.782148260211801</v>
      </c>
      <c r="Z8" s="30">
        <f t="shared" si="10"/>
        <v>3.367759317467445</v>
      </c>
    </row>
    <row r="9" spans="1:26" ht="12.75">
      <c r="A9" s="40">
        <v>5509</v>
      </c>
      <c r="B9" s="38" t="s">
        <v>15</v>
      </c>
      <c r="C9" s="38" t="s">
        <v>209</v>
      </c>
      <c r="D9" s="38" t="s">
        <v>44</v>
      </c>
      <c r="E9" s="44">
        <f>М!E12</f>
        <v>43.29</v>
      </c>
      <c r="F9" s="44">
        <f t="shared" si="0"/>
        <v>0</v>
      </c>
      <c r="G9" s="45">
        <f>М!G12</f>
        <v>5</v>
      </c>
      <c r="H9" s="44">
        <f t="shared" si="1"/>
        <v>5</v>
      </c>
      <c r="I9" s="44">
        <v>33.96</v>
      </c>
      <c r="J9" s="44">
        <f t="shared" si="2"/>
        <v>0.9600000000000009</v>
      </c>
      <c r="K9" s="45">
        <v>5</v>
      </c>
      <c r="L9" s="44">
        <f t="shared" si="3"/>
        <v>5.960000000000001</v>
      </c>
      <c r="M9" s="44">
        <f t="shared" si="4"/>
        <v>77.25</v>
      </c>
      <c r="N9" s="44">
        <f t="shared" si="5"/>
        <v>10.96</v>
      </c>
      <c r="O9" s="90">
        <v>8</v>
      </c>
      <c r="P9" s="44">
        <v>40.64</v>
      </c>
      <c r="Q9" s="44">
        <f t="shared" si="6"/>
        <v>0.6400000000000006</v>
      </c>
      <c r="R9" s="45">
        <v>5</v>
      </c>
      <c r="S9" s="44">
        <f t="shared" si="7"/>
        <v>5.640000000000001</v>
      </c>
      <c r="T9" s="94">
        <v>6</v>
      </c>
      <c r="X9" s="30">
        <f t="shared" si="8"/>
        <v>3.465003465003465</v>
      </c>
      <c r="Y9" s="30">
        <f t="shared" si="9"/>
        <v>3.680800942285041</v>
      </c>
      <c r="Z9" s="30">
        <f t="shared" si="10"/>
        <v>3.690944881889764</v>
      </c>
    </row>
    <row r="10" spans="1:26" ht="12.75">
      <c r="A10" s="40">
        <v>5503</v>
      </c>
      <c r="B10" s="38" t="s">
        <v>295</v>
      </c>
      <c r="C10" s="38" t="s">
        <v>296</v>
      </c>
      <c r="D10" s="38" t="s">
        <v>294</v>
      </c>
      <c r="E10" s="44">
        <f>М!E6</f>
        <v>49.15</v>
      </c>
      <c r="F10" s="44">
        <f t="shared" si="0"/>
        <v>4.149999999999999</v>
      </c>
      <c r="G10" s="45">
        <f>М!G6</f>
        <v>0</v>
      </c>
      <c r="H10" s="44">
        <f t="shared" si="1"/>
        <v>4.149999999999999</v>
      </c>
      <c r="I10" s="44">
        <v>37.48</v>
      </c>
      <c r="J10" s="44">
        <f t="shared" si="2"/>
        <v>4.479999999999997</v>
      </c>
      <c r="K10" s="45">
        <v>0</v>
      </c>
      <c r="L10" s="44">
        <f t="shared" si="3"/>
        <v>4.479999999999997</v>
      </c>
      <c r="M10" s="44">
        <f t="shared" si="4"/>
        <v>86.63</v>
      </c>
      <c r="N10" s="44">
        <f t="shared" si="5"/>
        <v>8.629999999999995</v>
      </c>
      <c r="O10" s="90">
        <v>7</v>
      </c>
      <c r="P10" s="44">
        <v>46.94</v>
      </c>
      <c r="Q10" s="44">
        <f t="shared" si="6"/>
        <v>6.939999999999998</v>
      </c>
      <c r="R10" s="45">
        <v>0</v>
      </c>
      <c r="S10" s="44">
        <f t="shared" si="7"/>
        <v>6.939999999999998</v>
      </c>
      <c r="T10" s="45">
        <v>7</v>
      </c>
      <c r="X10" s="30">
        <f t="shared" si="8"/>
        <v>3.0518819938962363</v>
      </c>
      <c r="Y10" s="30">
        <f t="shared" si="9"/>
        <v>3.3351120597652084</v>
      </c>
      <c r="Z10" s="30">
        <f t="shared" si="10"/>
        <v>3.1955688112484024</v>
      </c>
    </row>
    <row r="11" spans="1:26" ht="12.75">
      <c r="A11" s="40">
        <v>5502</v>
      </c>
      <c r="B11" s="38" t="s">
        <v>37</v>
      </c>
      <c r="C11" s="38" t="s">
        <v>47</v>
      </c>
      <c r="D11" s="38" t="s">
        <v>44</v>
      </c>
      <c r="E11" s="44">
        <f>М!E5</f>
        <v>45.74</v>
      </c>
      <c r="F11" s="44">
        <f t="shared" si="0"/>
        <v>0.740000000000002</v>
      </c>
      <c r="G11" s="45">
        <f>М!G5</f>
        <v>5</v>
      </c>
      <c r="H11" s="44">
        <f t="shared" si="1"/>
        <v>5.740000000000002</v>
      </c>
      <c r="I11" s="44">
        <v>33.78</v>
      </c>
      <c r="J11" s="44">
        <f t="shared" si="2"/>
        <v>0.7800000000000011</v>
      </c>
      <c r="K11" s="45">
        <v>0</v>
      </c>
      <c r="L11" s="44">
        <f t="shared" si="3"/>
        <v>0.7800000000000011</v>
      </c>
      <c r="M11" s="44">
        <f t="shared" si="4"/>
        <v>79.52000000000001</v>
      </c>
      <c r="N11" s="44">
        <f t="shared" si="5"/>
        <v>6.520000000000003</v>
      </c>
      <c r="O11" s="90">
        <v>5</v>
      </c>
      <c r="P11" s="44">
        <v>44.86</v>
      </c>
      <c r="Q11" s="44">
        <f t="shared" si="6"/>
        <v>4.859999999999999</v>
      </c>
      <c r="R11" s="45">
        <v>5</v>
      </c>
      <c r="S11" s="44">
        <f t="shared" si="7"/>
        <v>9.86</v>
      </c>
      <c r="T11" s="94">
        <v>8</v>
      </c>
      <c r="X11" s="30">
        <f t="shared" si="8"/>
        <v>3.279405334499344</v>
      </c>
      <c r="Y11" s="30">
        <f t="shared" si="9"/>
        <v>3.700414446417999</v>
      </c>
      <c r="Z11" s="30">
        <f t="shared" si="10"/>
        <v>3.3437360677663843</v>
      </c>
    </row>
    <row r="12" spans="1:26" ht="12.75">
      <c r="A12" s="43">
        <v>5501</v>
      </c>
      <c r="B12" s="37" t="s">
        <v>292</v>
      </c>
      <c r="C12" s="37" t="s">
        <v>293</v>
      </c>
      <c r="D12" s="38" t="s">
        <v>294</v>
      </c>
      <c r="E12" s="44">
        <f>М!E4</f>
        <v>45.45</v>
      </c>
      <c r="F12" s="44">
        <f t="shared" si="0"/>
        <v>0.45000000000000284</v>
      </c>
      <c r="G12" s="45">
        <f>М!G4</f>
        <v>5</v>
      </c>
      <c r="H12" s="44">
        <f>SUM(F12:G12)</f>
        <v>5.450000000000003</v>
      </c>
      <c r="I12" s="44">
        <v>36.95</v>
      </c>
      <c r="J12" s="44">
        <f>IF(I12=0,0,IF(I12&gt;$L$2,120,IF(I12&lt;$J$2,0,IF($L$2&gt;I12&gt;$J$2,I12-$J$2))))</f>
        <v>3.950000000000003</v>
      </c>
      <c r="K12" s="45">
        <v>5</v>
      </c>
      <c r="L12" s="44">
        <f t="shared" si="3"/>
        <v>8.950000000000003</v>
      </c>
      <c r="M12" s="44">
        <f t="shared" si="4"/>
        <v>82.4</v>
      </c>
      <c r="N12" s="44">
        <f>SUM(H12,L12)</f>
        <v>14.400000000000006</v>
      </c>
      <c r="O12" s="90">
        <v>11</v>
      </c>
      <c r="P12" s="44">
        <v>45.52</v>
      </c>
      <c r="Q12" s="44">
        <f t="shared" si="6"/>
        <v>5.520000000000003</v>
      </c>
      <c r="R12" s="45">
        <v>10</v>
      </c>
      <c r="S12" s="44">
        <f t="shared" si="7"/>
        <v>15.520000000000003</v>
      </c>
      <c r="T12" s="45">
        <v>9</v>
      </c>
      <c r="X12" s="30">
        <f t="shared" si="8"/>
        <v>3.3003300330033003</v>
      </c>
      <c r="Y12" s="30">
        <f t="shared" si="9"/>
        <v>3.3829499323410013</v>
      </c>
      <c r="Z12" s="30">
        <f t="shared" si="10"/>
        <v>3.2952548330404214</v>
      </c>
    </row>
    <row r="13" spans="1:26" ht="12.75">
      <c r="A13" s="40">
        <v>5538</v>
      </c>
      <c r="B13" s="38" t="s">
        <v>322</v>
      </c>
      <c r="C13" s="38" t="s">
        <v>321</v>
      </c>
      <c r="D13" s="38" t="s">
        <v>309</v>
      </c>
      <c r="E13" s="44">
        <f>М!E41</f>
        <v>0</v>
      </c>
      <c r="F13" s="44">
        <f>IF(E13=0,0,IF(E13&gt;$H$2,120,IF(E13&lt;$F$2,0,IF($H$2&gt;E13&gt;$F$2,E13-$F$2))))</f>
        <v>0</v>
      </c>
      <c r="G13" s="45">
        <f>М!G41</f>
        <v>120</v>
      </c>
      <c r="H13" s="44">
        <f>SUM(F13:G13)</f>
        <v>120</v>
      </c>
      <c r="I13" s="44"/>
      <c r="J13" s="44">
        <f>IF(I13=0,0,IF(I13&gt;$L$2,120,IF(I13&lt;$J$2,0,IF($L$2&gt;I13&gt;$J$2,I13-$J$2))))</f>
        <v>0</v>
      </c>
      <c r="K13" s="45"/>
      <c r="L13" s="44">
        <f>SUM(J13:K13)</f>
        <v>0</v>
      </c>
      <c r="M13" s="44">
        <f>SUM(E13,I13)</f>
        <v>0</v>
      </c>
      <c r="N13" s="44">
        <f>SUM(H13,L13)</f>
        <v>120</v>
      </c>
      <c r="O13" s="37"/>
      <c r="P13" s="44">
        <v>57.03</v>
      </c>
      <c r="Q13" s="44">
        <f>IF(P13=0,0,IF(P13&gt;$S$2,120,IF(P13&lt;$Q$2,0,IF($S$2&gt;P13&gt;$Q$2,P13-$Q$2))))</f>
        <v>17.03</v>
      </c>
      <c r="R13" s="45">
        <v>5</v>
      </c>
      <c r="S13" s="44">
        <f>SUM(Q13:R13)</f>
        <v>22.03</v>
      </c>
      <c r="T13" s="94">
        <v>10</v>
      </c>
      <c r="X13" s="30" t="e">
        <f t="shared" si="8"/>
        <v>#DIV/0!</v>
      </c>
      <c r="Y13" s="30" t="e">
        <f t="shared" si="9"/>
        <v>#DIV/0!</v>
      </c>
      <c r="Z13" s="30">
        <f t="shared" si="10"/>
        <v>2.6301946344029457</v>
      </c>
    </row>
    <row r="14" spans="1:26" ht="12.75">
      <c r="A14" s="40">
        <v>5505</v>
      </c>
      <c r="B14" s="38" t="s">
        <v>48</v>
      </c>
      <c r="C14" s="38" t="s">
        <v>297</v>
      </c>
      <c r="D14" s="38" t="s">
        <v>298</v>
      </c>
      <c r="E14" s="44">
        <f>М!E8</f>
        <v>43.34</v>
      </c>
      <c r="F14" s="44">
        <f t="shared" si="0"/>
        <v>0</v>
      </c>
      <c r="G14" s="45">
        <f>М!G8</f>
        <v>0</v>
      </c>
      <c r="H14" s="44">
        <f t="shared" si="1"/>
        <v>0</v>
      </c>
      <c r="I14" s="44">
        <v>32.14</v>
      </c>
      <c r="J14" s="44">
        <f t="shared" si="2"/>
        <v>0</v>
      </c>
      <c r="K14" s="45">
        <v>0</v>
      </c>
      <c r="L14" s="44">
        <f t="shared" si="3"/>
        <v>0</v>
      </c>
      <c r="M14" s="44">
        <f t="shared" si="4"/>
        <v>75.48</v>
      </c>
      <c r="N14" s="44">
        <f t="shared" si="5"/>
        <v>0</v>
      </c>
      <c r="O14" s="90">
        <v>2</v>
      </c>
      <c r="P14" s="44"/>
      <c r="Q14" s="44">
        <f t="shared" si="6"/>
        <v>0</v>
      </c>
      <c r="R14" s="45">
        <v>100</v>
      </c>
      <c r="S14" s="44">
        <f t="shared" si="7"/>
        <v>100</v>
      </c>
      <c r="T14" s="45"/>
      <c r="U14" s="5"/>
      <c r="V14" s="5"/>
      <c r="W14" s="5"/>
      <c r="X14" s="30">
        <f t="shared" si="8"/>
        <v>3.4610059990770647</v>
      </c>
      <c r="Y14" s="30">
        <f t="shared" si="9"/>
        <v>3.8892345986309893</v>
      </c>
      <c r="Z14" s="30" t="e">
        <f t="shared" si="10"/>
        <v>#DIV/0!</v>
      </c>
    </row>
    <row r="15" spans="1:26" ht="12.75">
      <c r="A15" s="40">
        <v>5526</v>
      </c>
      <c r="B15" s="38" t="s">
        <v>88</v>
      </c>
      <c r="C15" s="38" t="s">
        <v>89</v>
      </c>
      <c r="D15" s="38" t="s">
        <v>112</v>
      </c>
      <c r="E15" s="44">
        <f>М!E29</f>
        <v>45.89</v>
      </c>
      <c r="F15" s="44">
        <f t="shared" si="0"/>
        <v>0.8900000000000006</v>
      </c>
      <c r="G15" s="45">
        <f>М!G29</f>
        <v>0</v>
      </c>
      <c r="H15" s="44">
        <f t="shared" si="1"/>
        <v>0.8900000000000006</v>
      </c>
      <c r="I15" s="44">
        <v>37.23</v>
      </c>
      <c r="J15" s="44">
        <f t="shared" si="2"/>
        <v>4.229999999999997</v>
      </c>
      <c r="K15" s="45">
        <v>0</v>
      </c>
      <c r="L15" s="44">
        <f t="shared" si="3"/>
        <v>4.229999999999997</v>
      </c>
      <c r="M15" s="44">
        <f t="shared" si="4"/>
        <v>83.12</v>
      </c>
      <c r="N15" s="44">
        <f t="shared" si="5"/>
        <v>5.119999999999997</v>
      </c>
      <c r="O15" s="90">
        <v>3</v>
      </c>
      <c r="P15" s="44"/>
      <c r="Q15" s="44">
        <f t="shared" si="6"/>
        <v>0</v>
      </c>
      <c r="R15" s="45">
        <v>100</v>
      </c>
      <c r="S15" s="44">
        <f t="shared" si="7"/>
        <v>100</v>
      </c>
      <c r="T15" s="45"/>
      <c r="X15" s="30">
        <f t="shared" si="8"/>
        <v>3.2686859882327304</v>
      </c>
      <c r="Y15" s="30">
        <f t="shared" si="9"/>
        <v>3.3575073865162506</v>
      </c>
      <c r="Z15" s="30" t="e">
        <f t="shared" si="10"/>
        <v>#DIV/0!</v>
      </c>
    </row>
    <row r="16" spans="1:26" ht="12.75">
      <c r="A16" s="40">
        <v>5524</v>
      </c>
      <c r="B16" s="37" t="s">
        <v>196</v>
      </c>
      <c r="C16" s="37" t="s">
        <v>310</v>
      </c>
      <c r="D16" s="38" t="s">
        <v>198</v>
      </c>
      <c r="E16" s="44">
        <f>М!E27</f>
        <v>47.49</v>
      </c>
      <c r="F16" s="44">
        <f t="shared" si="0"/>
        <v>2.490000000000002</v>
      </c>
      <c r="G16" s="45">
        <f>М!G27</f>
        <v>0</v>
      </c>
      <c r="H16" s="44">
        <f t="shared" si="1"/>
        <v>2.490000000000002</v>
      </c>
      <c r="I16" s="44">
        <v>39.99</v>
      </c>
      <c r="J16" s="44">
        <f t="shared" si="2"/>
        <v>6.990000000000002</v>
      </c>
      <c r="K16" s="45">
        <v>5</v>
      </c>
      <c r="L16" s="44">
        <f t="shared" si="3"/>
        <v>11.990000000000002</v>
      </c>
      <c r="M16" s="44">
        <f t="shared" si="4"/>
        <v>87.48</v>
      </c>
      <c r="N16" s="44">
        <f t="shared" si="5"/>
        <v>14.480000000000004</v>
      </c>
      <c r="O16" s="90">
        <v>12</v>
      </c>
      <c r="P16" s="44"/>
      <c r="Q16" s="44">
        <f t="shared" si="6"/>
        <v>0</v>
      </c>
      <c r="R16" s="45">
        <v>100</v>
      </c>
      <c r="S16" s="44">
        <f t="shared" si="7"/>
        <v>100</v>
      </c>
      <c r="T16" s="45"/>
      <c r="X16" s="30">
        <f>$X$2/E16</f>
        <v>3.158559696778269</v>
      </c>
      <c r="Y16" s="30">
        <f>$Y$2/I16</f>
        <v>3.12578144536134</v>
      </c>
      <c r="Z16" s="30" t="e">
        <f>$Z$2/P16</f>
        <v>#DIV/0!</v>
      </c>
    </row>
    <row r="17" spans="1:26" ht="12.75">
      <c r="A17" s="40">
        <v>5535</v>
      </c>
      <c r="B17" s="38" t="s">
        <v>137</v>
      </c>
      <c r="C17" s="38" t="s">
        <v>205</v>
      </c>
      <c r="D17" s="38" t="s">
        <v>111</v>
      </c>
      <c r="E17" s="44">
        <f>М!E38</f>
        <v>44.95</v>
      </c>
      <c r="F17" s="44">
        <f>IF(E17=0,0,IF(E17&gt;$H$2,120,IF(E17&lt;$F$2,0,IF($H$2&gt;E17&gt;$F$2,E17-$F$2))))</f>
        <v>0</v>
      </c>
      <c r="G17" s="45">
        <f>М!G38</f>
        <v>10</v>
      </c>
      <c r="H17" s="44">
        <f>SUM(F17:G17)</f>
        <v>10</v>
      </c>
      <c r="I17" s="44">
        <v>37.62</v>
      </c>
      <c r="J17" s="44">
        <f>IF(I17=0,0,IF(I17&gt;$L$2,120,IF(I17&lt;$J$2,0,IF($L$2&gt;I17&gt;$J$2,I17-$J$2))))</f>
        <v>4.619999999999997</v>
      </c>
      <c r="K17" s="45">
        <v>10</v>
      </c>
      <c r="L17" s="44">
        <f>SUM(J17:K17)</f>
        <v>14.619999999999997</v>
      </c>
      <c r="M17" s="44">
        <f>SUM(E17,I17)</f>
        <v>82.57</v>
      </c>
      <c r="N17" s="44">
        <f>SUM(H17,L17)</f>
        <v>24.619999999999997</v>
      </c>
      <c r="O17" s="45">
        <v>21</v>
      </c>
      <c r="P17" s="44"/>
      <c r="Q17" s="44">
        <f>IF(P17=0,0,IF(P17&gt;$S$2,120,IF(P17&lt;$Q$2,0,IF($S$2&gt;P17&gt;$Q$2,P17-$Q$2))))</f>
        <v>0</v>
      </c>
      <c r="R17" s="45">
        <v>100</v>
      </c>
      <c r="S17" s="44">
        <f>SUM(Q17:R17)</f>
        <v>100</v>
      </c>
      <c r="T17" s="45"/>
      <c r="X17" s="30">
        <f>$X$2/E17</f>
        <v>3.337041156840934</v>
      </c>
      <c r="Y17" s="30">
        <f>$Y$2/I17</f>
        <v>3.322700691121744</v>
      </c>
      <c r="Z17" s="30" t="e">
        <f>$Z$2/P17</f>
        <v>#DIV/0!</v>
      </c>
    </row>
    <row r="18" spans="1:26" ht="12.75">
      <c r="A18" s="40">
        <v>5528</v>
      </c>
      <c r="B18" s="38" t="s">
        <v>121</v>
      </c>
      <c r="C18" s="38" t="s">
        <v>193</v>
      </c>
      <c r="D18" s="38" t="s">
        <v>306</v>
      </c>
      <c r="E18" s="44">
        <f>М!E31</f>
        <v>0</v>
      </c>
      <c r="F18" s="44">
        <f>IF(E18=0,0,IF(E18&gt;$H$2,120,IF(E18&lt;$F$2,0,IF($H$2&gt;E18&gt;$F$2,E18-$F$2))))</f>
        <v>0</v>
      </c>
      <c r="G18" s="45">
        <f>М!G31</f>
        <v>120</v>
      </c>
      <c r="H18" s="44">
        <f>SUM(F18:G18)</f>
        <v>120</v>
      </c>
      <c r="I18" s="44"/>
      <c r="J18" s="44">
        <f>IF(I18=0,0,IF(I18&gt;$L$2,120,IF(I18&lt;$J$2,0,IF($L$2&gt;I18&gt;$J$2,I18-$J$2))))</f>
        <v>0</v>
      </c>
      <c r="K18" s="45"/>
      <c r="L18" s="44">
        <f>SUM(J18:K18)</f>
        <v>0</v>
      </c>
      <c r="M18" s="44">
        <f>SUM(E18,I18)</f>
        <v>0</v>
      </c>
      <c r="N18" s="44">
        <f>SUM(H18,L18)</f>
        <v>120</v>
      </c>
      <c r="O18" s="45"/>
      <c r="P18" s="44"/>
      <c r="Q18" s="44">
        <f>IF(P18=0,0,IF(P18&gt;$S$2,120,IF(P18&lt;$Q$2,0,IF($S$2&gt;P18&gt;$Q$2,P18-$Q$2))))</f>
        <v>0</v>
      </c>
      <c r="R18" s="45">
        <v>100</v>
      </c>
      <c r="S18" s="44">
        <f>SUM(Q18:R18)</f>
        <v>100</v>
      </c>
      <c r="T18" s="37"/>
      <c r="X18" s="30" t="e">
        <f>$X$2/E18</f>
        <v>#DIV/0!</v>
      </c>
      <c r="Y18" s="30" t="e">
        <f>$Y$2/I18</f>
        <v>#DIV/0!</v>
      </c>
      <c r="Z18" s="30" t="e">
        <f>$Z$2/P18</f>
        <v>#DIV/0!</v>
      </c>
    </row>
    <row r="19" spans="1:26" ht="12.75">
      <c r="A19" s="40">
        <v>5512</v>
      </c>
      <c r="B19" s="38" t="s">
        <v>40</v>
      </c>
      <c r="C19" s="38" t="s">
        <v>201</v>
      </c>
      <c r="D19" s="38" t="s">
        <v>19</v>
      </c>
      <c r="E19" s="44">
        <f>М!E15</f>
        <v>49.79</v>
      </c>
      <c r="F19" s="44">
        <f t="shared" si="0"/>
        <v>4.789999999999999</v>
      </c>
      <c r="G19" s="45">
        <f>М!G15</f>
        <v>10</v>
      </c>
      <c r="H19" s="44">
        <f t="shared" si="1"/>
        <v>14.79</v>
      </c>
      <c r="I19" s="44">
        <v>31.97</v>
      </c>
      <c r="J19" s="44">
        <f t="shared" si="2"/>
        <v>0</v>
      </c>
      <c r="K19" s="45">
        <v>0</v>
      </c>
      <c r="L19" s="44">
        <f t="shared" si="3"/>
        <v>0</v>
      </c>
      <c r="M19" s="44">
        <f t="shared" si="4"/>
        <v>81.75999999999999</v>
      </c>
      <c r="N19" s="44">
        <f t="shared" si="5"/>
        <v>14.79</v>
      </c>
      <c r="O19" s="45">
        <v>13</v>
      </c>
      <c r="P19" s="5"/>
      <c r="Q19" s="5">
        <f t="shared" si="6"/>
        <v>0</v>
      </c>
      <c r="R19" s="16"/>
      <c r="S19" s="5">
        <f>SUM(Q19:R19)</f>
        <v>0</v>
      </c>
      <c r="T19" s="17"/>
      <c r="X19" s="30">
        <f t="shared" si="8"/>
        <v>3.012653143201446</v>
      </c>
      <c r="Y19" s="30">
        <f t="shared" si="9"/>
        <v>3.9099155458242105</v>
      </c>
      <c r="Z19" s="30" t="e">
        <f t="shared" si="10"/>
        <v>#DIV/0!</v>
      </c>
    </row>
    <row r="20" spans="1:26" ht="12.75">
      <c r="A20" s="40">
        <v>5514</v>
      </c>
      <c r="B20" s="38" t="s">
        <v>92</v>
      </c>
      <c r="C20" s="38" t="s">
        <v>202</v>
      </c>
      <c r="D20" s="38" t="s">
        <v>34</v>
      </c>
      <c r="E20" s="44">
        <f>М!E17</f>
        <v>42.65</v>
      </c>
      <c r="F20" s="44">
        <f t="shared" si="0"/>
        <v>0</v>
      </c>
      <c r="G20" s="45">
        <f>М!G17</f>
        <v>15</v>
      </c>
      <c r="H20" s="44">
        <f t="shared" si="1"/>
        <v>15</v>
      </c>
      <c r="I20" s="44">
        <v>28.53</v>
      </c>
      <c r="J20" s="44">
        <f t="shared" si="2"/>
        <v>0</v>
      </c>
      <c r="K20" s="45">
        <v>0</v>
      </c>
      <c r="L20" s="44">
        <f t="shared" si="3"/>
        <v>0</v>
      </c>
      <c r="M20" s="44">
        <f t="shared" si="4"/>
        <v>71.18</v>
      </c>
      <c r="N20" s="44">
        <f t="shared" si="5"/>
        <v>15</v>
      </c>
      <c r="O20" s="45">
        <v>14</v>
      </c>
      <c r="P20" s="5"/>
      <c r="Q20" s="5">
        <f t="shared" si="6"/>
        <v>0</v>
      </c>
      <c r="R20" s="16"/>
      <c r="S20" s="5">
        <f t="shared" si="7"/>
        <v>0</v>
      </c>
      <c r="T20" s="16"/>
      <c r="X20" s="30">
        <f t="shared" si="8"/>
        <v>3.5169988276670576</v>
      </c>
      <c r="Y20" s="30">
        <f t="shared" si="9"/>
        <v>4.381352961794602</v>
      </c>
      <c r="Z20" s="30" t="e">
        <f t="shared" si="10"/>
        <v>#DIV/0!</v>
      </c>
    </row>
    <row r="21" spans="1:26" ht="12.75">
      <c r="A21" s="40">
        <v>5540</v>
      </c>
      <c r="B21" s="38" t="s">
        <v>196</v>
      </c>
      <c r="C21" s="38" t="s">
        <v>85</v>
      </c>
      <c r="D21" s="38" t="s">
        <v>206</v>
      </c>
      <c r="E21" s="44">
        <f>М!E43</f>
        <v>48.78</v>
      </c>
      <c r="F21" s="44">
        <f t="shared" si="0"/>
        <v>3.780000000000001</v>
      </c>
      <c r="G21" s="45">
        <f>М!G43</f>
        <v>5</v>
      </c>
      <c r="H21" s="44">
        <f t="shared" si="1"/>
        <v>8.780000000000001</v>
      </c>
      <c r="I21" s="44">
        <v>39.44</v>
      </c>
      <c r="J21" s="44">
        <f t="shared" si="2"/>
        <v>6.439999999999998</v>
      </c>
      <c r="K21" s="45">
        <v>0</v>
      </c>
      <c r="L21" s="44">
        <f t="shared" si="3"/>
        <v>6.439999999999998</v>
      </c>
      <c r="M21" s="44">
        <f t="shared" si="4"/>
        <v>88.22</v>
      </c>
      <c r="N21" s="44">
        <f t="shared" si="5"/>
        <v>15.219999999999999</v>
      </c>
      <c r="O21" s="45">
        <v>15</v>
      </c>
      <c r="P21" s="5"/>
      <c r="Q21" s="5">
        <f t="shared" si="6"/>
        <v>0</v>
      </c>
      <c r="R21" s="16"/>
      <c r="S21" s="5">
        <f t="shared" si="7"/>
        <v>0</v>
      </c>
      <c r="T21" s="21"/>
      <c r="X21" s="30">
        <f t="shared" si="8"/>
        <v>3.075030750307503</v>
      </c>
      <c r="Y21" s="30">
        <f t="shared" si="9"/>
        <v>3.169371196754564</v>
      </c>
      <c r="Z21" s="30" t="e">
        <f t="shared" si="10"/>
        <v>#DIV/0!</v>
      </c>
    </row>
    <row r="22" spans="1:26" ht="12.75">
      <c r="A22" s="40">
        <v>5513</v>
      </c>
      <c r="B22" s="38" t="s">
        <v>77</v>
      </c>
      <c r="C22" s="38" t="s">
        <v>86</v>
      </c>
      <c r="D22" s="38" t="s">
        <v>101</v>
      </c>
      <c r="E22" s="44">
        <f>М!E16</f>
        <v>50.7</v>
      </c>
      <c r="F22" s="44">
        <f t="shared" si="0"/>
        <v>5.700000000000003</v>
      </c>
      <c r="G22" s="45">
        <f>М!G16</f>
        <v>10</v>
      </c>
      <c r="H22" s="44">
        <f>SUM(F22:G22)</f>
        <v>15.700000000000003</v>
      </c>
      <c r="I22" s="44">
        <v>32.29</v>
      </c>
      <c r="J22" s="44">
        <f t="shared" si="2"/>
        <v>0</v>
      </c>
      <c r="K22" s="45">
        <v>0</v>
      </c>
      <c r="L22" s="44">
        <f t="shared" si="3"/>
        <v>0</v>
      </c>
      <c r="M22" s="44">
        <f t="shared" si="4"/>
        <v>82.99000000000001</v>
      </c>
      <c r="N22" s="44">
        <f t="shared" si="5"/>
        <v>15.700000000000003</v>
      </c>
      <c r="O22" s="45">
        <v>16</v>
      </c>
      <c r="P22" s="5"/>
      <c r="Q22" s="5">
        <f t="shared" si="6"/>
        <v>0</v>
      </c>
      <c r="R22" s="16"/>
      <c r="S22" s="5">
        <f t="shared" si="7"/>
        <v>0</v>
      </c>
      <c r="T22" s="16"/>
      <c r="X22" s="30">
        <f t="shared" si="8"/>
        <v>2.9585798816568047</v>
      </c>
      <c r="Y22" s="30">
        <f t="shared" si="9"/>
        <v>3.87116754413131</v>
      </c>
      <c r="Z22" s="30" t="e">
        <f t="shared" si="10"/>
        <v>#DIV/0!</v>
      </c>
    </row>
    <row r="23" spans="1:26" ht="12.75">
      <c r="A23" s="43">
        <v>5504</v>
      </c>
      <c r="B23" s="37" t="s">
        <v>213</v>
      </c>
      <c r="C23" s="37" t="s">
        <v>214</v>
      </c>
      <c r="D23" s="38" t="s">
        <v>17</v>
      </c>
      <c r="E23" s="44">
        <f>М!E7</f>
        <v>50.2</v>
      </c>
      <c r="F23" s="44">
        <f t="shared" si="0"/>
        <v>5.200000000000003</v>
      </c>
      <c r="G23" s="45">
        <f>М!G7</f>
        <v>5</v>
      </c>
      <c r="H23" s="44">
        <f>SUM(F23:G23)</f>
        <v>10.200000000000003</v>
      </c>
      <c r="I23" s="44">
        <v>34.74</v>
      </c>
      <c r="J23" s="44">
        <f t="shared" si="2"/>
        <v>1.740000000000002</v>
      </c>
      <c r="K23" s="45">
        <v>5</v>
      </c>
      <c r="L23" s="44">
        <f t="shared" si="3"/>
        <v>6.740000000000002</v>
      </c>
      <c r="M23" s="44">
        <f t="shared" si="4"/>
        <v>84.94</v>
      </c>
      <c r="N23" s="44">
        <f t="shared" si="5"/>
        <v>16.940000000000005</v>
      </c>
      <c r="O23" s="45">
        <v>17</v>
      </c>
      <c r="P23" s="5"/>
      <c r="Q23" s="5">
        <f t="shared" si="6"/>
        <v>0</v>
      </c>
      <c r="R23" s="16"/>
      <c r="S23" s="5">
        <f t="shared" si="7"/>
        <v>0</v>
      </c>
      <c r="T23" s="16"/>
      <c r="X23" s="30">
        <f t="shared" si="8"/>
        <v>2.9880478087649402</v>
      </c>
      <c r="Y23" s="30">
        <f t="shared" si="9"/>
        <v>3.5981577432354634</v>
      </c>
      <c r="Z23" s="30" t="e">
        <f t="shared" si="10"/>
        <v>#DIV/0!</v>
      </c>
    </row>
    <row r="24" spans="1:26" ht="12.75">
      <c r="A24" s="40">
        <v>5530</v>
      </c>
      <c r="B24" s="38" t="s">
        <v>314</v>
      </c>
      <c r="C24" s="38" t="s">
        <v>315</v>
      </c>
      <c r="D24" s="38" t="s">
        <v>200</v>
      </c>
      <c r="E24" s="44">
        <f>М!E33</f>
        <v>45.23</v>
      </c>
      <c r="F24" s="44">
        <f t="shared" si="0"/>
        <v>0.22999999999999687</v>
      </c>
      <c r="G24" s="45">
        <f>М!G33</f>
        <v>5</v>
      </c>
      <c r="H24" s="44">
        <f t="shared" si="1"/>
        <v>5.229999999999997</v>
      </c>
      <c r="I24" s="44">
        <v>36.57</v>
      </c>
      <c r="J24" s="44">
        <f t="shared" si="2"/>
        <v>3.5700000000000003</v>
      </c>
      <c r="K24" s="45">
        <v>10</v>
      </c>
      <c r="L24" s="44">
        <f t="shared" si="3"/>
        <v>13.57</v>
      </c>
      <c r="M24" s="44">
        <f t="shared" si="4"/>
        <v>81.8</v>
      </c>
      <c r="N24" s="44">
        <f t="shared" si="5"/>
        <v>18.799999999999997</v>
      </c>
      <c r="O24" s="45">
        <v>18</v>
      </c>
      <c r="P24" s="5"/>
      <c r="Q24" s="5">
        <f t="shared" si="6"/>
        <v>0</v>
      </c>
      <c r="R24" s="16"/>
      <c r="S24" s="5">
        <f t="shared" si="7"/>
        <v>0</v>
      </c>
      <c r="T24" s="17"/>
      <c r="X24" s="30">
        <f t="shared" si="8"/>
        <v>3.316382931682512</v>
      </c>
      <c r="Y24" s="30">
        <f t="shared" si="9"/>
        <v>3.418102269619907</v>
      </c>
      <c r="Z24" s="30" t="e">
        <f t="shared" si="10"/>
        <v>#DIV/0!</v>
      </c>
    </row>
    <row r="25" spans="1:26" ht="12.75">
      <c r="A25" s="40">
        <v>5527</v>
      </c>
      <c r="B25" s="38" t="s">
        <v>81</v>
      </c>
      <c r="C25" s="38" t="s">
        <v>192</v>
      </c>
      <c r="D25" s="38" t="s">
        <v>312</v>
      </c>
      <c r="E25" s="44">
        <f>М!E30</f>
        <v>46.47</v>
      </c>
      <c r="F25" s="44">
        <f t="shared" si="0"/>
        <v>1.4699999999999989</v>
      </c>
      <c r="G25" s="45">
        <f>М!G30</f>
        <v>5</v>
      </c>
      <c r="H25" s="44">
        <f t="shared" si="1"/>
        <v>6.469999999999999</v>
      </c>
      <c r="I25" s="44">
        <v>38.06</v>
      </c>
      <c r="J25" s="44">
        <f t="shared" si="2"/>
        <v>5.060000000000002</v>
      </c>
      <c r="K25" s="45">
        <v>10</v>
      </c>
      <c r="L25" s="44">
        <f t="shared" si="3"/>
        <v>15.060000000000002</v>
      </c>
      <c r="M25" s="44">
        <f t="shared" si="4"/>
        <v>84.53</v>
      </c>
      <c r="N25" s="44">
        <f t="shared" si="5"/>
        <v>21.53</v>
      </c>
      <c r="O25" s="45">
        <v>19</v>
      </c>
      <c r="P25" s="5"/>
      <c r="Q25" s="5">
        <f t="shared" si="6"/>
        <v>0</v>
      </c>
      <c r="R25" s="16"/>
      <c r="S25" s="5">
        <f t="shared" si="7"/>
        <v>0</v>
      </c>
      <c r="T25" s="16"/>
      <c r="X25" s="30">
        <f t="shared" si="8"/>
        <v>3.227888960619755</v>
      </c>
      <c r="Y25" s="30">
        <f t="shared" si="9"/>
        <v>3.284287966368891</v>
      </c>
      <c r="Z25" s="30" t="e">
        <f t="shared" si="10"/>
        <v>#DIV/0!</v>
      </c>
    </row>
    <row r="26" spans="1:26" ht="12.75">
      <c r="A26" s="43">
        <v>5518</v>
      </c>
      <c r="B26" s="37" t="s">
        <v>10</v>
      </c>
      <c r="C26" s="37" t="s">
        <v>208</v>
      </c>
      <c r="D26" s="38" t="s">
        <v>19</v>
      </c>
      <c r="E26" s="44">
        <f>М!E21</f>
        <v>46.84</v>
      </c>
      <c r="F26" s="44">
        <f t="shared" si="0"/>
        <v>1.8400000000000034</v>
      </c>
      <c r="G26" s="45">
        <f>М!G21</f>
        <v>15</v>
      </c>
      <c r="H26" s="44">
        <f t="shared" si="1"/>
        <v>16.840000000000003</v>
      </c>
      <c r="I26" s="44">
        <v>33.12</v>
      </c>
      <c r="J26" s="44">
        <f t="shared" si="2"/>
        <v>0.11999999999999744</v>
      </c>
      <c r="K26" s="45">
        <v>5</v>
      </c>
      <c r="L26" s="44">
        <f t="shared" si="3"/>
        <v>5.119999999999997</v>
      </c>
      <c r="M26" s="44">
        <f t="shared" si="4"/>
        <v>79.96000000000001</v>
      </c>
      <c r="N26" s="44">
        <f t="shared" si="5"/>
        <v>21.96</v>
      </c>
      <c r="O26" s="45">
        <v>20</v>
      </c>
      <c r="P26" s="5"/>
      <c r="Q26" s="5">
        <f t="shared" si="6"/>
        <v>0</v>
      </c>
      <c r="R26" s="16"/>
      <c r="S26" s="5">
        <f t="shared" si="7"/>
        <v>0</v>
      </c>
      <c r="T26" s="20"/>
      <c r="U26" s="5"/>
      <c r="V26" s="5"/>
      <c r="W26" s="5"/>
      <c r="X26" s="30">
        <f t="shared" si="8"/>
        <v>3.202391118701964</v>
      </c>
      <c r="Y26" s="30">
        <f t="shared" si="9"/>
        <v>3.774154589371981</v>
      </c>
      <c r="Z26" s="30" t="e">
        <f t="shared" si="10"/>
        <v>#DIV/0!</v>
      </c>
    </row>
    <row r="27" spans="1:26" ht="12.75">
      <c r="A27" s="40">
        <v>5516</v>
      </c>
      <c r="B27" s="38" t="s">
        <v>303</v>
      </c>
      <c r="C27" s="38" t="s">
        <v>304</v>
      </c>
      <c r="D27" s="38" t="s">
        <v>305</v>
      </c>
      <c r="E27" s="44">
        <f>М!E19</f>
        <v>54.32</v>
      </c>
      <c r="F27" s="44">
        <f t="shared" si="0"/>
        <v>9.32</v>
      </c>
      <c r="G27" s="45">
        <f>М!G19</f>
        <v>5</v>
      </c>
      <c r="H27" s="44">
        <f t="shared" si="1"/>
        <v>14.32</v>
      </c>
      <c r="I27" s="44">
        <v>41.79</v>
      </c>
      <c r="J27" s="44">
        <f t="shared" si="2"/>
        <v>8.79</v>
      </c>
      <c r="K27" s="45">
        <v>5</v>
      </c>
      <c r="L27" s="44">
        <f t="shared" si="3"/>
        <v>13.79</v>
      </c>
      <c r="M27" s="44">
        <f t="shared" si="4"/>
        <v>96.11</v>
      </c>
      <c r="N27" s="44">
        <f t="shared" si="5"/>
        <v>28.11</v>
      </c>
      <c r="O27" s="45">
        <v>22</v>
      </c>
      <c r="P27" s="5"/>
      <c r="Q27" s="5">
        <f t="shared" si="6"/>
        <v>0</v>
      </c>
      <c r="R27" s="16"/>
      <c r="S27" s="5">
        <f t="shared" si="7"/>
        <v>0</v>
      </c>
      <c r="T27" s="21"/>
      <c r="X27" s="30">
        <f t="shared" si="8"/>
        <v>2.7614138438880707</v>
      </c>
      <c r="Y27" s="30">
        <f t="shared" si="9"/>
        <v>2.9911462072266093</v>
      </c>
      <c r="Z27" s="30" t="e">
        <f t="shared" si="10"/>
        <v>#DIV/0!</v>
      </c>
    </row>
    <row r="28" spans="1:26" ht="12.75">
      <c r="A28" s="43">
        <v>5506</v>
      </c>
      <c r="B28" s="46" t="s">
        <v>132</v>
      </c>
      <c r="C28" s="46" t="s">
        <v>156</v>
      </c>
      <c r="D28" s="38" t="s">
        <v>4</v>
      </c>
      <c r="E28" s="44">
        <f>М!E9</f>
        <v>45.14</v>
      </c>
      <c r="F28" s="44">
        <f t="shared" si="0"/>
        <v>0.14000000000000057</v>
      </c>
      <c r="G28" s="45">
        <f>М!G9</f>
        <v>10</v>
      </c>
      <c r="H28" s="44">
        <f t="shared" si="1"/>
        <v>10.14</v>
      </c>
      <c r="I28" s="44">
        <v>42.55</v>
      </c>
      <c r="J28" s="44">
        <f t="shared" si="2"/>
        <v>9.549999999999997</v>
      </c>
      <c r="K28" s="45">
        <v>10</v>
      </c>
      <c r="L28" s="44">
        <f t="shared" si="3"/>
        <v>19.549999999999997</v>
      </c>
      <c r="M28" s="44">
        <f t="shared" si="4"/>
        <v>87.69</v>
      </c>
      <c r="N28" s="44">
        <f t="shared" si="5"/>
        <v>29.689999999999998</v>
      </c>
      <c r="O28" s="45">
        <v>23</v>
      </c>
      <c r="P28" s="5"/>
      <c r="Q28" s="5">
        <f t="shared" si="6"/>
        <v>0</v>
      </c>
      <c r="R28" s="16"/>
      <c r="S28" s="5">
        <f t="shared" si="7"/>
        <v>0</v>
      </c>
      <c r="T28" s="17"/>
      <c r="X28" s="30">
        <f t="shared" si="8"/>
        <v>3.3229951262738147</v>
      </c>
      <c r="Y28" s="30">
        <f t="shared" si="9"/>
        <v>2.937720329024677</v>
      </c>
      <c r="Z28" s="30" t="e">
        <f t="shared" si="10"/>
        <v>#DIV/0!</v>
      </c>
    </row>
    <row r="29" spans="1:26" ht="12.75">
      <c r="A29" s="40">
        <v>5510</v>
      </c>
      <c r="B29" s="38" t="s">
        <v>67</v>
      </c>
      <c r="C29" s="38" t="s">
        <v>204</v>
      </c>
      <c r="D29" s="38" t="s">
        <v>17</v>
      </c>
      <c r="E29" s="44">
        <f>М!E13</f>
        <v>57.02</v>
      </c>
      <c r="F29" s="44">
        <f t="shared" si="0"/>
        <v>12.020000000000003</v>
      </c>
      <c r="G29" s="45">
        <f>М!G13</f>
        <v>15</v>
      </c>
      <c r="H29" s="44">
        <f t="shared" si="1"/>
        <v>27.020000000000003</v>
      </c>
      <c r="I29" s="44">
        <v>41.43</v>
      </c>
      <c r="J29" s="44">
        <f t="shared" si="2"/>
        <v>8.43</v>
      </c>
      <c r="K29" s="45">
        <v>10</v>
      </c>
      <c r="L29" s="44">
        <f t="shared" si="3"/>
        <v>18.43</v>
      </c>
      <c r="M29" s="44">
        <f t="shared" si="4"/>
        <v>98.45</v>
      </c>
      <c r="N29" s="44">
        <f t="shared" si="5"/>
        <v>45.45</v>
      </c>
      <c r="O29" s="45">
        <v>24</v>
      </c>
      <c r="P29" s="5"/>
      <c r="Q29" s="5">
        <f t="shared" si="6"/>
        <v>0</v>
      </c>
      <c r="R29" s="16"/>
      <c r="S29" s="5">
        <f t="shared" si="7"/>
        <v>0</v>
      </c>
      <c r="T29" s="16"/>
      <c r="X29" s="30">
        <f t="shared" si="8"/>
        <v>2.630655910206945</v>
      </c>
      <c r="Y29" s="30">
        <f t="shared" si="9"/>
        <v>3.017137340091721</v>
      </c>
      <c r="Z29" s="30" t="e">
        <f t="shared" si="10"/>
        <v>#DIV/0!</v>
      </c>
    </row>
    <row r="30" spans="1:26" ht="12.75">
      <c r="A30" s="40">
        <v>5531</v>
      </c>
      <c r="B30" s="38" t="s">
        <v>63</v>
      </c>
      <c r="C30" s="38" t="s">
        <v>199</v>
      </c>
      <c r="D30" s="38" t="s">
        <v>66</v>
      </c>
      <c r="E30" s="44">
        <f>М!E34</f>
        <v>46.17</v>
      </c>
      <c r="F30" s="44">
        <f t="shared" si="0"/>
        <v>1.1700000000000017</v>
      </c>
      <c r="G30" s="45">
        <f>М!G34</f>
        <v>30</v>
      </c>
      <c r="H30" s="44">
        <f t="shared" si="1"/>
        <v>31.17</v>
      </c>
      <c r="I30" s="44">
        <v>39.39</v>
      </c>
      <c r="J30" s="44">
        <f t="shared" si="2"/>
        <v>6.390000000000001</v>
      </c>
      <c r="K30" s="45">
        <v>10</v>
      </c>
      <c r="L30" s="44">
        <f t="shared" si="3"/>
        <v>16.39</v>
      </c>
      <c r="M30" s="44">
        <f t="shared" si="4"/>
        <v>85.56</v>
      </c>
      <c r="N30" s="44">
        <f t="shared" si="5"/>
        <v>47.56</v>
      </c>
      <c r="O30" s="45">
        <v>25</v>
      </c>
      <c r="P30" s="5"/>
      <c r="Q30" s="5">
        <f t="shared" si="6"/>
        <v>0</v>
      </c>
      <c r="R30" s="16"/>
      <c r="S30" s="5">
        <f t="shared" si="7"/>
        <v>0</v>
      </c>
      <c r="T30" s="20"/>
      <c r="X30" s="30">
        <f t="shared" si="8"/>
        <v>3.248862897985705</v>
      </c>
      <c r="Y30" s="30">
        <f t="shared" si="9"/>
        <v>3.1733942625031735</v>
      </c>
      <c r="Z30" s="30" t="e">
        <f t="shared" si="10"/>
        <v>#DIV/0!</v>
      </c>
    </row>
    <row r="31" spans="1:26" ht="12.75">
      <c r="A31" s="40">
        <v>5507</v>
      </c>
      <c r="B31" s="38" t="s">
        <v>299</v>
      </c>
      <c r="C31" s="38" t="s">
        <v>300</v>
      </c>
      <c r="D31" s="38" t="s">
        <v>34</v>
      </c>
      <c r="E31" s="44">
        <f>М!E10</f>
        <v>0</v>
      </c>
      <c r="F31" s="44">
        <f t="shared" si="0"/>
        <v>0</v>
      </c>
      <c r="G31" s="45">
        <f>М!G10</f>
        <v>100</v>
      </c>
      <c r="H31" s="44">
        <f t="shared" si="1"/>
        <v>100</v>
      </c>
      <c r="I31" s="44"/>
      <c r="J31" s="44">
        <f t="shared" si="2"/>
        <v>0</v>
      </c>
      <c r="K31" s="45"/>
      <c r="L31" s="44">
        <f t="shared" si="3"/>
        <v>0</v>
      </c>
      <c r="M31" s="44">
        <f t="shared" si="4"/>
        <v>0</v>
      </c>
      <c r="N31" s="44">
        <f t="shared" si="5"/>
        <v>100</v>
      </c>
      <c r="O31" s="45"/>
      <c r="P31" s="5"/>
      <c r="Q31" s="5">
        <f t="shared" si="6"/>
        <v>0</v>
      </c>
      <c r="R31" s="16"/>
      <c r="S31" s="5">
        <f t="shared" si="7"/>
        <v>0</v>
      </c>
      <c r="T31" s="16"/>
      <c r="X31" s="30" t="e">
        <f t="shared" si="8"/>
        <v>#DIV/0!</v>
      </c>
      <c r="Y31" s="30" t="e">
        <f t="shared" si="9"/>
        <v>#DIV/0!</v>
      </c>
      <c r="Z31" s="30" t="e">
        <f t="shared" si="10"/>
        <v>#DIV/0!</v>
      </c>
    </row>
    <row r="32" spans="1:26" ht="12.75">
      <c r="A32" s="40">
        <v>5532</v>
      </c>
      <c r="B32" s="38" t="s">
        <v>196</v>
      </c>
      <c r="C32" s="38" t="s">
        <v>197</v>
      </c>
      <c r="D32" s="38" t="s">
        <v>164</v>
      </c>
      <c r="E32" s="44">
        <f>М!E35</f>
        <v>46.88</v>
      </c>
      <c r="F32" s="44">
        <f t="shared" si="0"/>
        <v>1.8800000000000026</v>
      </c>
      <c r="G32" s="45">
        <f>М!G35</f>
        <v>0</v>
      </c>
      <c r="H32" s="44">
        <f t="shared" si="1"/>
        <v>1.8800000000000026</v>
      </c>
      <c r="I32" s="44"/>
      <c r="J32" s="44">
        <f t="shared" si="2"/>
        <v>0</v>
      </c>
      <c r="K32" s="45">
        <v>100</v>
      </c>
      <c r="L32" s="44">
        <f t="shared" si="3"/>
        <v>100</v>
      </c>
      <c r="M32" s="44">
        <f t="shared" si="4"/>
        <v>46.88</v>
      </c>
      <c r="N32" s="44">
        <f t="shared" si="5"/>
        <v>101.88</v>
      </c>
      <c r="O32" s="45"/>
      <c r="P32" s="5"/>
      <c r="Q32" s="5">
        <f t="shared" si="6"/>
        <v>0</v>
      </c>
      <c r="R32" s="16"/>
      <c r="S32" s="5">
        <f t="shared" si="7"/>
        <v>0</v>
      </c>
      <c r="T32" s="16"/>
      <c r="X32" s="30">
        <f t="shared" si="8"/>
        <v>3.1996587030716723</v>
      </c>
      <c r="Y32" s="30" t="e">
        <f t="shared" si="9"/>
        <v>#DIV/0!</v>
      </c>
      <c r="Z32" s="30" t="e">
        <f t="shared" si="10"/>
        <v>#DIV/0!</v>
      </c>
    </row>
    <row r="33" spans="1:26" ht="12.75">
      <c r="A33" s="40">
        <v>5508</v>
      </c>
      <c r="B33" s="38" t="s">
        <v>223</v>
      </c>
      <c r="C33" s="38" t="s">
        <v>301</v>
      </c>
      <c r="D33" s="38" t="s">
        <v>147</v>
      </c>
      <c r="E33" s="44">
        <f>М!E11</f>
        <v>49.55</v>
      </c>
      <c r="F33" s="44">
        <f t="shared" si="0"/>
        <v>4.549999999999997</v>
      </c>
      <c r="G33" s="45">
        <f>М!G11</f>
        <v>0</v>
      </c>
      <c r="H33" s="44">
        <f t="shared" si="1"/>
        <v>4.549999999999997</v>
      </c>
      <c r="I33" s="44"/>
      <c r="J33" s="44">
        <f t="shared" si="2"/>
        <v>0</v>
      </c>
      <c r="K33" s="45">
        <v>100</v>
      </c>
      <c r="L33" s="44">
        <f t="shared" si="3"/>
        <v>100</v>
      </c>
      <c r="M33" s="44">
        <f t="shared" si="4"/>
        <v>49.55</v>
      </c>
      <c r="N33" s="44">
        <f t="shared" si="5"/>
        <v>104.55</v>
      </c>
      <c r="O33" s="45"/>
      <c r="P33" s="5"/>
      <c r="Q33" s="5">
        <f t="shared" si="6"/>
        <v>0</v>
      </c>
      <c r="R33" s="16"/>
      <c r="S33" s="5">
        <f t="shared" si="7"/>
        <v>0</v>
      </c>
      <c r="T33" s="16"/>
      <c r="X33" s="30">
        <f t="shared" si="8"/>
        <v>3.027245206861756</v>
      </c>
      <c r="Y33" s="30" t="e">
        <f t="shared" si="9"/>
        <v>#DIV/0!</v>
      </c>
      <c r="Z33" s="30" t="e">
        <f t="shared" si="10"/>
        <v>#DIV/0!</v>
      </c>
    </row>
    <row r="34" spans="1:26" ht="12.75">
      <c r="A34" s="40">
        <v>5536</v>
      </c>
      <c r="B34" s="38" t="s">
        <v>318</v>
      </c>
      <c r="C34" s="38" t="s">
        <v>319</v>
      </c>
      <c r="D34" s="38" t="s">
        <v>320</v>
      </c>
      <c r="E34" s="44">
        <f>М!E39</f>
        <v>44.5</v>
      </c>
      <c r="F34" s="44">
        <f t="shared" si="0"/>
        <v>0</v>
      </c>
      <c r="G34" s="45">
        <f>М!G39</f>
        <v>5</v>
      </c>
      <c r="H34" s="44">
        <f t="shared" si="1"/>
        <v>5</v>
      </c>
      <c r="I34" s="44"/>
      <c r="J34" s="44">
        <f t="shared" si="2"/>
        <v>0</v>
      </c>
      <c r="K34" s="45">
        <v>100</v>
      </c>
      <c r="L34" s="44">
        <f t="shared" si="3"/>
        <v>100</v>
      </c>
      <c r="M34" s="44">
        <f t="shared" si="4"/>
        <v>44.5</v>
      </c>
      <c r="N34" s="44">
        <f t="shared" si="5"/>
        <v>105</v>
      </c>
      <c r="O34" s="45"/>
      <c r="P34" s="5"/>
      <c r="Q34" s="5">
        <f t="shared" si="6"/>
        <v>0</v>
      </c>
      <c r="R34" s="16"/>
      <c r="S34" s="5">
        <f t="shared" si="7"/>
        <v>0</v>
      </c>
      <c r="T34" s="20"/>
      <c r="X34" s="30">
        <f t="shared" si="8"/>
        <v>3.3707865168539324</v>
      </c>
      <c r="Y34" s="30" t="e">
        <f t="shared" si="9"/>
        <v>#DIV/0!</v>
      </c>
      <c r="Z34" s="30" t="e">
        <f t="shared" si="10"/>
        <v>#DIV/0!</v>
      </c>
    </row>
    <row r="35" spans="1:26" ht="12.75">
      <c r="A35" s="40">
        <v>5522</v>
      </c>
      <c r="B35" s="37" t="s">
        <v>176</v>
      </c>
      <c r="C35" s="37" t="s">
        <v>215</v>
      </c>
      <c r="D35" s="38" t="s">
        <v>18</v>
      </c>
      <c r="E35" s="44">
        <f>М!E25</f>
        <v>52.8</v>
      </c>
      <c r="F35" s="44">
        <f t="shared" si="0"/>
        <v>7.799999999999997</v>
      </c>
      <c r="G35" s="45">
        <f>М!G25</f>
        <v>0</v>
      </c>
      <c r="H35" s="44">
        <f t="shared" si="1"/>
        <v>7.799999999999997</v>
      </c>
      <c r="I35" s="44"/>
      <c r="J35" s="44">
        <f t="shared" si="2"/>
        <v>0</v>
      </c>
      <c r="K35" s="45">
        <v>100</v>
      </c>
      <c r="L35" s="44">
        <f t="shared" si="3"/>
        <v>100</v>
      </c>
      <c r="M35" s="44">
        <f t="shared" si="4"/>
        <v>52.8</v>
      </c>
      <c r="N35" s="44">
        <f t="shared" si="5"/>
        <v>107.8</v>
      </c>
      <c r="O35" s="45"/>
      <c r="P35" s="5"/>
      <c r="Q35" s="5">
        <f t="shared" si="6"/>
        <v>0</v>
      </c>
      <c r="R35" s="16"/>
      <c r="S35" s="5">
        <f t="shared" si="7"/>
        <v>0</v>
      </c>
      <c r="T35" s="16"/>
      <c r="X35" s="30">
        <f t="shared" si="8"/>
        <v>2.8409090909090913</v>
      </c>
      <c r="Y35" s="30" t="e">
        <f t="shared" si="9"/>
        <v>#DIV/0!</v>
      </c>
      <c r="Z35" s="30" t="e">
        <f t="shared" si="10"/>
        <v>#DIV/0!</v>
      </c>
    </row>
    <row r="36" spans="1:26" ht="12.75">
      <c r="A36" s="40">
        <v>5539</v>
      </c>
      <c r="B36" s="38" t="s">
        <v>88</v>
      </c>
      <c r="C36" s="38" t="s">
        <v>324</v>
      </c>
      <c r="D36" s="38" t="s">
        <v>17</v>
      </c>
      <c r="E36" s="44">
        <f>М!E42</f>
        <v>48.75</v>
      </c>
      <c r="F36" s="44">
        <f t="shared" si="0"/>
        <v>3.75</v>
      </c>
      <c r="G36" s="45">
        <f>М!G42</f>
        <v>10</v>
      </c>
      <c r="H36" s="44">
        <f t="shared" si="1"/>
        <v>13.75</v>
      </c>
      <c r="I36" s="44"/>
      <c r="J36" s="44">
        <f t="shared" si="2"/>
        <v>0</v>
      </c>
      <c r="K36" s="45">
        <v>100</v>
      </c>
      <c r="L36" s="44">
        <f t="shared" si="3"/>
        <v>100</v>
      </c>
      <c r="M36" s="44">
        <f t="shared" si="4"/>
        <v>48.75</v>
      </c>
      <c r="N36" s="44">
        <f t="shared" si="5"/>
        <v>113.75</v>
      </c>
      <c r="O36" s="45"/>
      <c r="P36" s="5"/>
      <c r="Q36" s="5">
        <f t="shared" si="6"/>
        <v>0</v>
      </c>
      <c r="R36" s="16"/>
      <c r="S36" s="5">
        <f t="shared" si="7"/>
        <v>0</v>
      </c>
      <c r="T36" s="16"/>
      <c r="X36" s="30">
        <f t="shared" si="8"/>
        <v>3.076923076923077</v>
      </c>
      <c r="Y36" s="30" t="e">
        <f t="shared" si="9"/>
        <v>#DIV/0!</v>
      </c>
      <c r="Z36" s="30" t="e">
        <f t="shared" si="10"/>
        <v>#DIV/0!</v>
      </c>
    </row>
    <row r="37" spans="1:26" ht="12.75">
      <c r="A37" s="40">
        <v>5525</v>
      </c>
      <c r="B37" s="38" t="s">
        <v>311</v>
      </c>
      <c r="C37" s="38" t="s">
        <v>125</v>
      </c>
      <c r="D37" s="38" t="s">
        <v>66</v>
      </c>
      <c r="E37" s="44">
        <f>М!E28</f>
        <v>61.13</v>
      </c>
      <c r="F37" s="44">
        <f t="shared" si="0"/>
        <v>16.130000000000003</v>
      </c>
      <c r="G37" s="45">
        <f>М!G28</f>
        <v>0</v>
      </c>
      <c r="H37" s="44">
        <f t="shared" si="1"/>
        <v>16.130000000000003</v>
      </c>
      <c r="I37" s="44"/>
      <c r="J37" s="44">
        <f t="shared" si="2"/>
        <v>0</v>
      </c>
      <c r="K37" s="45">
        <v>100</v>
      </c>
      <c r="L37" s="44">
        <f t="shared" si="3"/>
        <v>100</v>
      </c>
      <c r="M37" s="44">
        <f t="shared" si="4"/>
        <v>61.13</v>
      </c>
      <c r="N37" s="44">
        <f t="shared" si="5"/>
        <v>116.13</v>
      </c>
      <c r="O37" s="45"/>
      <c r="P37" s="5"/>
      <c r="Q37" s="5">
        <f t="shared" si="6"/>
        <v>0</v>
      </c>
      <c r="R37" s="16"/>
      <c r="S37" s="5">
        <f t="shared" si="7"/>
        <v>0</v>
      </c>
      <c r="T37" s="21"/>
      <c r="X37" s="30">
        <f t="shared" si="8"/>
        <v>2.45378701128742</v>
      </c>
      <c r="Y37" s="30" t="e">
        <f t="shared" si="9"/>
        <v>#DIV/0!</v>
      </c>
      <c r="Z37" s="30" t="e">
        <f t="shared" si="10"/>
        <v>#DIV/0!</v>
      </c>
    </row>
    <row r="38" spans="1:26" ht="12.75">
      <c r="A38" s="40">
        <v>5515</v>
      </c>
      <c r="B38" s="38" t="s">
        <v>46</v>
      </c>
      <c r="C38" s="38" t="s">
        <v>302</v>
      </c>
      <c r="D38" s="38" t="s">
        <v>4</v>
      </c>
      <c r="E38" s="44">
        <f>М!E18</f>
        <v>0</v>
      </c>
      <c r="F38" s="44">
        <f t="shared" si="0"/>
        <v>0</v>
      </c>
      <c r="G38" s="45">
        <f>М!G18</f>
        <v>120</v>
      </c>
      <c r="H38" s="44">
        <f t="shared" si="1"/>
        <v>120</v>
      </c>
      <c r="I38" s="44"/>
      <c r="J38" s="44">
        <f t="shared" si="2"/>
        <v>0</v>
      </c>
      <c r="K38" s="45"/>
      <c r="L38" s="44">
        <f t="shared" si="3"/>
        <v>0</v>
      </c>
      <c r="M38" s="44">
        <f t="shared" si="4"/>
        <v>0</v>
      </c>
      <c r="N38" s="44">
        <f t="shared" si="5"/>
        <v>120</v>
      </c>
      <c r="O38" s="45"/>
      <c r="P38" s="5"/>
      <c r="Q38" s="5">
        <f t="shared" si="6"/>
        <v>0</v>
      </c>
      <c r="R38" s="16"/>
      <c r="S38" s="5">
        <f t="shared" si="7"/>
        <v>0</v>
      </c>
      <c r="T38" s="16"/>
      <c r="X38" s="30" t="e">
        <f t="shared" si="8"/>
        <v>#DIV/0!</v>
      </c>
      <c r="Y38" s="30" t="e">
        <f t="shared" si="9"/>
        <v>#DIV/0!</v>
      </c>
      <c r="Z38" s="30" t="e">
        <f t="shared" si="10"/>
        <v>#DIV/0!</v>
      </c>
    </row>
    <row r="39" spans="1:26" ht="12.75">
      <c r="A39" s="40">
        <v>5521</v>
      </c>
      <c r="B39" s="38" t="s">
        <v>49</v>
      </c>
      <c r="C39" s="38" t="s">
        <v>50</v>
      </c>
      <c r="D39" s="38" t="s">
        <v>65</v>
      </c>
      <c r="E39" s="44">
        <f>М!E24</f>
        <v>0</v>
      </c>
      <c r="F39" s="44">
        <f t="shared" si="0"/>
        <v>0</v>
      </c>
      <c r="G39" s="45">
        <f>М!G24</f>
        <v>120</v>
      </c>
      <c r="H39" s="44">
        <f t="shared" si="1"/>
        <v>120</v>
      </c>
      <c r="I39" s="44"/>
      <c r="J39" s="44">
        <f t="shared" si="2"/>
        <v>0</v>
      </c>
      <c r="K39" s="45"/>
      <c r="L39" s="44">
        <f t="shared" si="3"/>
        <v>0</v>
      </c>
      <c r="M39" s="44">
        <f t="shared" si="4"/>
        <v>0</v>
      </c>
      <c r="N39" s="44">
        <f t="shared" si="5"/>
        <v>120</v>
      </c>
      <c r="O39" s="45"/>
      <c r="P39" s="5"/>
      <c r="Q39" s="5">
        <f t="shared" si="6"/>
        <v>0</v>
      </c>
      <c r="R39" s="16"/>
      <c r="S39" s="5">
        <f t="shared" si="7"/>
        <v>0</v>
      </c>
      <c r="T39" s="16"/>
      <c r="X39" s="30" t="e">
        <f t="shared" si="8"/>
        <v>#DIV/0!</v>
      </c>
      <c r="Y39" s="30" t="e">
        <f t="shared" si="9"/>
        <v>#DIV/0!</v>
      </c>
      <c r="Z39" s="30" t="e">
        <f t="shared" si="10"/>
        <v>#DIV/0!</v>
      </c>
    </row>
    <row r="40" spans="1:26" ht="12.75">
      <c r="A40" s="40">
        <v>5529</v>
      </c>
      <c r="B40" s="38" t="s">
        <v>61</v>
      </c>
      <c r="C40" s="38" t="s">
        <v>313</v>
      </c>
      <c r="D40" s="38" t="s">
        <v>211</v>
      </c>
      <c r="E40" s="44">
        <f>М!E32</f>
        <v>0</v>
      </c>
      <c r="F40" s="44">
        <f t="shared" si="0"/>
        <v>0</v>
      </c>
      <c r="G40" s="45">
        <f>М!G32</f>
        <v>120</v>
      </c>
      <c r="H40" s="44">
        <f t="shared" si="1"/>
        <v>120</v>
      </c>
      <c r="I40" s="44"/>
      <c r="J40" s="44">
        <f t="shared" si="2"/>
        <v>0</v>
      </c>
      <c r="K40" s="45"/>
      <c r="L40" s="44">
        <f t="shared" si="3"/>
        <v>0</v>
      </c>
      <c r="M40" s="44">
        <f t="shared" si="4"/>
        <v>0</v>
      </c>
      <c r="N40" s="44">
        <f t="shared" si="5"/>
        <v>120</v>
      </c>
      <c r="O40" s="37"/>
      <c r="P40" s="5"/>
      <c r="Q40" s="5">
        <f t="shared" si="6"/>
        <v>0</v>
      </c>
      <c r="R40" s="16"/>
      <c r="S40" s="5">
        <f t="shared" si="7"/>
        <v>0</v>
      </c>
      <c r="X40" s="30" t="e">
        <f t="shared" si="8"/>
        <v>#DIV/0!</v>
      </c>
      <c r="Y40" s="30" t="e">
        <f t="shared" si="9"/>
        <v>#DIV/0!</v>
      </c>
      <c r="Z40" s="30" t="e">
        <f t="shared" si="10"/>
        <v>#DIV/0!</v>
      </c>
    </row>
    <row r="41" spans="1:26" ht="12.75">
      <c r="A41" s="40">
        <v>5533</v>
      </c>
      <c r="B41" s="38" t="s">
        <v>173</v>
      </c>
      <c r="C41" s="38" t="s">
        <v>316</v>
      </c>
      <c r="D41" s="38" t="s">
        <v>17</v>
      </c>
      <c r="E41" s="44">
        <f>М!E36</f>
        <v>0</v>
      </c>
      <c r="F41" s="44">
        <f t="shared" si="0"/>
        <v>0</v>
      </c>
      <c r="G41" s="45">
        <f>М!G36</f>
        <v>120</v>
      </c>
      <c r="H41" s="44">
        <f t="shared" si="1"/>
        <v>120</v>
      </c>
      <c r="I41" s="44"/>
      <c r="J41" s="44">
        <f t="shared" si="2"/>
        <v>0</v>
      </c>
      <c r="K41" s="45"/>
      <c r="L41" s="44">
        <f t="shared" si="3"/>
        <v>0</v>
      </c>
      <c r="M41" s="44">
        <f t="shared" si="4"/>
        <v>0</v>
      </c>
      <c r="N41" s="44">
        <f t="shared" si="5"/>
        <v>120</v>
      </c>
      <c r="O41" s="37"/>
      <c r="P41" s="5"/>
      <c r="Q41" s="5">
        <f t="shared" si="6"/>
        <v>0</v>
      </c>
      <c r="R41" s="16"/>
      <c r="S41" s="5">
        <f t="shared" si="7"/>
        <v>0</v>
      </c>
      <c r="X41" s="30" t="e">
        <f t="shared" si="8"/>
        <v>#DIV/0!</v>
      </c>
      <c r="Y41" s="30" t="e">
        <f t="shared" si="9"/>
        <v>#DIV/0!</v>
      </c>
      <c r="Z41" s="30" t="e">
        <f t="shared" si="10"/>
        <v>#DIV/0!</v>
      </c>
    </row>
    <row r="42" spans="1:26" ht="12.75">
      <c r="A42" s="40">
        <v>5534</v>
      </c>
      <c r="B42" s="38" t="s">
        <v>222</v>
      </c>
      <c r="C42" s="38" t="s">
        <v>317</v>
      </c>
      <c r="D42" s="38" t="s">
        <v>211</v>
      </c>
      <c r="E42" s="44">
        <f>М!E37</f>
        <v>0</v>
      </c>
      <c r="F42" s="44">
        <f t="shared" si="0"/>
        <v>0</v>
      </c>
      <c r="G42" s="45">
        <f>М!G37</f>
        <v>120</v>
      </c>
      <c r="H42" s="44">
        <f t="shared" si="1"/>
        <v>120</v>
      </c>
      <c r="I42" s="44"/>
      <c r="J42" s="44">
        <f t="shared" si="2"/>
        <v>0</v>
      </c>
      <c r="K42" s="45"/>
      <c r="L42" s="44">
        <f t="shared" si="3"/>
        <v>0</v>
      </c>
      <c r="M42" s="44">
        <f t="shared" si="4"/>
        <v>0</v>
      </c>
      <c r="N42" s="44">
        <f t="shared" si="5"/>
        <v>120</v>
      </c>
      <c r="O42" s="37"/>
      <c r="P42" s="5"/>
      <c r="Q42" s="5">
        <f t="shared" si="6"/>
        <v>0</v>
      </c>
      <c r="R42" s="16"/>
      <c r="S42" s="5">
        <f t="shared" si="7"/>
        <v>0</v>
      </c>
      <c r="X42" s="30" t="e">
        <f t="shared" si="8"/>
        <v>#DIV/0!</v>
      </c>
      <c r="Y42" s="30" t="e">
        <f t="shared" si="9"/>
        <v>#DIV/0!</v>
      </c>
      <c r="Z42" s="30" t="e">
        <f t="shared" si="10"/>
        <v>#DIV/0!</v>
      </c>
    </row>
    <row r="43" spans="1:26" ht="12.75">
      <c r="A43" s="40">
        <v>5537</v>
      </c>
      <c r="B43" s="38" t="s">
        <v>106</v>
      </c>
      <c r="C43" s="38" t="s">
        <v>323</v>
      </c>
      <c r="D43" s="38" t="s">
        <v>17</v>
      </c>
      <c r="E43" s="44">
        <f>М!E40</f>
        <v>0</v>
      </c>
      <c r="F43" s="44">
        <f t="shared" si="0"/>
        <v>0</v>
      </c>
      <c r="G43" s="45">
        <f>М!G40</f>
        <v>120</v>
      </c>
      <c r="H43" s="44">
        <f t="shared" si="1"/>
        <v>120</v>
      </c>
      <c r="I43" s="44"/>
      <c r="J43" s="44">
        <f t="shared" si="2"/>
        <v>0</v>
      </c>
      <c r="K43" s="45"/>
      <c r="L43" s="44">
        <f t="shared" si="3"/>
        <v>0</v>
      </c>
      <c r="M43" s="44">
        <f t="shared" si="4"/>
        <v>0</v>
      </c>
      <c r="N43" s="44">
        <f t="shared" si="5"/>
        <v>120</v>
      </c>
      <c r="O43" s="37"/>
      <c r="P43" s="5"/>
      <c r="Q43" s="5">
        <f t="shared" si="6"/>
        <v>0</v>
      </c>
      <c r="R43" s="16"/>
      <c r="S43" s="5">
        <f t="shared" si="7"/>
        <v>0</v>
      </c>
      <c r="X43" s="30" t="e">
        <f t="shared" si="8"/>
        <v>#DIV/0!</v>
      </c>
      <c r="Y43" s="30" t="e">
        <f t="shared" si="9"/>
        <v>#DIV/0!</v>
      </c>
      <c r="Z43" s="30" t="e">
        <f t="shared" si="10"/>
        <v>#DIV/0!</v>
      </c>
    </row>
    <row r="44" spans="1:26" ht="12.75">
      <c r="A44" s="40">
        <v>5541</v>
      </c>
      <c r="B44" s="38" t="s">
        <v>277</v>
      </c>
      <c r="C44" s="38" t="s">
        <v>278</v>
      </c>
      <c r="D44" s="38" t="s">
        <v>17</v>
      </c>
      <c r="E44" s="44">
        <f>М!E44</f>
        <v>50.81</v>
      </c>
      <c r="F44" s="44">
        <f t="shared" si="0"/>
        <v>5.810000000000002</v>
      </c>
      <c r="G44" s="45">
        <f>М!G44</f>
        <v>15</v>
      </c>
      <c r="H44" s="44">
        <f t="shared" si="1"/>
        <v>20.810000000000002</v>
      </c>
      <c r="I44" s="44"/>
      <c r="J44" s="44">
        <f t="shared" si="2"/>
        <v>0</v>
      </c>
      <c r="K44" s="45">
        <v>100</v>
      </c>
      <c r="L44" s="44">
        <f t="shared" si="3"/>
        <v>100</v>
      </c>
      <c r="M44" s="44">
        <f t="shared" si="4"/>
        <v>50.81</v>
      </c>
      <c r="N44" s="44">
        <f t="shared" si="5"/>
        <v>120.81</v>
      </c>
      <c r="O44" s="37"/>
      <c r="P44" s="5"/>
      <c r="Q44" s="5">
        <f t="shared" si="6"/>
        <v>0</v>
      </c>
      <c r="R44" s="16"/>
      <c r="S44" s="5">
        <f t="shared" si="7"/>
        <v>0</v>
      </c>
      <c r="X44" s="30">
        <f t="shared" si="8"/>
        <v>2.9521747687463096</v>
      </c>
      <c r="Y44" s="30" t="e">
        <f t="shared" si="9"/>
        <v>#DIV/0!</v>
      </c>
      <c r="Z44" s="30" t="e">
        <f t="shared" si="10"/>
        <v>#DIV/0!</v>
      </c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IV4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8.125" style="1" bestFit="1" customWidth="1"/>
    <col min="6" max="6" width="10.75390625" style="0" customWidth="1"/>
    <col min="10" max="10" width="9.625" style="0" customWidth="1"/>
    <col min="17" max="17" width="10.25390625" style="0" customWidth="1"/>
    <col min="24" max="25" width="12.25390625" style="0" customWidth="1"/>
    <col min="26" max="26" width="10.125" style="0" customWidth="1"/>
    <col min="28" max="28" width="10.125" style="0" customWidth="1"/>
  </cols>
  <sheetData>
    <row r="1" spans="1:20" ht="12.75">
      <c r="A1" s="37"/>
      <c r="B1" s="37"/>
      <c r="C1" s="37"/>
      <c r="D1" s="38"/>
      <c r="E1" s="95" t="s">
        <v>29</v>
      </c>
      <c r="F1" s="95"/>
      <c r="G1" s="95"/>
      <c r="H1" s="95"/>
      <c r="I1" s="95" t="s">
        <v>288</v>
      </c>
      <c r="J1" s="95"/>
      <c r="K1" s="95"/>
      <c r="L1" s="95"/>
      <c r="M1" s="39"/>
      <c r="N1" s="39"/>
      <c r="O1" s="37"/>
      <c r="P1" s="95" t="s">
        <v>31</v>
      </c>
      <c r="Q1" s="96"/>
      <c r="R1" s="96"/>
      <c r="S1" s="96"/>
      <c r="T1" s="96"/>
    </row>
    <row r="2" spans="1:26" ht="12.75">
      <c r="A2" s="37"/>
      <c r="B2" s="37"/>
      <c r="C2" s="37"/>
      <c r="D2" s="38"/>
      <c r="E2" s="39" t="s">
        <v>188</v>
      </c>
      <c r="F2" s="40">
        <f>Макси!F2</f>
        <v>45</v>
      </c>
      <c r="G2" s="39" t="s">
        <v>189</v>
      </c>
      <c r="H2" s="40">
        <f>Макси!H2</f>
        <v>68</v>
      </c>
      <c r="I2" s="39" t="s">
        <v>188</v>
      </c>
      <c r="J2" s="40">
        <f>Макси!J2</f>
        <v>33</v>
      </c>
      <c r="K2" s="39" t="s">
        <v>189</v>
      </c>
      <c r="L2" s="40">
        <f>Макси!L2</f>
        <v>50</v>
      </c>
      <c r="M2" s="40"/>
      <c r="N2" s="40"/>
      <c r="O2" s="37"/>
      <c r="P2" s="39" t="s">
        <v>188</v>
      </c>
      <c r="Q2" s="91">
        <f>Макси!Q2</f>
        <v>40</v>
      </c>
      <c r="R2" s="92" t="s">
        <v>189</v>
      </c>
      <c r="S2" s="91">
        <f>Макси!S2</f>
        <v>60</v>
      </c>
      <c r="T2" s="91"/>
      <c r="W2" s="6" t="s">
        <v>249</v>
      </c>
      <c r="X2">
        <f>Макси!X2</f>
        <v>150</v>
      </c>
      <c r="Y2">
        <f>Макси!Y2</f>
        <v>125</v>
      </c>
      <c r="Z2">
        <f>Макси!Z2</f>
        <v>150</v>
      </c>
    </row>
    <row r="3" spans="1:26" ht="28.5" customHeight="1">
      <c r="A3" s="41" t="s">
        <v>0</v>
      </c>
      <c r="B3" s="41" t="s">
        <v>1</v>
      </c>
      <c r="C3" s="41" t="s">
        <v>2</v>
      </c>
      <c r="D3" s="42" t="s">
        <v>3</v>
      </c>
      <c r="E3" s="42" t="s">
        <v>25</v>
      </c>
      <c r="F3" s="41" t="s">
        <v>30</v>
      </c>
      <c r="G3" s="42" t="s">
        <v>26</v>
      </c>
      <c r="H3" s="41" t="s">
        <v>27</v>
      </c>
      <c r="I3" s="42" t="s">
        <v>25</v>
      </c>
      <c r="J3" s="41" t="s">
        <v>30</v>
      </c>
      <c r="K3" s="42" t="s">
        <v>26</v>
      </c>
      <c r="L3" s="41" t="s">
        <v>27</v>
      </c>
      <c r="M3" s="41" t="s">
        <v>289</v>
      </c>
      <c r="N3" s="41" t="s">
        <v>290</v>
      </c>
      <c r="O3" s="41" t="s">
        <v>28</v>
      </c>
      <c r="P3" s="41" t="s">
        <v>25</v>
      </c>
      <c r="Q3" s="41" t="s">
        <v>30</v>
      </c>
      <c r="R3" s="41" t="s">
        <v>26</v>
      </c>
      <c r="S3" s="41" t="s">
        <v>27</v>
      </c>
      <c r="T3" s="41" t="s">
        <v>28</v>
      </c>
      <c r="X3" s="31" t="s">
        <v>157</v>
      </c>
      <c r="Y3" s="31" t="s">
        <v>291</v>
      </c>
      <c r="Z3" s="31" t="s">
        <v>158</v>
      </c>
    </row>
    <row r="4" spans="1:26" s="7" customFormat="1" ht="12.75">
      <c r="A4" s="50">
        <v>4019</v>
      </c>
      <c r="B4" s="38" t="s">
        <v>35</v>
      </c>
      <c r="C4" s="38" t="s">
        <v>36</v>
      </c>
      <c r="D4" s="38" t="s">
        <v>298</v>
      </c>
      <c r="E4" s="44">
        <f>S!E20</f>
        <v>39.95</v>
      </c>
      <c r="F4" s="44">
        <f aca="true" t="shared" si="0" ref="F4:F67">IF(E4=0,0,IF(E4&gt;$H$2,120,IF(E4&lt;$F$2,0,IF($H$2&gt;E4&gt;$F$2,E4-$F$2))))</f>
        <v>0</v>
      </c>
      <c r="G4" s="45">
        <f>S!G20</f>
        <v>5</v>
      </c>
      <c r="H4" s="44">
        <f aca="true" t="shared" si="1" ref="H4:H67">SUM(F4:G4)</f>
        <v>5</v>
      </c>
      <c r="I4" s="44">
        <v>28.87</v>
      </c>
      <c r="J4" s="44">
        <f aca="true" t="shared" si="2" ref="J4:J67">IF(I4=0,0,IF(I4&gt;$L$2,120,IF(I4&lt;$J$2,0,IF($L$2&gt;I4&gt;$J$2,I4-$J$2))))</f>
        <v>0</v>
      </c>
      <c r="K4" s="45">
        <v>0</v>
      </c>
      <c r="L4" s="44">
        <f aca="true" t="shared" si="3" ref="L4:L67">SUM(J4:K4)</f>
        <v>0</v>
      </c>
      <c r="M4" s="44">
        <f aca="true" t="shared" si="4" ref="M4:M67">SUM(E4,I4)</f>
        <v>68.82000000000001</v>
      </c>
      <c r="N4" s="44">
        <f aca="true" t="shared" si="5" ref="N4:N67">SUM(H4,L4)</f>
        <v>5</v>
      </c>
      <c r="O4" s="90">
        <v>18</v>
      </c>
      <c r="P4" s="44">
        <v>37.44</v>
      </c>
      <c r="Q4" s="44">
        <f aca="true" t="shared" si="6" ref="Q4:Q65">IF(P4=0,0,IF(P4&gt;$S$2,120,IF(P4&lt;$Q$2,0,IF($S$2&gt;P4&gt;$Q$2,P4-$Q$2))))</f>
        <v>0</v>
      </c>
      <c r="R4" s="45">
        <v>0</v>
      </c>
      <c r="S4" s="44">
        <f aca="true" t="shared" si="7" ref="S4:S64">SUM(Q4:R4)</f>
        <v>0</v>
      </c>
      <c r="T4" s="45">
        <v>1</v>
      </c>
      <c r="X4" s="30">
        <f>$X$2/E4</f>
        <v>3.754693366708385</v>
      </c>
      <c r="Y4" s="30">
        <f>$Y$2/I4</f>
        <v>4.329754069968826</v>
      </c>
      <c r="Z4" s="30">
        <f>$Z$2/P4</f>
        <v>4.006410256410256</v>
      </c>
    </row>
    <row r="5" spans="1:26" ht="12.75">
      <c r="A5" s="50">
        <v>4004</v>
      </c>
      <c r="B5" s="38" t="s">
        <v>133</v>
      </c>
      <c r="C5" s="38" t="s">
        <v>79</v>
      </c>
      <c r="D5" s="38" t="s">
        <v>100</v>
      </c>
      <c r="E5" s="44">
        <f>S!E7</f>
        <v>48.88</v>
      </c>
      <c r="F5" s="44">
        <f t="shared" si="0"/>
        <v>3.8800000000000026</v>
      </c>
      <c r="G5" s="45">
        <f>S!G7</f>
        <v>0</v>
      </c>
      <c r="H5" s="44">
        <f t="shared" si="1"/>
        <v>3.8800000000000026</v>
      </c>
      <c r="I5" s="44">
        <v>33.71</v>
      </c>
      <c r="J5" s="44">
        <f t="shared" si="2"/>
        <v>0.7100000000000009</v>
      </c>
      <c r="K5" s="45">
        <v>0</v>
      </c>
      <c r="L5" s="44">
        <f t="shared" si="3"/>
        <v>0.7100000000000009</v>
      </c>
      <c r="M5" s="44">
        <f t="shared" si="4"/>
        <v>82.59</v>
      </c>
      <c r="N5" s="44">
        <f t="shared" si="5"/>
        <v>4.590000000000003</v>
      </c>
      <c r="O5" s="90">
        <v>15</v>
      </c>
      <c r="P5" s="44">
        <v>38.78</v>
      </c>
      <c r="Q5" s="44">
        <f>IF(P5=0,0,IF(P5&gt;$S$2,120,IF(P5&lt;$Q$2,0,IF($S$2&gt;P5&gt;$Q$2,P5-$Q$2))))</f>
        <v>0</v>
      </c>
      <c r="R5" s="45">
        <v>0</v>
      </c>
      <c r="S5" s="44">
        <f>SUM(Q5:R5)</f>
        <v>0</v>
      </c>
      <c r="T5" s="45">
        <v>2</v>
      </c>
      <c r="X5" s="30">
        <f aca="true" t="shared" si="8" ref="X5:X64">$X$2/E5</f>
        <v>3.06873977086743</v>
      </c>
      <c r="Y5" s="30">
        <f aca="true" t="shared" si="9" ref="Y5:Y64">$Y$2/I5</f>
        <v>3.708098487095817</v>
      </c>
      <c r="Z5" s="30">
        <f aca="true" t="shared" si="10" ref="Z5:Z64">$Z$2/P5</f>
        <v>3.867973182052604</v>
      </c>
    </row>
    <row r="6" spans="1:26" ht="12.75">
      <c r="A6" s="50">
        <v>4010</v>
      </c>
      <c r="B6" s="37" t="s">
        <v>235</v>
      </c>
      <c r="C6" s="37" t="s">
        <v>332</v>
      </c>
      <c r="D6" s="38" t="s">
        <v>34</v>
      </c>
      <c r="E6" s="44">
        <f>S!E12</f>
        <v>39.88</v>
      </c>
      <c r="F6" s="44">
        <f t="shared" si="0"/>
        <v>0</v>
      </c>
      <c r="G6" s="45">
        <f>S!G12</f>
        <v>0</v>
      </c>
      <c r="H6" s="44">
        <f t="shared" si="1"/>
        <v>0</v>
      </c>
      <c r="I6" s="44">
        <v>30.74</v>
      </c>
      <c r="J6" s="44">
        <f t="shared" si="2"/>
        <v>0</v>
      </c>
      <c r="K6" s="45">
        <v>0</v>
      </c>
      <c r="L6" s="44">
        <f t="shared" si="3"/>
        <v>0</v>
      </c>
      <c r="M6" s="44">
        <f t="shared" si="4"/>
        <v>70.62</v>
      </c>
      <c r="N6" s="44">
        <f t="shared" si="5"/>
        <v>0</v>
      </c>
      <c r="O6" s="90">
        <v>1</v>
      </c>
      <c r="P6" s="44">
        <v>39.66</v>
      </c>
      <c r="Q6" s="44">
        <f>IF(P6=0,0,IF(P6&gt;$S$2,120,IF(P6&lt;$Q$2,0,IF($S$2&gt;P6&gt;$Q$2,P6-$Q$2))))</f>
        <v>0</v>
      </c>
      <c r="R6" s="45">
        <v>0</v>
      </c>
      <c r="S6" s="44">
        <f>SUM(Q6:R6)</f>
        <v>0</v>
      </c>
      <c r="T6" s="45">
        <v>3</v>
      </c>
      <c r="X6" s="30">
        <f t="shared" si="8"/>
        <v>3.761283851554664</v>
      </c>
      <c r="Y6" s="30">
        <f t="shared" si="9"/>
        <v>4.066363044892649</v>
      </c>
      <c r="Z6" s="30">
        <f t="shared" si="10"/>
        <v>3.782148260211801</v>
      </c>
    </row>
    <row r="7" spans="1:26" ht="12.75">
      <c r="A7" s="50">
        <v>4034</v>
      </c>
      <c r="B7" s="37" t="s">
        <v>134</v>
      </c>
      <c r="C7" s="37" t="s">
        <v>136</v>
      </c>
      <c r="D7" s="38" t="s">
        <v>112</v>
      </c>
      <c r="E7" s="44">
        <f>S!E35</f>
        <v>46.54</v>
      </c>
      <c r="F7" s="44">
        <f t="shared" si="0"/>
        <v>1.5399999999999991</v>
      </c>
      <c r="G7" s="45">
        <f>S!G35</f>
        <v>0</v>
      </c>
      <c r="H7" s="44">
        <f t="shared" si="1"/>
        <v>1.5399999999999991</v>
      </c>
      <c r="I7" s="44">
        <v>32.96</v>
      </c>
      <c r="J7" s="44">
        <f t="shared" si="2"/>
        <v>0</v>
      </c>
      <c r="K7" s="45">
        <v>0</v>
      </c>
      <c r="L7" s="44">
        <f t="shared" si="3"/>
        <v>0</v>
      </c>
      <c r="M7" s="44">
        <f t="shared" si="4"/>
        <v>79.5</v>
      </c>
      <c r="N7" s="44">
        <f t="shared" si="5"/>
        <v>1.5399999999999991</v>
      </c>
      <c r="O7" s="90">
        <v>11</v>
      </c>
      <c r="P7" s="44">
        <v>41.01</v>
      </c>
      <c r="Q7" s="44">
        <f t="shared" si="6"/>
        <v>1.009999999999998</v>
      </c>
      <c r="R7" s="45">
        <v>0</v>
      </c>
      <c r="S7" s="44">
        <f t="shared" si="7"/>
        <v>1.009999999999998</v>
      </c>
      <c r="T7" s="45">
        <v>4</v>
      </c>
      <c r="X7" s="30">
        <f t="shared" si="8"/>
        <v>3.2230339492909326</v>
      </c>
      <c r="Y7" s="30">
        <f t="shared" si="9"/>
        <v>3.7924757281553396</v>
      </c>
      <c r="Z7" s="30">
        <f t="shared" si="10"/>
        <v>3.65764447695684</v>
      </c>
    </row>
    <row r="8" spans="1:26" ht="12.75">
      <c r="A8" s="50">
        <v>4022</v>
      </c>
      <c r="B8" s="38" t="s">
        <v>58</v>
      </c>
      <c r="C8" s="38" t="s">
        <v>338</v>
      </c>
      <c r="D8" s="38" t="s">
        <v>44</v>
      </c>
      <c r="E8" s="44">
        <f>S!E23</f>
        <v>43.47</v>
      </c>
      <c r="F8" s="44">
        <f t="shared" si="0"/>
        <v>0</v>
      </c>
      <c r="G8" s="45">
        <f>S!G23</f>
        <v>0</v>
      </c>
      <c r="H8" s="44">
        <f t="shared" si="1"/>
        <v>0</v>
      </c>
      <c r="I8" s="44">
        <v>32.81</v>
      </c>
      <c r="J8" s="44">
        <f t="shared" si="2"/>
        <v>0</v>
      </c>
      <c r="K8" s="45">
        <v>0</v>
      </c>
      <c r="L8" s="44">
        <f t="shared" si="3"/>
        <v>0</v>
      </c>
      <c r="M8" s="44">
        <f t="shared" si="4"/>
        <v>76.28</v>
      </c>
      <c r="N8" s="44">
        <f t="shared" si="5"/>
        <v>0</v>
      </c>
      <c r="O8" s="90">
        <v>4</v>
      </c>
      <c r="P8" s="44">
        <v>41.57</v>
      </c>
      <c r="Q8" s="44">
        <f t="shared" si="6"/>
        <v>1.5700000000000003</v>
      </c>
      <c r="R8" s="45">
        <v>0</v>
      </c>
      <c r="S8" s="44">
        <f>SUM(Q8:R8)</f>
        <v>1.5700000000000003</v>
      </c>
      <c r="T8" s="45">
        <v>5</v>
      </c>
      <c r="X8" s="30">
        <f t="shared" si="8"/>
        <v>3.450655624568668</v>
      </c>
      <c r="Y8" s="30">
        <f t="shared" si="9"/>
        <v>3.8098140810728434</v>
      </c>
      <c r="Z8" s="30">
        <f t="shared" si="10"/>
        <v>3.6083714216983402</v>
      </c>
    </row>
    <row r="9" spans="1:26" ht="12.75">
      <c r="A9" s="50">
        <v>4028</v>
      </c>
      <c r="B9" s="37" t="s">
        <v>48</v>
      </c>
      <c r="C9" s="37" t="s">
        <v>240</v>
      </c>
      <c r="D9" s="38" t="s">
        <v>172</v>
      </c>
      <c r="E9" s="44">
        <f>S!E29</f>
        <v>45.44</v>
      </c>
      <c r="F9" s="44">
        <f t="shared" si="0"/>
        <v>0.4399999999999977</v>
      </c>
      <c r="G9" s="45">
        <f>S!G29</f>
        <v>0</v>
      </c>
      <c r="H9" s="44">
        <f t="shared" si="1"/>
        <v>0.4399999999999977</v>
      </c>
      <c r="I9" s="44">
        <v>32.48</v>
      </c>
      <c r="J9" s="44">
        <f t="shared" si="2"/>
        <v>0</v>
      </c>
      <c r="K9" s="45">
        <v>0</v>
      </c>
      <c r="L9" s="44">
        <f t="shared" si="3"/>
        <v>0</v>
      </c>
      <c r="M9" s="44">
        <f t="shared" si="4"/>
        <v>77.91999999999999</v>
      </c>
      <c r="N9" s="44">
        <f t="shared" si="5"/>
        <v>0.4399999999999977</v>
      </c>
      <c r="O9" s="90">
        <v>9</v>
      </c>
      <c r="P9" s="44">
        <v>42.14</v>
      </c>
      <c r="Q9" s="44">
        <f t="shared" si="6"/>
        <v>2.1400000000000006</v>
      </c>
      <c r="R9" s="45">
        <v>0</v>
      </c>
      <c r="S9" s="44">
        <f t="shared" si="7"/>
        <v>2.1400000000000006</v>
      </c>
      <c r="T9" s="45">
        <v>6</v>
      </c>
      <c r="X9" s="30">
        <f t="shared" si="8"/>
        <v>3.301056338028169</v>
      </c>
      <c r="Y9" s="30">
        <f t="shared" si="9"/>
        <v>3.848522167487685</v>
      </c>
      <c r="Z9" s="30">
        <f t="shared" si="10"/>
        <v>3.559563360227812</v>
      </c>
    </row>
    <row r="10" spans="1:26" ht="12.75">
      <c r="A10" s="50">
        <v>4025</v>
      </c>
      <c r="B10" s="38" t="s">
        <v>12</v>
      </c>
      <c r="C10" s="38" t="s">
        <v>126</v>
      </c>
      <c r="D10" s="38" t="s">
        <v>263</v>
      </c>
      <c r="E10" s="44">
        <f>S!E26</f>
        <v>44.96</v>
      </c>
      <c r="F10" s="44">
        <f t="shared" si="0"/>
        <v>0</v>
      </c>
      <c r="G10" s="45">
        <f>S!G26</f>
        <v>0</v>
      </c>
      <c r="H10" s="44">
        <f t="shared" si="1"/>
        <v>0</v>
      </c>
      <c r="I10" s="44">
        <v>32.8</v>
      </c>
      <c r="J10" s="44">
        <f t="shared" si="2"/>
        <v>0</v>
      </c>
      <c r="K10" s="45">
        <v>0</v>
      </c>
      <c r="L10" s="44">
        <f t="shared" si="3"/>
        <v>0</v>
      </c>
      <c r="M10" s="44">
        <f t="shared" si="4"/>
        <v>77.75999999999999</v>
      </c>
      <c r="N10" s="44">
        <f t="shared" si="5"/>
        <v>0</v>
      </c>
      <c r="O10" s="90">
        <v>5</v>
      </c>
      <c r="P10" s="44">
        <v>41.46</v>
      </c>
      <c r="Q10" s="44">
        <f t="shared" si="6"/>
        <v>1.4600000000000009</v>
      </c>
      <c r="R10" s="45">
        <v>5</v>
      </c>
      <c r="S10" s="44">
        <f t="shared" si="7"/>
        <v>6.460000000000001</v>
      </c>
      <c r="T10" s="45">
        <v>7</v>
      </c>
      <c r="X10" s="30">
        <f t="shared" si="8"/>
        <v>3.3362989323843415</v>
      </c>
      <c r="Y10" s="30">
        <f t="shared" si="9"/>
        <v>3.810975609756098</v>
      </c>
      <c r="Z10" s="30">
        <f t="shared" si="10"/>
        <v>3.61794500723589</v>
      </c>
    </row>
    <row r="11" spans="1:26" ht="12.75">
      <c r="A11" s="51">
        <v>4058</v>
      </c>
      <c r="B11" s="37" t="s">
        <v>351</v>
      </c>
      <c r="C11" s="37" t="s">
        <v>352</v>
      </c>
      <c r="D11" s="38" t="s">
        <v>175</v>
      </c>
      <c r="E11" s="44">
        <f>S!E57</f>
        <v>47.22</v>
      </c>
      <c r="F11" s="44">
        <f t="shared" si="0"/>
        <v>2.219999999999999</v>
      </c>
      <c r="G11" s="45">
        <f>S!G57</f>
        <v>0</v>
      </c>
      <c r="H11" s="44">
        <f t="shared" si="1"/>
        <v>2.219999999999999</v>
      </c>
      <c r="I11" s="44">
        <v>35.49</v>
      </c>
      <c r="J11" s="44">
        <f t="shared" si="2"/>
        <v>2.490000000000002</v>
      </c>
      <c r="K11" s="45">
        <v>0</v>
      </c>
      <c r="L11" s="44">
        <f t="shared" si="3"/>
        <v>2.490000000000002</v>
      </c>
      <c r="M11" s="44">
        <f t="shared" si="4"/>
        <v>82.71000000000001</v>
      </c>
      <c r="N11" s="44">
        <f t="shared" si="5"/>
        <v>4.710000000000001</v>
      </c>
      <c r="O11" s="90">
        <v>17</v>
      </c>
      <c r="P11" s="44">
        <v>46.53</v>
      </c>
      <c r="Q11" s="44">
        <f t="shared" si="6"/>
        <v>6.530000000000001</v>
      </c>
      <c r="R11" s="45">
        <v>0</v>
      </c>
      <c r="S11" s="44">
        <f t="shared" si="7"/>
        <v>6.530000000000001</v>
      </c>
      <c r="T11" s="45">
        <v>8</v>
      </c>
      <c r="X11" s="30">
        <f t="shared" si="8"/>
        <v>3.176620076238882</v>
      </c>
      <c r="Y11" s="30">
        <f t="shared" si="9"/>
        <v>3.522118906734291</v>
      </c>
      <c r="Z11" s="30">
        <f t="shared" si="10"/>
        <v>3.223726627981947</v>
      </c>
    </row>
    <row r="12" spans="1:26" ht="12.75">
      <c r="A12" s="50">
        <v>4063</v>
      </c>
      <c r="B12" s="37" t="s">
        <v>121</v>
      </c>
      <c r="C12" s="37" t="s">
        <v>122</v>
      </c>
      <c r="D12" s="38" t="s">
        <v>266</v>
      </c>
      <c r="E12" s="44">
        <f>S!E62</f>
        <v>45.48</v>
      </c>
      <c r="F12" s="44">
        <f t="shared" si="0"/>
        <v>0.4799999999999969</v>
      </c>
      <c r="G12" s="45">
        <f>S!G62</f>
        <v>0</v>
      </c>
      <c r="H12" s="44">
        <f t="shared" si="1"/>
        <v>0.4799999999999969</v>
      </c>
      <c r="I12" s="44">
        <v>35.68</v>
      </c>
      <c r="J12" s="44">
        <f t="shared" si="2"/>
        <v>2.6799999999999997</v>
      </c>
      <c r="K12" s="45">
        <v>0</v>
      </c>
      <c r="L12" s="44">
        <f t="shared" si="3"/>
        <v>2.6799999999999997</v>
      </c>
      <c r="M12" s="44">
        <f t="shared" si="4"/>
        <v>81.16</v>
      </c>
      <c r="N12" s="44">
        <f t="shared" si="5"/>
        <v>3.1599999999999966</v>
      </c>
      <c r="O12" s="90">
        <v>13</v>
      </c>
      <c r="P12" s="44">
        <v>47.1</v>
      </c>
      <c r="Q12" s="44">
        <f t="shared" si="6"/>
        <v>7.100000000000001</v>
      </c>
      <c r="R12" s="45">
        <v>0</v>
      </c>
      <c r="S12" s="44">
        <f t="shared" si="7"/>
        <v>7.100000000000001</v>
      </c>
      <c r="T12" s="45">
        <v>9</v>
      </c>
      <c r="X12" s="30">
        <f t="shared" si="8"/>
        <v>3.2981530343007917</v>
      </c>
      <c r="Y12" s="30">
        <f t="shared" si="9"/>
        <v>3.5033632286995515</v>
      </c>
      <c r="Z12" s="30">
        <f t="shared" si="10"/>
        <v>3.184713375796178</v>
      </c>
    </row>
    <row r="13" spans="1:26" ht="12.75">
      <c r="A13" s="50">
        <v>4054</v>
      </c>
      <c r="B13" s="38" t="s">
        <v>230</v>
      </c>
      <c r="C13" s="38" t="s">
        <v>131</v>
      </c>
      <c r="D13" s="38" t="s">
        <v>281</v>
      </c>
      <c r="E13" s="44">
        <f>S!E53</f>
        <v>48.03</v>
      </c>
      <c r="F13" s="44">
        <f>IF(E13=0,0,IF(E13&gt;$H$2,120,IF(E13&lt;$F$2,0,IF($H$2&gt;E13&gt;$F$2,E13-$F$2))))</f>
        <v>3.030000000000001</v>
      </c>
      <c r="G13" s="45">
        <f>S!G53</f>
        <v>15</v>
      </c>
      <c r="H13" s="44">
        <f>SUM(F13:G13)</f>
        <v>18.03</v>
      </c>
      <c r="I13" s="44"/>
      <c r="J13" s="44">
        <f>IF(I13=0,0,IF(I13&gt;$L$2,120,IF(I13&lt;$J$2,0,IF($L$2&gt;I13&gt;$J$2,I13-$J$2))))</f>
        <v>0</v>
      </c>
      <c r="K13" s="45">
        <v>100</v>
      </c>
      <c r="L13" s="44">
        <f>SUM(J13:K13)</f>
        <v>100</v>
      </c>
      <c r="M13" s="44">
        <f>SUM(E13,I13)</f>
        <v>48.03</v>
      </c>
      <c r="N13" s="44">
        <f>SUM(H13,L13)</f>
        <v>118.03</v>
      </c>
      <c r="O13" s="45"/>
      <c r="P13" s="44">
        <v>43.16</v>
      </c>
      <c r="Q13" s="44">
        <f>IF(P13=0,0,IF(P13&gt;$S$2,120,IF(P13&lt;$Q$2,0,IF($S$2&gt;P13&gt;$Q$2,P13-$Q$2))))</f>
        <v>3.1599999999999966</v>
      </c>
      <c r="R13" s="45">
        <v>5</v>
      </c>
      <c r="S13" s="44">
        <f>SUM(Q13:R13)</f>
        <v>8.159999999999997</v>
      </c>
      <c r="T13" s="45">
        <v>10</v>
      </c>
      <c r="X13" s="30">
        <f t="shared" si="8"/>
        <v>3.123048094940662</v>
      </c>
      <c r="Y13" s="30" t="e">
        <f t="shared" si="9"/>
        <v>#DIV/0!</v>
      </c>
      <c r="Z13" s="30">
        <f t="shared" si="10"/>
        <v>3.4754402224281744</v>
      </c>
    </row>
    <row r="14" spans="1:26" ht="12.75">
      <c r="A14" s="50">
        <v>4032</v>
      </c>
      <c r="B14" s="38" t="s">
        <v>40</v>
      </c>
      <c r="C14" s="38" t="s">
        <v>41</v>
      </c>
      <c r="D14" s="38" t="s">
        <v>60</v>
      </c>
      <c r="E14" s="44">
        <f>S!E33</f>
        <v>41.37</v>
      </c>
      <c r="F14" s="44">
        <f t="shared" si="0"/>
        <v>0</v>
      </c>
      <c r="G14" s="45">
        <f>S!G33</f>
        <v>0</v>
      </c>
      <c r="H14" s="44">
        <f t="shared" si="1"/>
        <v>0</v>
      </c>
      <c r="I14" s="44">
        <v>33.52</v>
      </c>
      <c r="J14" s="44">
        <f t="shared" si="2"/>
        <v>0.5200000000000031</v>
      </c>
      <c r="K14" s="45">
        <v>0</v>
      </c>
      <c r="L14" s="44">
        <f t="shared" si="3"/>
        <v>0.5200000000000031</v>
      </c>
      <c r="M14" s="44">
        <f t="shared" si="4"/>
        <v>74.89</v>
      </c>
      <c r="N14" s="44">
        <f t="shared" si="5"/>
        <v>0.5200000000000031</v>
      </c>
      <c r="O14" s="90">
        <v>10</v>
      </c>
      <c r="P14" s="44">
        <v>39.61</v>
      </c>
      <c r="Q14" s="44">
        <f t="shared" si="6"/>
        <v>0</v>
      </c>
      <c r="R14" s="45">
        <v>10</v>
      </c>
      <c r="S14" s="44">
        <f t="shared" si="7"/>
        <v>10</v>
      </c>
      <c r="T14" s="45">
        <v>11</v>
      </c>
      <c r="X14" s="30">
        <f t="shared" si="8"/>
        <v>3.6258158085569256</v>
      </c>
      <c r="Y14" s="30">
        <f t="shared" si="9"/>
        <v>3.7291169451073984</v>
      </c>
      <c r="Z14" s="30">
        <f t="shared" si="10"/>
        <v>3.7869224943196165</v>
      </c>
    </row>
    <row r="15" spans="1:26" ht="12.75">
      <c r="A15" s="50">
        <v>4047</v>
      </c>
      <c r="B15" s="38" t="s">
        <v>81</v>
      </c>
      <c r="C15" s="38" t="s">
        <v>82</v>
      </c>
      <c r="D15" s="38" t="s">
        <v>268</v>
      </c>
      <c r="E15" s="44">
        <f>S!E46</f>
        <v>49.53</v>
      </c>
      <c r="F15" s="44">
        <f>IF(E15=0,0,IF(E15&gt;$H$2,120,IF(E15&lt;$F$2,0,IF($H$2&gt;E15&gt;$F$2,E15-$F$2))))</f>
        <v>4.530000000000001</v>
      </c>
      <c r="G15" s="45">
        <f>S!G46</f>
        <v>0</v>
      </c>
      <c r="H15" s="44">
        <f>SUM(F15:G15)</f>
        <v>4.530000000000001</v>
      </c>
      <c r="I15" s="44">
        <v>34.35</v>
      </c>
      <c r="J15" s="44">
        <f>IF(I15=0,0,IF(I15&gt;$L$2,120,IF(I15&lt;$J$2,0,IF($L$2&gt;I15&gt;$J$2,I15-$J$2))))</f>
        <v>1.3500000000000014</v>
      </c>
      <c r="K15" s="45">
        <v>0</v>
      </c>
      <c r="L15" s="44">
        <f>SUM(J15:K15)</f>
        <v>1.3500000000000014</v>
      </c>
      <c r="M15" s="44">
        <f>SUM(E15,I15)</f>
        <v>83.88</v>
      </c>
      <c r="N15" s="44">
        <f>SUM(H15,L15)</f>
        <v>5.880000000000003</v>
      </c>
      <c r="O15" s="45">
        <v>24</v>
      </c>
      <c r="P15" s="44">
        <v>52.48</v>
      </c>
      <c r="Q15" s="44">
        <f>IF(P15=0,0,IF(P15&gt;$S$2,120,IF(P15&lt;$Q$2,0,IF($S$2&gt;P15&gt;$Q$2,P15-$Q$2))))</f>
        <v>12.479999999999997</v>
      </c>
      <c r="R15" s="45">
        <v>0</v>
      </c>
      <c r="S15" s="44">
        <f>SUM(Q15:R15)</f>
        <v>12.479999999999997</v>
      </c>
      <c r="T15" s="45">
        <v>12</v>
      </c>
      <c r="X15" s="30">
        <f t="shared" si="8"/>
        <v>3.0284675953967293</v>
      </c>
      <c r="Y15" s="30">
        <f t="shared" si="9"/>
        <v>3.6390101892285296</v>
      </c>
      <c r="Z15" s="30">
        <f t="shared" si="10"/>
        <v>2.8582317073170733</v>
      </c>
    </row>
    <row r="16" spans="1:26" ht="12.75">
      <c r="A16" s="50">
        <v>4020</v>
      </c>
      <c r="B16" s="38" t="s">
        <v>141</v>
      </c>
      <c r="C16" s="38" t="s">
        <v>142</v>
      </c>
      <c r="D16" s="38" t="s">
        <v>104</v>
      </c>
      <c r="E16" s="44">
        <f>S!E21</f>
        <v>43.74</v>
      </c>
      <c r="F16" s="44">
        <f t="shared" si="0"/>
        <v>0</v>
      </c>
      <c r="G16" s="45">
        <f>S!G21</f>
        <v>0</v>
      </c>
      <c r="H16" s="44">
        <f t="shared" si="1"/>
        <v>0</v>
      </c>
      <c r="I16" s="44">
        <v>33.29</v>
      </c>
      <c r="J16" s="44">
        <f t="shared" si="2"/>
        <v>0.28999999999999915</v>
      </c>
      <c r="K16" s="45">
        <v>0</v>
      </c>
      <c r="L16" s="44">
        <f t="shared" si="3"/>
        <v>0.28999999999999915</v>
      </c>
      <c r="M16" s="44">
        <f t="shared" si="4"/>
        <v>77.03</v>
      </c>
      <c r="N16" s="44">
        <f t="shared" si="5"/>
        <v>0.28999999999999915</v>
      </c>
      <c r="O16" s="90">
        <v>6</v>
      </c>
      <c r="P16" s="44">
        <v>48.87</v>
      </c>
      <c r="Q16" s="44">
        <f t="shared" si="6"/>
        <v>8.869999999999997</v>
      </c>
      <c r="R16" s="45">
        <v>5</v>
      </c>
      <c r="S16" s="44">
        <f t="shared" si="7"/>
        <v>13.869999999999997</v>
      </c>
      <c r="T16" s="45">
        <v>13</v>
      </c>
      <c r="X16" s="30">
        <f t="shared" si="8"/>
        <v>3.429355281207133</v>
      </c>
      <c r="Y16" s="30">
        <f t="shared" si="9"/>
        <v>3.7548813457494745</v>
      </c>
      <c r="Z16" s="30">
        <f t="shared" si="10"/>
        <v>3.0693677102516883</v>
      </c>
    </row>
    <row r="17" spans="1:26" ht="12.75">
      <c r="A17" s="50">
        <v>4043</v>
      </c>
      <c r="B17" s="37" t="s">
        <v>220</v>
      </c>
      <c r="C17" s="37" t="s">
        <v>221</v>
      </c>
      <c r="D17" s="38" t="s">
        <v>21</v>
      </c>
      <c r="E17" s="44">
        <f>S!E44</f>
        <v>40.34</v>
      </c>
      <c r="F17" s="44">
        <f t="shared" si="0"/>
        <v>0</v>
      </c>
      <c r="G17" s="45">
        <f>S!G44</f>
        <v>0</v>
      </c>
      <c r="H17" s="44">
        <f t="shared" si="1"/>
        <v>0</v>
      </c>
      <c r="I17" s="44">
        <v>32.34</v>
      </c>
      <c r="J17" s="44">
        <f t="shared" si="2"/>
        <v>0</v>
      </c>
      <c r="K17" s="45">
        <v>0</v>
      </c>
      <c r="L17" s="44">
        <f t="shared" si="3"/>
        <v>0</v>
      </c>
      <c r="M17" s="44">
        <f t="shared" si="4"/>
        <v>72.68</v>
      </c>
      <c r="N17" s="44">
        <f t="shared" si="5"/>
        <v>0</v>
      </c>
      <c r="O17" s="90">
        <v>2</v>
      </c>
      <c r="P17" s="44"/>
      <c r="Q17" s="44">
        <f t="shared" si="6"/>
        <v>0</v>
      </c>
      <c r="R17" s="45">
        <v>120</v>
      </c>
      <c r="S17" s="44">
        <f t="shared" si="7"/>
        <v>120</v>
      </c>
      <c r="T17" s="45"/>
      <c r="X17" s="30">
        <f t="shared" si="8"/>
        <v>3.718393653941497</v>
      </c>
      <c r="Y17" s="30">
        <f t="shared" si="9"/>
        <v>3.8651824366110077</v>
      </c>
      <c r="Z17" s="30" t="e">
        <f t="shared" si="10"/>
        <v>#DIV/0!</v>
      </c>
    </row>
    <row r="18" spans="1:26" ht="12.75">
      <c r="A18" s="50">
        <v>4024</v>
      </c>
      <c r="B18" s="38" t="s">
        <v>180</v>
      </c>
      <c r="C18" s="38" t="s">
        <v>43</v>
      </c>
      <c r="D18" s="38" t="s">
        <v>263</v>
      </c>
      <c r="E18" s="44">
        <f>S!E25</f>
        <v>42.89</v>
      </c>
      <c r="F18" s="44">
        <f t="shared" si="0"/>
        <v>0</v>
      </c>
      <c r="G18" s="45">
        <f>S!G25</f>
        <v>0</v>
      </c>
      <c r="H18" s="44">
        <f t="shared" si="1"/>
        <v>0</v>
      </c>
      <c r="I18" s="44">
        <v>31.64</v>
      </c>
      <c r="J18" s="44">
        <f t="shared" si="2"/>
        <v>0</v>
      </c>
      <c r="K18" s="45">
        <v>0</v>
      </c>
      <c r="L18" s="44">
        <f t="shared" si="3"/>
        <v>0</v>
      </c>
      <c r="M18" s="44">
        <f t="shared" si="4"/>
        <v>74.53</v>
      </c>
      <c r="N18" s="44">
        <f t="shared" si="5"/>
        <v>0</v>
      </c>
      <c r="O18" s="90">
        <v>3</v>
      </c>
      <c r="P18" s="44"/>
      <c r="Q18" s="44">
        <f t="shared" si="6"/>
        <v>0</v>
      </c>
      <c r="R18" s="45">
        <v>120</v>
      </c>
      <c r="S18" s="44">
        <f t="shared" si="7"/>
        <v>120</v>
      </c>
      <c r="T18" s="45"/>
      <c r="X18" s="30">
        <f t="shared" si="8"/>
        <v>3.4973187223128934</v>
      </c>
      <c r="Y18" s="30">
        <f t="shared" si="9"/>
        <v>3.9506953223767383</v>
      </c>
      <c r="Z18" s="30" t="e">
        <f t="shared" si="10"/>
        <v>#DIV/0!</v>
      </c>
    </row>
    <row r="19" spans="1:26" ht="12.75">
      <c r="A19" s="50">
        <v>4067</v>
      </c>
      <c r="B19" s="38" t="s">
        <v>224</v>
      </c>
      <c r="C19" s="38" t="s">
        <v>225</v>
      </c>
      <c r="D19" s="38" t="s">
        <v>103</v>
      </c>
      <c r="E19" s="44">
        <f>S!E66</f>
        <v>44.76</v>
      </c>
      <c r="F19" s="44">
        <f>IF(E19=0,0,IF(E19&gt;$H$2,120,IF(E19&lt;$F$2,0,IF($H$2&gt;E19&gt;$F$2,E19-$F$2))))</f>
        <v>0</v>
      </c>
      <c r="G19" s="45">
        <f>S!G66</f>
        <v>0</v>
      </c>
      <c r="H19" s="44">
        <f>SUM(F19:G19)</f>
        <v>0</v>
      </c>
      <c r="I19" s="44">
        <v>33.32</v>
      </c>
      <c r="J19" s="44">
        <f>IF(I19=0,0,IF(I19&gt;$L$2,120,IF(I19&lt;$J$2,0,IF($L$2&gt;I19&gt;$J$2,I19-$J$2))))</f>
        <v>0.3200000000000003</v>
      </c>
      <c r="K19" s="45">
        <v>0</v>
      </c>
      <c r="L19" s="44">
        <f>SUM(J19:K19)</f>
        <v>0.3200000000000003</v>
      </c>
      <c r="M19" s="44">
        <f>SUM(E19,I19)</f>
        <v>78.08</v>
      </c>
      <c r="N19" s="44">
        <f>SUM(H19,L19)</f>
        <v>0.3200000000000003</v>
      </c>
      <c r="O19" s="90">
        <v>7</v>
      </c>
      <c r="P19" s="44"/>
      <c r="Q19" s="44">
        <f t="shared" si="6"/>
        <v>0</v>
      </c>
      <c r="R19" s="45">
        <v>120</v>
      </c>
      <c r="S19" s="44">
        <f t="shared" si="7"/>
        <v>120</v>
      </c>
      <c r="T19" s="45"/>
      <c r="X19" s="30">
        <f t="shared" si="8"/>
        <v>3.351206434316354</v>
      </c>
      <c r="Y19" s="30">
        <f t="shared" si="9"/>
        <v>3.751500600240096</v>
      </c>
      <c r="Z19" s="30" t="e">
        <f t="shared" si="10"/>
        <v>#DIV/0!</v>
      </c>
    </row>
    <row r="20" spans="1:26" ht="12.75">
      <c r="A20" s="50">
        <v>4006</v>
      </c>
      <c r="B20" s="38" t="s">
        <v>64</v>
      </c>
      <c r="C20" s="38" t="s">
        <v>78</v>
      </c>
      <c r="D20" s="38" t="s">
        <v>101</v>
      </c>
      <c r="E20" s="44">
        <f>S!E9</f>
        <v>45.34</v>
      </c>
      <c r="F20" s="44">
        <f t="shared" si="0"/>
        <v>0.3400000000000034</v>
      </c>
      <c r="G20" s="45">
        <f>S!G9</f>
        <v>0</v>
      </c>
      <c r="H20" s="44">
        <f t="shared" si="1"/>
        <v>0.3400000000000034</v>
      </c>
      <c r="I20" s="44">
        <v>32.09</v>
      </c>
      <c r="J20" s="44">
        <f t="shared" si="2"/>
        <v>0</v>
      </c>
      <c r="K20" s="45">
        <v>0</v>
      </c>
      <c r="L20" s="44">
        <f t="shared" si="3"/>
        <v>0</v>
      </c>
      <c r="M20" s="44">
        <f t="shared" si="4"/>
        <v>77.43</v>
      </c>
      <c r="N20" s="44">
        <f t="shared" si="5"/>
        <v>0.3400000000000034</v>
      </c>
      <c r="O20" s="90">
        <v>8</v>
      </c>
      <c r="P20" s="44"/>
      <c r="Q20" s="44">
        <f t="shared" si="6"/>
        <v>0</v>
      </c>
      <c r="R20" s="45">
        <v>120</v>
      </c>
      <c r="S20" s="44">
        <f t="shared" si="7"/>
        <v>120</v>
      </c>
      <c r="T20" s="45"/>
      <c r="X20" s="30">
        <f t="shared" si="8"/>
        <v>3.3083370092633433</v>
      </c>
      <c r="Y20" s="30">
        <f t="shared" si="9"/>
        <v>3.89529448426301</v>
      </c>
      <c r="Z20" s="30" t="e">
        <f t="shared" si="10"/>
        <v>#DIV/0!</v>
      </c>
    </row>
    <row r="21" spans="1:26" ht="12.75">
      <c r="A21" s="50">
        <v>4064</v>
      </c>
      <c r="B21" s="38" t="s">
        <v>173</v>
      </c>
      <c r="C21" s="38" t="s">
        <v>138</v>
      </c>
      <c r="D21" s="38" t="s">
        <v>320</v>
      </c>
      <c r="E21" s="44">
        <f>S!E63</f>
        <v>47.22</v>
      </c>
      <c r="F21" s="44">
        <f t="shared" si="0"/>
        <v>2.219999999999999</v>
      </c>
      <c r="G21" s="45">
        <f>S!G63</f>
        <v>0</v>
      </c>
      <c r="H21" s="44">
        <f t="shared" si="1"/>
        <v>2.219999999999999</v>
      </c>
      <c r="I21" s="44">
        <v>33.35</v>
      </c>
      <c r="J21" s="44">
        <f t="shared" si="2"/>
        <v>0.3500000000000014</v>
      </c>
      <c r="K21" s="45">
        <v>0</v>
      </c>
      <c r="L21" s="44">
        <f t="shared" si="3"/>
        <v>0.3500000000000014</v>
      </c>
      <c r="M21" s="44">
        <f t="shared" si="4"/>
        <v>80.57</v>
      </c>
      <c r="N21" s="44">
        <f t="shared" si="5"/>
        <v>2.5700000000000003</v>
      </c>
      <c r="O21" s="90">
        <v>12</v>
      </c>
      <c r="P21" s="44"/>
      <c r="Q21" s="44">
        <f t="shared" si="6"/>
        <v>0</v>
      </c>
      <c r="R21" s="45">
        <v>120</v>
      </c>
      <c r="S21" s="44">
        <f t="shared" si="7"/>
        <v>120</v>
      </c>
      <c r="T21" s="45"/>
      <c r="U21" s="5"/>
      <c r="V21" s="5"/>
      <c r="W21" s="5"/>
      <c r="X21" s="30">
        <f t="shared" si="8"/>
        <v>3.176620076238882</v>
      </c>
      <c r="Y21" s="30">
        <f t="shared" si="9"/>
        <v>3.748125937031484</v>
      </c>
      <c r="Z21" s="30" t="e">
        <f t="shared" si="10"/>
        <v>#DIV/0!</v>
      </c>
    </row>
    <row r="22" spans="1:26" ht="12.75">
      <c r="A22" s="50">
        <v>4040</v>
      </c>
      <c r="B22" s="38" t="s">
        <v>77</v>
      </c>
      <c r="C22" s="38" t="s">
        <v>96</v>
      </c>
      <c r="D22" s="38" t="s">
        <v>100</v>
      </c>
      <c r="E22" s="44">
        <f>S!E41</f>
        <v>47.44</v>
      </c>
      <c r="F22" s="44">
        <f t="shared" si="0"/>
        <v>2.4399999999999977</v>
      </c>
      <c r="G22" s="45">
        <f>S!G41</f>
        <v>0</v>
      </c>
      <c r="H22" s="44">
        <f t="shared" si="1"/>
        <v>2.4399999999999977</v>
      </c>
      <c r="I22" s="44">
        <v>33.85</v>
      </c>
      <c r="J22" s="44">
        <f t="shared" si="2"/>
        <v>0.8500000000000014</v>
      </c>
      <c r="K22" s="45">
        <v>0</v>
      </c>
      <c r="L22" s="44">
        <f t="shared" si="3"/>
        <v>0.8500000000000014</v>
      </c>
      <c r="M22" s="44">
        <f t="shared" si="4"/>
        <v>81.28999999999999</v>
      </c>
      <c r="N22" s="44">
        <f t="shared" si="5"/>
        <v>3.289999999999999</v>
      </c>
      <c r="O22" s="90">
        <v>14</v>
      </c>
      <c r="P22" s="44"/>
      <c r="Q22" s="44">
        <f t="shared" si="6"/>
        <v>0</v>
      </c>
      <c r="R22" s="45">
        <v>120</v>
      </c>
      <c r="S22" s="44">
        <f t="shared" si="7"/>
        <v>120</v>
      </c>
      <c r="T22" s="45"/>
      <c r="X22" s="30">
        <f t="shared" si="8"/>
        <v>3.161888701517707</v>
      </c>
      <c r="Y22" s="30">
        <f t="shared" si="9"/>
        <v>3.692762186115214</v>
      </c>
      <c r="Z22" s="30" t="e">
        <f t="shared" si="10"/>
        <v>#DIV/0!</v>
      </c>
    </row>
    <row r="23" spans="1:26" ht="12.75">
      <c r="A23" s="50">
        <v>4049</v>
      </c>
      <c r="B23" s="38" t="s">
        <v>224</v>
      </c>
      <c r="C23" s="38" t="s">
        <v>74</v>
      </c>
      <c r="D23" s="38" t="s">
        <v>114</v>
      </c>
      <c r="E23" s="44">
        <f>S!E48</f>
        <v>46.97</v>
      </c>
      <c r="F23" s="44">
        <f t="shared" si="0"/>
        <v>1.9699999999999989</v>
      </c>
      <c r="G23" s="45">
        <f>S!G48</f>
        <v>0</v>
      </c>
      <c r="H23" s="44">
        <f t="shared" si="1"/>
        <v>1.9699999999999989</v>
      </c>
      <c r="I23" s="44">
        <v>35.74</v>
      </c>
      <c r="J23" s="44">
        <f t="shared" si="2"/>
        <v>2.740000000000002</v>
      </c>
      <c r="K23" s="45">
        <v>0</v>
      </c>
      <c r="L23" s="44">
        <f t="shared" si="3"/>
        <v>2.740000000000002</v>
      </c>
      <c r="M23" s="44">
        <f t="shared" si="4"/>
        <v>82.71000000000001</v>
      </c>
      <c r="N23" s="44">
        <f t="shared" si="5"/>
        <v>4.710000000000001</v>
      </c>
      <c r="O23" s="90">
        <v>16</v>
      </c>
      <c r="P23" s="44"/>
      <c r="Q23" s="44">
        <f t="shared" si="6"/>
        <v>0</v>
      </c>
      <c r="R23" s="45">
        <v>120</v>
      </c>
      <c r="S23" s="44">
        <f t="shared" si="7"/>
        <v>120</v>
      </c>
      <c r="T23" s="45"/>
      <c r="X23" s="30">
        <f t="shared" si="8"/>
        <v>3.193527783691718</v>
      </c>
      <c r="Y23" s="30">
        <f t="shared" si="9"/>
        <v>3.4974818130945717</v>
      </c>
      <c r="Z23" s="30" t="e">
        <f t="shared" si="10"/>
        <v>#DIV/0!</v>
      </c>
    </row>
    <row r="24" spans="1:26" ht="12.75">
      <c r="A24" s="50">
        <v>4068</v>
      </c>
      <c r="B24" s="38" t="s">
        <v>61</v>
      </c>
      <c r="C24" s="38" t="s">
        <v>219</v>
      </c>
      <c r="D24" s="38" t="s">
        <v>198</v>
      </c>
      <c r="E24" s="44">
        <f>S!E67</f>
        <v>43.24</v>
      </c>
      <c r="F24" s="44">
        <f>IF(E24=0,0,IF(E24&gt;$H$2,120,IF(E24&lt;$F$2,0,IF($H$2&gt;E24&gt;$F$2,E24-$F$2))))</f>
        <v>0</v>
      </c>
      <c r="G24" s="45">
        <f>S!G67</f>
        <v>5</v>
      </c>
      <c r="H24" s="44">
        <f>SUM(F24:G24)</f>
        <v>5</v>
      </c>
      <c r="I24" s="44">
        <v>31.99</v>
      </c>
      <c r="J24" s="44">
        <f>IF(I24=0,0,IF(I24&gt;$L$2,120,IF(I24&lt;$J$2,0,IF($L$2&gt;I24&gt;$J$2,I24-$J$2))))</f>
        <v>0</v>
      </c>
      <c r="K24" s="45">
        <v>0</v>
      </c>
      <c r="L24" s="44">
        <f>SUM(J24:K24)</f>
        <v>0</v>
      </c>
      <c r="M24" s="44">
        <f>SUM(E24,I24)</f>
        <v>75.23</v>
      </c>
      <c r="N24" s="44">
        <f>SUM(H24,L24)</f>
        <v>5</v>
      </c>
      <c r="O24" s="90">
        <v>19</v>
      </c>
      <c r="P24" s="44"/>
      <c r="Q24" s="44">
        <f t="shared" si="6"/>
        <v>0</v>
      </c>
      <c r="R24" s="45">
        <v>120</v>
      </c>
      <c r="S24" s="44">
        <f t="shared" si="7"/>
        <v>120</v>
      </c>
      <c r="T24" s="45"/>
      <c r="X24" s="30">
        <f>$X$2/E24</f>
        <v>3.469010175763182</v>
      </c>
      <c r="Y24" s="30">
        <f>$Y$2/I24</f>
        <v>3.9074710847139733</v>
      </c>
      <c r="Z24" s="30" t="e">
        <f>$Z$2/P24</f>
        <v>#DIV/0!</v>
      </c>
    </row>
    <row r="25" spans="1:26" ht="12.75">
      <c r="A25" s="50">
        <v>4060</v>
      </c>
      <c r="B25" s="38" t="s">
        <v>222</v>
      </c>
      <c r="C25" s="38" t="s">
        <v>73</v>
      </c>
      <c r="D25" s="38" t="s">
        <v>200</v>
      </c>
      <c r="E25" s="44">
        <f>S!E59</f>
        <v>45.81</v>
      </c>
      <c r="F25" s="44">
        <f t="shared" si="0"/>
        <v>0.8100000000000023</v>
      </c>
      <c r="G25" s="45">
        <f>S!G59</f>
        <v>0</v>
      </c>
      <c r="H25" s="44">
        <f t="shared" si="1"/>
        <v>0.8100000000000023</v>
      </c>
      <c r="I25" s="44">
        <v>37.35</v>
      </c>
      <c r="J25" s="44">
        <f t="shared" si="2"/>
        <v>4.350000000000001</v>
      </c>
      <c r="K25" s="45">
        <v>0</v>
      </c>
      <c r="L25" s="44">
        <f t="shared" si="3"/>
        <v>4.350000000000001</v>
      </c>
      <c r="M25" s="44">
        <f t="shared" si="4"/>
        <v>83.16</v>
      </c>
      <c r="N25" s="44">
        <f t="shared" si="5"/>
        <v>5.160000000000004</v>
      </c>
      <c r="O25" s="90">
        <v>20</v>
      </c>
      <c r="P25" s="44"/>
      <c r="Q25" s="44">
        <f t="shared" si="6"/>
        <v>0</v>
      </c>
      <c r="R25" s="45">
        <v>120</v>
      </c>
      <c r="S25" s="44">
        <f t="shared" si="7"/>
        <v>120</v>
      </c>
      <c r="T25" s="45"/>
      <c r="X25" s="30">
        <f>$X$2/E25</f>
        <v>3.2743942370661427</v>
      </c>
      <c r="Y25" s="30">
        <f>$Y$2/I25</f>
        <v>3.3467202141900936</v>
      </c>
      <c r="Z25" s="30" t="e">
        <f>$Z$2/P25</f>
        <v>#DIV/0!</v>
      </c>
    </row>
    <row r="26" spans="1:26" ht="12.75">
      <c r="A26" s="50">
        <v>4001</v>
      </c>
      <c r="B26" s="38" t="s">
        <v>217</v>
      </c>
      <c r="C26" s="38" t="s">
        <v>325</v>
      </c>
      <c r="D26" s="38" t="s">
        <v>254</v>
      </c>
      <c r="E26" s="44">
        <f>S!E4</f>
        <v>44.93</v>
      </c>
      <c r="F26" s="44">
        <f t="shared" si="0"/>
        <v>0</v>
      </c>
      <c r="G26" s="45">
        <f>S!G4</f>
        <v>5</v>
      </c>
      <c r="H26" s="44">
        <f t="shared" si="1"/>
        <v>5</v>
      </c>
      <c r="I26" s="44">
        <v>33.45</v>
      </c>
      <c r="J26" s="44">
        <f>IF(I26=0,0,IF(I26&gt;$L$2,120,IF(I26&lt;$J$2,0,IF($L$2&gt;I26&gt;$J$2,I26-$J$2))))</f>
        <v>0.45000000000000284</v>
      </c>
      <c r="K26" s="45">
        <v>0</v>
      </c>
      <c r="L26" s="44">
        <f t="shared" si="3"/>
        <v>0.45000000000000284</v>
      </c>
      <c r="M26" s="44">
        <f t="shared" si="4"/>
        <v>78.38</v>
      </c>
      <c r="N26" s="44">
        <f>SUM(H26,L26)</f>
        <v>5.450000000000003</v>
      </c>
      <c r="O26" s="45">
        <v>21</v>
      </c>
      <c r="P26" s="5"/>
      <c r="Q26" s="5">
        <f t="shared" si="6"/>
        <v>0</v>
      </c>
      <c r="R26" s="16"/>
      <c r="S26" s="30">
        <f t="shared" si="7"/>
        <v>0</v>
      </c>
      <c r="T26" s="21"/>
      <c r="X26" s="30">
        <f t="shared" si="8"/>
        <v>3.3385265969285554</v>
      </c>
      <c r="Y26" s="30">
        <f t="shared" si="9"/>
        <v>3.736920777279521</v>
      </c>
      <c r="Z26" s="30" t="e">
        <f t="shared" si="10"/>
        <v>#DIV/0!</v>
      </c>
    </row>
    <row r="27" spans="1:26" ht="12.75">
      <c r="A27" s="50">
        <v>4038</v>
      </c>
      <c r="B27" s="38" t="s">
        <v>37</v>
      </c>
      <c r="C27" s="38" t="s">
        <v>70</v>
      </c>
      <c r="D27" s="38" t="s">
        <v>305</v>
      </c>
      <c r="E27" s="44">
        <f>S!E39</f>
        <v>45.61</v>
      </c>
      <c r="F27" s="44">
        <f t="shared" si="0"/>
        <v>0.6099999999999994</v>
      </c>
      <c r="G27" s="45">
        <f>S!G39</f>
        <v>5</v>
      </c>
      <c r="H27" s="44">
        <f t="shared" si="1"/>
        <v>5.609999999999999</v>
      </c>
      <c r="I27" s="44">
        <v>31.38</v>
      </c>
      <c r="J27" s="44">
        <f t="shared" si="2"/>
        <v>0</v>
      </c>
      <c r="K27" s="45">
        <v>0</v>
      </c>
      <c r="L27" s="44">
        <f t="shared" si="3"/>
        <v>0</v>
      </c>
      <c r="M27" s="44">
        <f t="shared" si="4"/>
        <v>76.99</v>
      </c>
      <c r="N27" s="44">
        <f t="shared" si="5"/>
        <v>5.609999999999999</v>
      </c>
      <c r="O27" s="45">
        <v>22</v>
      </c>
      <c r="P27" s="5"/>
      <c r="Q27" s="5">
        <f t="shared" si="6"/>
        <v>0</v>
      </c>
      <c r="R27" s="16"/>
      <c r="S27" s="30">
        <f t="shared" si="7"/>
        <v>0</v>
      </c>
      <c r="T27" s="21"/>
      <c r="X27" s="30">
        <f t="shared" si="8"/>
        <v>3.28875246656435</v>
      </c>
      <c r="Y27" s="30">
        <f t="shared" si="9"/>
        <v>3.9834289356277885</v>
      </c>
      <c r="Z27" s="30" t="e">
        <f t="shared" si="10"/>
        <v>#DIV/0!</v>
      </c>
    </row>
    <row r="28" spans="1:26" ht="12.75">
      <c r="A28" s="50">
        <v>4051</v>
      </c>
      <c r="B28" s="37" t="s">
        <v>345</v>
      </c>
      <c r="C28" s="37" t="s">
        <v>83</v>
      </c>
      <c r="D28" s="38" t="s">
        <v>164</v>
      </c>
      <c r="E28" s="44">
        <f>S!E50</f>
        <v>47.3</v>
      </c>
      <c r="F28" s="44">
        <f t="shared" si="0"/>
        <v>2.299999999999997</v>
      </c>
      <c r="G28" s="45">
        <f>S!G50</f>
        <v>0</v>
      </c>
      <c r="H28" s="44">
        <f t="shared" si="1"/>
        <v>2.299999999999997</v>
      </c>
      <c r="I28" s="44">
        <v>36.34</v>
      </c>
      <c r="J28" s="44">
        <f t="shared" si="2"/>
        <v>3.3400000000000034</v>
      </c>
      <c r="K28" s="45">
        <v>0</v>
      </c>
      <c r="L28" s="44">
        <f t="shared" si="3"/>
        <v>3.3400000000000034</v>
      </c>
      <c r="M28" s="44">
        <f t="shared" si="4"/>
        <v>83.64</v>
      </c>
      <c r="N28" s="44">
        <f t="shared" si="5"/>
        <v>5.640000000000001</v>
      </c>
      <c r="O28" s="45">
        <v>23</v>
      </c>
      <c r="P28" s="5"/>
      <c r="Q28" s="5">
        <f t="shared" si="6"/>
        <v>0</v>
      </c>
      <c r="R28" s="16"/>
      <c r="S28" s="30">
        <f t="shared" si="7"/>
        <v>0</v>
      </c>
      <c r="T28" s="20"/>
      <c r="X28" s="30">
        <f t="shared" si="8"/>
        <v>3.1712473572938693</v>
      </c>
      <c r="Y28" s="30">
        <f t="shared" si="9"/>
        <v>3.439735828288387</v>
      </c>
      <c r="Z28" s="30" t="e">
        <f t="shared" si="10"/>
        <v>#DIV/0!</v>
      </c>
    </row>
    <row r="29" spans="1:26" ht="12.75">
      <c r="A29" s="51">
        <v>4066</v>
      </c>
      <c r="B29" s="37" t="s">
        <v>343</v>
      </c>
      <c r="C29" s="37" t="s">
        <v>354</v>
      </c>
      <c r="D29" s="38" t="s">
        <v>355</v>
      </c>
      <c r="E29" s="44">
        <f>S!E65</f>
        <v>45.68</v>
      </c>
      <c r="F29" s="44">
        <f t="shared" si="0"/>
        <v>0.6799999999999997</v>
      </c>
      <c r="G29" s="45">
        <f>S!G65</f>
        <v>0</v>
      </c>
      <c r="H29" s="44">
        <f>SUM(F29:G29)</f>
        <v>0.6799999999999997</v>
      </c>
      <c r="I29" s="44">
        <v>34.36</v>
      </c>
      <c r="J29" s="44">
        <f>IF(I29=0,0,IF(I29&gt;$L$2,120,IF(I29&lt;$J$2,0,IF($L$2&gt;I29&gt;$J$2,I29-$J$2))))</f>
        <v>1.3599999999999994</v>
      </c>
      <c r="K29" s="45">
        <v>5</v>
      </c>
      <c r="L29" s="44">
        <f>SUM(J29:K29)</f>
        <v>6.359999999999999</v>
      </c>
      <c r="M29" s="44">
        <f>SUM(E29,I29)</f>
        <v>80.03999999999999</v>
      </c>
      <c r="N29" s="44">
        <f>SUM(H29,L29)</f>
        <v>7.039999999999999</v>
      </c>
      <c r="O29" s="45">
        <v>25</v>
      </c>
      <c r="P29" s="5"/>
      <c r="Q29" s="5">
        <f t="shared" si="6"/>
        <v>0</v>
      </c>
      <c r="R29" s="16"/>
      <c r="S29" s="30">
        <f t="shared" si="7"/>
        <v>0</v>
      </c>
      <c r="T29" s="21"/>
      <c r="X29" s="30">
        <f t="shared" si="8"/>
        <v>3.2837127845884413</v>
      </c>
      <c r="Y29" s="30">
        <f t="shared" si="9"/>
        <v>3.637951105937136</v>
      </c>
      <c r="Z29" s="30" t="e">
        <f t="shared" si="10"/>
        <v>#DIV/0!</v>
      </c>
    </row>
    <row r="30" spans="1:26" ht="12.75">
      <c r="A30" s="50">
        <v>4041</v>
      </c>
      <c r="B30" s="38" t="s">
        <v>216</v>
      </c>
      <c r="C30" s="38" t="s">
        <v>75</v>
      </c>
      <c r="D30" s="38" t="s">
        <v>112</v>
      </c>
      <c r="E30" s="44">
        <f>S!E42</f>
        <v>47.52</v>
      </c>
      <c r="F30" s="44">
        <f t="shared" si="0"/>
        <v>2.520000000000003</v>
      </c>
      <c r="G30" s="45">
        <f>S!G42</f>
        <v>0</v>
      </c>
      <c r="H30" s="44">
        <f t="shared" si="1"/>
        <v>2.520000000000003</v>
      </c>
      <c r="I30" s="44">
        <v>37.98</v>
      </c>
      <c r="J30" s="44">
        <f t="shared" si="2"/>
        <v>4.979999999999997</v>
      </c>
      <c r="K30" s="45">
        <v>0</v>
      </c>
      <c r="L30" s="44">
        <f t="shared" si="3"/>
        <v>4.979999999999997</v>
      </c>
      <c r="M30" s="44">
        <f t="shared" si="4"/>
        <v>85.5</v>
      </c>
      <c r="N30" s="44">
        <f t="shared" si="5"/>
        <v>7.5</v>
      </c>
      <c r="O30" s="45">
        <v>26</v>
      </c>
      <c r="P30" s="5"/>
      <c r="Q30" s="5">
        <f t="shared" si="6"/>
        <v>0</v>
      </c>
      <c r="R30" s="16"/>
      <c r="S30" s="30">
        <f t="shared" si="7"/>
        <v>0</v>
      </c>
      <c r="T30" s="21"/>
      <c r="X30" s="30">
        <f t="shared" si="8"/>
        <v>3.1565656565656566</v>
      </c>
      <c r="Y30" s="30">
        <f t="shared" si="9"/>
        <v>3.2912058978409693</v>
      </c>
      <c r="Z30" s="30" t="e">
        <f t="shared" si="10"/>
        <v>#DIV/0!</v>
      </c>
    </row>
    <row r="31" spans="1:26" ht="12.75">
      <c r="A31" s="50">
        <v>4035</v>
      </c>
      <c r="B31" s="38" t="s">
        <v>223</v>
      </c>
      <c r="C31" s="38" t="s">
        <v>149</v>
      </c>
      <c r="D31" s="38" t="s">
        <v>17</v>
      </c>
      <c r="E31" s="44">
        <f>S!E36</f>
        <v>47.57</v>
      </c>
      <c r="F31" s="44">
        <f t="shared" si="0"/>
        <v>2.5700000000000003</v>
      </c>
      <c r="G31" s="45">
        <f>S!G36</f>
        <v>0</v>
      </c>
      <c r="H31" s="44">
        <f t="shared" si="1"/>
        <v>2.5700000000000003</v>
      </c>
      <c r="I31" s="44">
        <v>38.62</v>
      </c>
      <c r="J31" s="44">
        <f t="shared" si="2"/>
        <v>5.619999999999997</v>
      </c>
      <c r="K31" s="45">
        <v>0</v>
      </c>
      <c r="L31" s="44">
        <f t="shared" si="3"/>
        <v>5.619999999999997</v>
      </c>
      <c r="M31" s="44">
        <f t="shared" si="4"/>
        <v>86.19</v>
      </c>
      <c r="N31" s="44">
        <f t="shared" si="5"/>
        <v>8.189999999999998</v>
      </c>
      <c r="O31" s="45">
        <v>27</v>
      </c>
      <c r="P31" s="5"/>
      <c r="Q31" s="5">
        <f t="shared" si="6"/>
        <v>0</v>
      </c>
      <c r="R31" s="16"/>
      <c r="S31" s="30">
        <f t="shared" si="7"/>
        <v>0</v>
      </c>
      <c r="T31" s="21"/>
      <c r="X31" s="30">
        <f t="shared" si="8"/>
        <v>3.153247845280639</v>
      </c>
      <c r="Y31" s="30">
        <f t="shared" si="9"/>
        <v>3.2366649404453653</v>
      </c>
      <c r="Z31" s="30" t="e">
        <f t="shared" si="10"/>
        <v>#DIV/0!</v>
      </c>
    </row>
    <row r="32" spans="1:26" ht="12.75">
      <c r="A32" s="50">
        <v>4013</v>
      </c>
      <c r="B32" s="38" t="s">
        <v>232</v>
      </c>
      <c r="C32" s="38" t="s">
        <v>233</v>
      </c>
      <c r="D32" s="38" t="s">
        <v>256</v>
      </c>
      <c r="E32" s="44">
        <f>S!E15</f>
        <v>46.4</v>
      </c>
      <c r="F32" s="44">
        <f t="shared" si="0"/>
        <v>1.3999999999999986</v>
      </c>
      <c r="G32" s="45">
        <f>S!G15</f>
        <v>5</v>
      </c>
      <c r="H32" s="44">
        <f t="shared" si="1"/>
        <v>6.399999999999999</v>
      </c>
      <c r="I32" s="44">
        <v>34.88</v>
      </c>
      <c r="J32" s="44">
        <f t="shared" si="2"/>
        <v>1.8800000000000026</v>
      </c>
      <c r="K32" s="45">
        <v>0</v>
      </c>
      <c r="L32" s="44">
        <f t="shared" si="3"/>
        <v>1.8800000000000026</v>
      </c>
      <c r="M32" s="44">
        <f t="shared" si="4"/>
        <v>81.28</v>
      </c>
      <c r="N32" s="44">
        <f t="shared" si="5"/>
        <v>8.280000000000001</v>
      </c>
      <c r="O32" s="45">
        <v>28</v>
      </c>
      <c r="P32" s="5"/>
      <c r="Q32" s="5">
        <f t="shared" si="6"/>
        <v>0</v>
      </c>
      <c r="R32" s="16"/>
      <c r="S32" s="30">
        <f t="shared" si="7"/>
        <v>0</v>
      </c>
      <c r="T32" s="21"/>
      <c r="X32" s="30">
        <f t="shared" si="8"/>
        <v>3.2327586206896552</v>
      </c>
      <c r="Y32" s="30">
        <f t="shared" si="9"/>
        <v>3.583715596330275</v>
      </c>
      <c r="Z32" s="30" t="e">
        <f t="shared" si="10"/>
        <v>#DIV/0!</v>
      </c>
    </row>
    <row r="33" spans="1:26" ht="12.75">
      <c r="A33" s="51">
        <v>4048</v>
      </c>
      <c r="B33" s="37" t="s">
        <v>343</v>
      </c>
      <c r="C33" s="37" t="s">
        <v>243</v>
      </c>
      <c r="D33" s="38" t="s">
        <v>102</v>
      </c>
      <c r="E33" s="44">
        <f>S!E47</f>
        <v>47.14</v>
      </c>
      <c r="F33" s="44">
        <f t="shared" si="0"/>
        <v>2.1400000000000006</v>
      </c>
      <c r="G33" s="45">
        <f>S!G47</f>
        <v>5</v>
      </c>
      <c r="H33" s="44">
        <f t="shared" si="1"/>
        <v>7.140000000000001</v>
      </c>
      <c r="I33" s="44">
        <v>34.17</v>
      </c>
      <c r="J33" s="44">
        <f t="shared" si="2"/>
        <v>1.1700000000000017</v>
      </c>
      <c r="K33" s="45">
        <v>0</v>
      </c>
      <c r="L33" s="44">
        <f t="shared" si="3"/>
        <v>1.1700000000000017</v>
      </c>
      <c r="M33" s="44">
        <f t="shared" si="4"/>
        <v>81.31</v>
      </c>
      <c r="N33" s="44">
        <f t="shared" si="5"/>
        <v>8.310000000000002</v>
      </c>
      <c r="O33" s="45">
        <v>29</v>
      </c>
      <c r="P33" s="5"/>
      <c r="Q33" s="5">
        <f t="shared" si="6"/>
        <v>0</v>
      </c>
      <c r="R33" s="16"/>
      <c r="S33" s="30">
        <f t="shared" si="7"/>
        <v>0</v>
      </c>
      <c r="T33" s="21"/>
      <c r="X33" s="30">
        <f t="shared" si="8"/>
        <v>3.182011030971574</v>
      </c>
      <c r="Y33" s="30">
        <f t="shared" si="9"/>
        <v>3.6581796897863623</v>
      </c>
      <c r="Z33" s="30" t="e">
        <f t="shared" si="10"/>
        <v>#DIV/0!</v>
      </c>
    </row>
    <row r="34" spans="1:26" ht="12.75">
      <c r="A34" s="50">
        <v>4065</v>
      </c>
      <c r="B34" s="38" t="s">
        <v>81</v>
      </c>
      <c r="C34" s="38" t="s">
        <v>150</v>
      </c>
      <c r="D34" s="38" t="s">
        <v>266</v>
      </c>
      <c r="E34" s="44">
        <f>S!E64</f>
        <v>43.48</v>
      </c>
      <c r="F34" s="44">
        <f t="shared" si="0"/>
        <v>0</v>
      </c>
      <c r="G34" s="45">
        <f>S!G64</f>
        <v>0</v>
      </c>
      <c r="H34" s="44">
        <f t="shared" si="1"/>
        <v>0</v>
      </c>
      <c r="I34" s="44">
        <v>37.26</v>
      </c>
      <c r="J34" s="44">
        <f t="shared" si="2"/>
        <v>4.259999999999998</v>
      </c>
      <c r="K34" s="45">
        <v>5</v>
      </c>
      <c r="L34" s="44">
        <f>SUM(J34:K34)</f>
        <v>9.259999999999998</v>
      </c>
      <c r="M34" s="44">
        <f>SUM(E34,I34)</f>
        <v>80.74</v>
      </c>
      <c r="N34" s="44">
        <f t="shared" si="5"/>
        <v>9.259999999999998</v>
      </c>
      <c r="O34" s="45">
        <v>30</v>
      </c>
      <c r="P34" s="5"/>
      <c r="Q34" s="5">
        <f t="shared" si="6"/>
        <v>0</v>
      </c>
      <c r="R34" s="16"/>
      <c r="S34" s="30">
        <f t="shared" si="7"/>
        <v>0</v>
      </c>
      <c r="T34" s="21"/>
      <c r="X34" s="30">
        <f t="shared" si="8"/>
        <v>3.4498620055197793</v>
      </c>
      <c r="Y34" s="30">
        <f t="shared" si="9"/>
        <v>3.354804079441761</v>
      </c>
      <c r="Z34" s="30" t="e">
        <f t="shared" si="10"/>
        <v>#DIV/0!</v>
      </c>
    </row>
    <row r="35" spans="1:26" ht="12.75">
      <c r="A35" s="50">
        <v>4033</v>
      </c>
      <c r="B35" s="37" t="s">
        <v>61</v>
      </c>
      <c r="C35" s="37" t="s">
        <v>71</v>
      </c>
      <c r="D35" s="38" t="s">
        <v>101</v>
      </c>
      <c r="E35" s="44">
        <f>S!E34</f>
        <v>45.97</v>
      </c>
      <c r="F35" s="44">
        <f t="shared" si="0"/>
        <v>0.9699999999999989</v>
      </c>
      <c r="G35" s="45">
        <f>S!G34</f>
        <v>10</v>
      </c>
      <c r="H35" s="44">
        <f t="shared" si="1"/>
        <v>10.969999999999999</v>
      </c>
      <c r="I35" s="44">
        <v>31.87</v>
      </c>
      <c r="J35" s="44">
        <f t="shared" si="2"/>
        <v>0</v>
      </c>
      <c r="K35" s="45">
        <v>0</v>
      </c>
      <c r="L35" s="44">
        <f t="shared" si="3"/>
        <v>0</v>
      </c>
      <c r="M35" s="44">
        <f t="shared" si="4"/>
        <v>77.84</v>
      </c>
      <c r="N35" s="44">
        <f t="shared" si="5"/>
        <v>10.969999999999999</v>
      </c>
      <c r="O35" s="45">
        <v>31</v>
      </c>
      <c r="P35" s="5"/>
      <c r="Q35" s="5">
        <f t="shared" si="6"/>
        <v>0</v>
      </c>
      <c r="R35" s="16"/>
      <c r="S35" s="30">
        <f t="shared" si="7"/>
        <v>0</v>
      </c>
      <c r="T35" s="21"/>
      <c r="X35" s="30">
        <f t="shared" si="8"/>
        <v>3.2629976071350884</v>
      </c>
      <c r="Y35" s="30">
        <f t="shared" si="9"/>
        <v>3.9221838719799185</v>
      </c>
      <c r="Z35" s="30" t="e">
        <f t="shared" si="10"/>
        <v>#DIV/0!</v>
      </c>
    </row>
    <row r="36" spans="1:26" ht="12.75">
      <c r="A36" s="50">
        <v>4030</v>
      </c>
      <c r="B36" s="38" t="s">
        <v>76</v>
      </c>
      <c r="C36" s="38" t="s">
        <v>229</v>
      </c>
      <c r="D36" s="38" t="s">
        <v>104</v>
      </c>
      <c r="E36" s="44">
        <f>S!E31</f>
        <v>47.53</v>
      </c>
      <c r="F36" s="44">
        <f t="shared" si="0"/>
        <v>2.530000000000001</v>
      </c>
      <c r="G36" s="45">
        <f>S!G31</f>
        <v>10</v>
      </c>
      <c r="H36" s="44">
        <f t="shared" si="1"/>
        <v>12.530000000000001</v>
      </c>
      <c r="I36" s="44">
        <v>31.18</v>
      </c>
      <c r="J36" s="44">
        <f t="shared" si="2"/>
        <v>0</v>
      </c>
      <c r="K36" s="45">
        <v>0</v>
      </c>
      <c r="L36" s="44">
        <f t="shared" si="3"/>
        <v>0</v>
      </c>
      <c r="M36" s="44">
        <f t="shared" si="4"/>
        <v>78.71000000000001</v>
      </c>
      <c r="N36" s="44">
        <f t="shared" si="5"/>
        <v>12.530000000000001</v>
      </c>
      <c r="O36" s="45">
        <v>32</v>
      </c>
      <c r="P36" s="5"/>
      <c r="Q36" s="5">
        <f t="shared" si="6"/>
        <v>0</v>
      </c>
      <c r="R36" s="16"/>
      <c r="S36" s="30">
        <f t="shared" si="7"/>
        <v>0</v>
      </c>
      <c r="T36" s="21"/>
      <c r="X36" s="30">
        <f t="shared" si="8"/>
        <v>3.1559015358720806</v>
      </c>
      <c r="Y36" s="30">
        <f t="shared" si="9"/>
        <v>4.008980115458628</v>
      </c>
      <c r="Z36" s="30" t="e">
        <f t="shared" si="10"/>
        <v>#DIV/0!</v>
      </c>
    </row>
    <row r="37" spans="1:26" ht="12.75">
      <c r="A37" s="50">
        <v>4031</v>
      </c>
      <c r="B37" s="38" t="s">
        <v>5</v>
      </c>
      <c r="C37" s="38" t="s">
        <v>45</v>
      </c>
      <c r="D37" s="38" t="s">
        <v>19</v>
      </c>
      <c r="E37" s="44">
        <f>S!E32</f>
        <v>49.11</v>
      </c>
      <c r="F37" s="44">
        <f t="shared" si="0"/>
        <v>4.109999999999999</v>
      </c>
      <c r="G37" s="45">
        <f>S!G32</f>
        <v>5</v>
      </c>
      <c r="H37" s="44">
        <f t="shared" si="1"/>
        <v>9.11</v>
      </c>
      <c r="I37" s="44">
        <v>36.65</v>
      </c>
      <c r="J37" s="44">
        <f t="shared" si="2"/>
        <v>3.6499999999999986</v>
      </c>
      <c r="K37" s="45">
        <v>0</v>
      </c>
      <c r="L37" s="44">
        <f t="shared" si="3"/>
        <v>3.6499999999999986</v>
      </c>
      <c r="M37" s="44">
        <f t="shared" si="4"/>
        <v>85.75999999999999</v>
      </c>
      <c r="N37" s="44">
        <f t="shared" si="5"/>
        <v>12.759999999999998</v>
      </c>
      <c r="O37" s="45">
        <v>33</v>
      </c>
      <c r="P37" s="5"/>
      <c r="Q37" s="5">
        <f t="shared" si="6"/>
        <v>0</v>
      </c>
      <c r="R37" s="16"/>
      <c r="S37" s="30">
        <f t="shared" si="7"/>
        <v>0</v>
      </c>
      <c r="T37" s="21"/>
      <c r="X37" s="30">
        <f t="shared" si="8"/>
        <v>3.0543677458766036</v>
      </c>
      <c r="Y37" s="30">
        <f t="shared" si="9"/>
        <v>3.4106412005457027</v>
      </c>
      <c r="Z37" s="30" t="e">
        <f t="shared" si="10"/>
        <v>#DIV/0!</v>
      </c>
    </row>
    <row r="38" spans="1:26" ht="12.75">
      <c r="A38" s="50">
        <v>4052</v>
      </c>
      <c r="B38" s="38" t="s">
        <v>94</v>
      </c>
      <c r="C38" s="38" t="s">
        <v>135</v>
      </c>
      <c r="D38" s="38" t="s">
        <v>164</v>
      </c>
      <c r="E38" s="44">
        <f>S!E51</f>
        <v>49.19</v>
      </c>
      <c r="F38" s="44">
        <f t="shared" si="0"/>
        <v>4.189999999999998</v>
      </c>
      <c r="G38" s="45">
        <f>S!G51</f>
        <v>5</v>
      </c>
      <c r="H38" s="44">
        <f t="shared" si="1"/>
        <v>9.189999999999998</v>
      </c>
      <c r="I38" s="44">
        <v>37.23</v>
      </c>
      <c r="J38" s="44">
        <f t="shared" si="2"/>
        <v>4.229999999999997</v>
      </c>
      <c r="K38" s="45">
        <v>0</v>
      </c>
      <c r="L38" s="44">
        <f t="shared" si="3"/>
        <v>4.229999999999997</v>
      </c>
      <c r="M38" s="44">
        <f t="shared" si="4"/>
        <v>86.41999999999999</v>
      </c>
      <c r="N38" s="44">
        <f t="shared" si="5"/>
        <v>13.419999999999995</v>
      </c>
      <c r="O38" s="45">
        <v>34</v>
      </c>
      <c r="P38" s="5"/>
      <c r="Q38" s="5">
        <f t="shared" si="6"/>
        <v>0</v>
      </c>
      <c r="R38" s="16"/>
      <c r="S38" s="30">
        <f t="shared" si="7"/>
        <v>0</v>
      </c>
      <c r="T38" s="21"/>
      <c r="X38" s="30">
        <f t="shared" si="8"/>
        <v>3.0494002846106936</v>
      </c>
      <c r="Y38" s="30">
        <f t="shared" si="9"/>
        <v>3.3575073865162506</v>
      </c>
      <c r="Z38" s="30" t="e">
        <f t="shared" si="10"/>
        <v>#DIV/0!</v>
      </c>
    </row>
    <row r="39" spans="1:26" ht="12.75">
      <c r="A39" s="50">
        <v>4037</v>
      </c>
      <c r="B39" s="37" t="s">
        <v>213</v>
      </c>
      <c r="C39" s="37" t="s">
        <v>139</v>
      </c>
      <c r="D39" s="38" t="s">
        <v>258</v>
      </c>
      <c r="E39" s="44">
        <f>S!E38</f>
        <v>47.96</v>
      </c>
      <c r="F39" s="44">
        <f t="shared" si="0"/>
        <v>2.960000000000001</v>
      </c>
      <c r="G39" s="45">
        <f>S!G38</f>
        <v>5</v>
      </c>
      <c r="H39" s="44">
        <f t="shared" si="1"/>
        <v>7.960000000000001</v>
      </c>
      <c r="I39" s="44">
        <v>38.64</v>
      </c>
      <c r="J39" s="44">
        <f t="shared" si="2"/>
        <v>5.640000000000001</v>
      </c>
      <c r="K39" s="45">
        <v>0</v>
      </c>
      <c r="L39" s="44">
        <f t="shared" si="3"/>
        <v>5.640000000000001</v>
      </c>
      <c r="M39" s="44">
        <f t="shared" si="4"/>
        <v>86.6</v>
      </c>
      <c r="N39" s="44">
        <f t="shared" si="5"/>
        <v>13.600000000000001</v>
      </c>
      <c r="O39" s="45">
        <v>35</v>
      </c>
      <c r="P39" s="5"/>
      <c r="Q39" s="5">
        <f t="shared" si="6"/>
        <v>0</v>
      </c>
      <c r="R39" s="16"/>
      <c r="S39" s="30">
        <f>SUM(Q39:R39)</f>
        <v>0</v>
      </c>
      <c r="T39" s="21"/>
      <c r="X39" s="30">
        <f t="shared" si="8"/>
        <v>3.127606338615513</v>
      </c>
      <c r="Y39" s="30">
        <f t="shared" si="9"/>
        <v>3.2349896480331264</v>
      </c>
      <c r="Z39" s="30" t="e">
        <f t="shared" si="10"/>
        <v>#DIV/0!</v>
      </c>
    </row>
    <row r="40" spans="1:26" ht="12.75">
      <c r="A40" s="50">
        <v>4036</v>
      </c>
      <c r="B40" s="38" t="s">
        <v>241</v>
      </c>
      <c r="C40" s="38" t="s">
        <v>32</v>
      </c>
      <c r="D40" s="38" t="s">
        <v>9</v>
      </c>
      <c r="E40" s="44">
        <f>S!E37</f>
        <v>46.23</v>
      </c>
      <c r="F40" s="44">
        <f t="shared" si="0"/>
        <v>1.2299999999999969</v>
      </c>
      <c r="G40" s="45">
        <f>S!G37</f>
        <v>0</v>
      </c>
      <c r="H40" s="44">
        <f t="shared" si="1"/>
        <v>1.2299999999999969</v>
      </c>
      <c r="I40" s="44">
        <v>40.84</v>
      </c>
      <c r="J40" s="44">
        <f t="shared" si="2"/>
        <v>7.840000000000003</v>
      </c>
      <c r="K40" s="45">
        <v>5</v>
      </c>
      <c r="L40" s="44">
        <f t="shared" si="3"/>
        <v>12.840000000000003</v>
      </c>
      <c r="M40" s="44">
        <f t="shared" si="4"/>
        <v>87.07</v>
      </c>
      <c r="N40" s="44">
        <f t="shared" si="5"/>
        <v>14.07</v>
      </c>
      <c r="O40" s="45">
        <v>36</v>
      </c>
      <c r="P40" s="5"/>
      <c r="Q40" s="5">
        <f t="shared" si="6"/>
        <v>0</v>
      </c>
      <c r="R40" s="16"/>
      <c r="S40" s="30">
        <f>SUM(Q40:R40)</f>
        <v>0</v>
      </c>
      <c r="T40" s="21"/>
      <c r="X40" s="30">
        <f t="shared" si="8"/>
        <v>3.2446463335496434</v>
      </c>
      <c r="Y40" s="30">
        <f t="shared" si="9"/>
        <v>3.0607247796278156</v>
      </c>
      <c r="Z40" s="30" t="e">
        <f t="shared" si="10"/>
        <v>#DIV/0!</v>
      </c>
    </row>
    <row r="41" spans="1:26" ht="12.75">
      <c r="A41" s="50">
        <v>4014</v>
      </c>
      <c r="B41" s="38" t="s">
        <v>333</v>
      </c>
      <c r="C41" s="38" t="s">
        <v>334</v>
      </c>
      <c r="D41" s="38" t="s">
        <v>294</v>
      </c>
      <c r="E41" s="44">
        <f>S!E16</f>
        <v>47.23</v>
      </c>
      <c r="F41" s="44">
        <f t="shared" si="0"/>
        <v>2.229999999999997</v>
      </c>
      <c r="G41" s="45">
        <f>S!G16</f>
        <v>0</v>
      </c>
      <c r="H41" s="44">
        <f t="shared" si="1"/>
        <v>2.229999999999997</v>
      </c>
      <c r="I41" s="44">
        <v>41.95</v>
      </c>
      <c r="J41" s="44">
        <f t="shared" si="2"/>
        <v>8.950000000000003</v>
      </c>
      <c r="K41" s="45">
        <v>5</v>
      </c>
      <c r="L41" s="44">
        <f t="shared" si="3"/>
        <v>13.950000000000003</v>
      </c>
      <c r="M41" s="44">
        <f t="shared" si="4"/>
        <v>89.18</v>
      </c>
      <c r="N41" s="44">
        <f t="shared" si="5"/>
        <v>16.18</v>
      </c>
      <c r="O41" s="45">
        <v>37</v>
      </c>
      <c r="P41" s="5"/>
      <c r="Q41" s="5">
        <f t="shared" si="6"/>
        <v>0</v>
      </c>
      <c r="R41" s="16"/>
      <c r="S41" s="30">
        <f>SUM(Q41:R41)</f>
        <v>0</v>
      </c>
      <c r="T41" s="21"/>
      <c r="X41" s="30">
        <f t="shared" si="8"/>
        <v>3.1759474910014824</v>
      </c>
      <c r="Y41" s="30">
        <f t="shared" si="9"/>
        <v>2.9797377830750893</v>
      </c>
      <c r="Z41" s="30" t="e">
        <f t="shared" si="10"/>
        <v>#DIV/0!</v>
      </c>
    </row>
    <row r="42" spans="1:26" ht="12.75">
      <c r="A42" s="50">
        <v>4005</v>
      </c>
      <c r="B42" s="38" t="s">
        <v>329</v>
      </c>
      <c r="C42" s="38" t="s">
        <v>330</v>
      </c>
      <c r="D42" s="38" t="s">
        <v>276</v>
      </c>
      <c r="E42" s="44">
        <f>S!E8</f>
        <v>49.58</v>
      </c>
      <c r="F42" s="44">
        <f t="shared" si="0"/>
        <v>4.579999999999998</v>
      </c>
      <c r="G42" s="45">
        <f>S!G8</f>
        <v>10</v>
      </c>
      <c r="H42" s="44">
        <f t="shared" si="1"/>
        <v>14.579999999999998</v>
      </c>
      <c r="I42" s="44">
        <v>34.64</v>
      </c>
      <c r="J42" s="44">
        <f t="shared" si="2"/>
        <v>1.6400000000000006</v>
      </c>
      <c r="K42" s="45">
        <v>0</v>
      </c>
      <c r="L42" s="44">
        <f t="shared" si="3"/>
        <v>1.6400000000000006</v>
      </c>
      <c r="M42" s="44">
        <f t="shared" si="4"/>
        <v>84.22</v>
      </c>
      <c r="N42" s="44">
        <f t="shared" si="5"/>
        <v>16.22</v>
      </c>
      <c r="O42" s="45">
        <v>38</v>
      </c>
      <c r="P42" s="5"/>
      <c r="Q42" s="5">
        <f t="shared" si="6"/>
        <v>0</v>
      </c>
      <c r="R42" s="16"/>
      <c r="S42" s="30">
        <f t="shared" si="7"/>
        <v>0</v>
      </c>
      <c r="T42" s="21"/>
      <c r="X42" s="30">
        <f t="shared" si="8"/>
        <v>3.0254134731746674</v>
      </c>
      <c r="Y42" s="30">
        <f t="shared" si="9"/>
        <v>3.6085450346420322</v>
      </c>
      <c r="Z42" s="30" t="e">
        <f t="shared" si="10"/>
        <v>#DIV/0!</v>
      </c>
    </row>
    <row r="43" spans="1:26" ht="12.75">
      <c r="A43" s="51">
        <v>4050</v>
      </c>
      <c r="B43" s="46" t="s">
        <v>344</v>
      </c>
      <c r="C43" s="46" t="s">
        <v>148</v>
      </c>
      <c r="D43" s="38" t="s">
        <v>200</v>
      </c>
      <c r="E43" s="44">
        <f>S!E49</f>
        <v>51.08</v>
      </c>
      <c r="F43" s="44">
        <f t="shared" si="0"/>
        <v>6.079999999999998</v>
      </c>
      <c r="G43" s="45">
        <f>S!G49</f>
        <v>5</v>
      </c>
      <c r="H43" s="44">
        <f t="shared" si="1"/>
        <v>11.079999999999998</v>
      </c>
      <c r="I43" s="44">
        <v>38.4</v>
      </c>
      <c r="J43" s="44">
        <f t="shared" si="2"/>
        <v>5.399999999999999</v>
      </c>
      <c r="K43" s="45">
        <v>0</v>
      </c>
      <c r="L43" s="44">
        <f t="shared" si="3"/>
        <v>5.399999999999999</v>
      </c>
      <c r="M43" s="44">
        <f t="shared" si="4"/>
        <v>89.47999999999999</v>
      </c>
      <c r="N43" s="44">
        <f t="shared" si="5"/>
        <v>16.479999999999997</v>
      </c>
      <c r="O43" s="45">
        <v>39</v>
      </c>
      <c r="P43" s="5"/>
      <c r="Q43" s="5">
        <f t="shared" si="6"/>
        <v>0</v>
      </c>
      <c r="R43" s="16"/>
      <c r="S43" s="30">
        <f t="shared" si="7"/>
        <v>0</v>
      </c>
      <c r="T43" s="21"/>
      <c r="X43" s="30">
        <f t="shared" si="8"/>
        <v>2.936570086139389</v>
      </c>
      <c r="Y43" s="30">
        <f t="shared" si="9"/>
        <v>3.2552083333333335</v>
      </c>
      <c r="Z43" s="30" t="e">
        <f t="shared" si="10"/>
        <v>#DIV/0!</v>
      </c>
    </row>
    <row r="44" spans="1:26" ht="12.75">
      <c r="A44" s="51">
        <v>4044</v>
      </c>
      <c r="B44" s="37" t="s">
        <v>161</v>
      </c>
      <c r="C44" s="37" t="s">
        <v>342</v>
      </c>
      <c r="D44" s="38" t="s">
        <v>309</v>
      </c>
      <c r="E44" s="44">
        <f>S!E45</f>
        <v>46.73</v>
      </c>
      <c r="F44" s="44">
        <f t="shared" si="0"/>
        <v>1.7299999999999969</v>
      </c>
      <c r="G44" s="45">
        <f>S!G45</f>
        <v>5</v>
      </c>
      <c r="H44" s="44">
        <f t="shared" si="1"/>
        <v>6.729999999999997</v>
      </c>
      <c r="I44" s="44">
        <v>39.04</v>
      </c>
      <c r="J44" s="44">
        <f t="shared" si="2"/>
        <v>6.039999999999999</v>
      </c>
      <c r="K44" s="45">
        <v>5</v>
      </c>
      <c r="L44" s="44">
        <f t="shared" si="3"/>
        <v>11.04</v>
      </c>
      <c r="M44" s="44">
        <f t="shared" si="4"/>
        <v>85.77</v>
      </c>
      <c r="N44" s="44">
        <f t="shared" si="5"/>
        <v>17.769999999999996</v>
      </c>
      <c r="O44" s="45">
        <v>40</v>
      </c>
      <c r="P44" s="5"/>
      <c r="Q44" s="5">
        <f t="shared" si="6"/>
        <v>0</v>
      </c>
      <c r="R44" s="16"/>
      <c r="S44" s="30">
        <f t="shared" si="7"/>
        <v>0</v>
      </c>
      <c r="T44" s="21"/>
      <c r="X44" s="30">
        <f t="shared" si="8"/>
        <v>3.209929381553606</v>
      </c>
      <c r="Y44" s="30">
        <f t="shared" si="9"/>
        <v>3.201844262295082</v>
      </c>
      <c r="Z44" s="30" t="e">
        <f t="shared" si="10"/>
        <v>#DIV/0!</v>
      </c>
    </row>
    <row r="45" spans="1:26" ht="12.75">
      <c r="A45" s="50">
        <v>4061</v>
      </c>
      <c r="B45" s="37" t="s">
        <v>353</v>
      </c>
      <c r="C45" s="37" t="s">
        <v>128</v>
      </c>
      <c r="D45" s="38" t="s">
        <v>268</v>
      </c>
      <c r="E45" s="44">
        <f>S!E60</f>
        <v>48.06</v>
      </c>
      <c r="F45" s="44">
        <f t="shared" si="0"/>
        <v>3.0600000000000023</v>
      </c>
      <c r="G45" s="45">
        <f>S!G60</f>
        <v>0</v>
      </c>
      <c r="H45" s="44">
        <f t="shared" si="1"/>
        <v>3.0600000000000023</v>
      </c>
      <c r="I45" s="44">
        <v>43.49</v>
      </c>
      <c r="J45" s="44">
        <f t="shared" si="2"/>
        <v>10.490000000000002</v>
      </c>
      <c r="K45" s="45">
        <v>5</v>
      </c>
      <c r="L45" s="44">
        <f t="shared" si="3"/>
        <v>15.490000000000002</v>
      </c>
      <c r="M45" s="44">
        <f t="shared" si="4"/>
        <v>91.55000000000001</v>
      </c>
      <c r="N45" s="44">
        <f t="shared" si="5"/>
        <v>18.550000000000004</v>
      </c>
      <c r="O45" s="45">
        <v>41</v>
      </c>
      <c r="P45" s="5"/>
      <c r="Q45" s="5">
        <f t="shared" si="6"/>
        <v>0</v>
      </c>
      <c r="R45" s="16"/>
      <c r="S45" s="30">
        <f t="shared" si="7"/>
        <v>0</v>
      </c>
      <c r="T45" s="21"/>
      <c r="X45" s="30">
        <f t="shared" si="8"/>
        <v>3.1210986267166043</v>
      </c>
      <c r="Y45" s="30">
        <f t="shared" si="9"/>
        <v>2.8742239595309265</v>
      </c>
      <c r="Z45" s="30" t="e">
        <f t="shared" si="10"/>
        <v>#DIV/0!</v>
      </c>
    </row>
    <row r="46" spans="1:26" ht="12.75">
      <c r="A46" s="51">
        <v>4008</v>
      </c>
      <c r="B46" s="37" t="s">
        <v>216</v>
      </c>
      <c r="C46" s="37" t="s">
        <v>242</v>
      </c>
      <c r="D46" s="38" t="s">
        <v>200</v>
      </c>
      <c r="E46" s="44">
        <f>S!E10</f>
        <v>41.06</v>
      </c>
      <c r="F46" s="44">
        <f t="shared" si="0"/>
        <v>0</v>
      </c>
      <c r="G46" s="45">
        <f>S!G10</f>
        <v>5</v>
      </c>
      <c r="H46" s="44">
        <f t="shared" si="1"/>
        <v>5</v>
      </c>
      <c r="I46" s="44">
        <v>36.83</v>
      </c>
      <c r="J46" s="44">
        <f t="shared" si="2"/>
        <v>3.8299999999999983</v>
      </c>
      <c r="K46" s="45">
        <v>10</v>
      </c>
      <c r="L46" s="44">
        <f t="shared" si="3"/>
        <v>13.829999999999998</v>
      </c>
      <c r="M46" s="44">
        <f t="shared" si="4"/>
        <v>77.89</v>
      </c>
      <c r="N46" s="44">
        <f t="shared" si="5"/>
        <v>18.83</v>
      </c>
      <c r="O46" s="45">
        <v>42</v>
      </c>
      <c r="P46" s="5"/>
      <c r="Q46" s="5">
        <f t="shared" si="6"/>
        <v>0</v>
      </c>
      <c r="R46" s="16"/>
      <c r="S46" s="30">
        <f t="shared" si="7"/>
        <v>0</v>
      </c>
      <c r="T46" s="21"/>
      <c r="X46" s="30">
        <f t="shared" si="8"/>
        <v>3.653190452995616</v>
      </c>
      <c r="Y46" s="30">
        <f t="shared" si="9"/>
        <v>3.39397230518599</v>
      </c>
      <c r="Z46" s="30" t="e">
        <f t="shared" si="10"/>
        <v>#DIV/0!</v>
      </c>
    </row>
    <row r="47" spans="1:26" ht="12.75">
      <c r="A47" s="50">
        <v>4003</v>
      </c>
      <c r="B47" s="37" t="s">
        <v>327</v>
      </c>
      <c r="C47" s="37" t="s">
        <v>328</v>
      </c>
      <c r="D47" s="38" t="s">
        <v>127</v>
      </c>
      <c r="E47" s="44">
        <f>S!E6</f>
        <v>42.76</v>
      </c>
      <c r="F47" s="44">
        <f t="shared" si="0"/>
        <v>0</v>
      </c>
      <c r="G47" s="45">
        <f>S!G6</f>
        <v>5</v>
      </c>
      <c r="H47" s="44">
        <f t="shared" si="1"/>
        <v>5</v>
      </c>
      <c r="I47" s="44">
        <v>42.63</v>
      </c>
      <c r="J47" s="44">
        <f t="shared" si="2"/>
        <v>9.630000000000003</v>
      </c>
      <c r="K47" s="45">
        <v>5</v>
      </c>
      <c r="L47" s="44">
        <f t="shared" si="3"/>
        <v>14.630000000000003</v>
      </c>
      <c r="M47" s="44">
        <f t="shared" si="4"/>
        <v>85.39</v>
      </c>
      <c r="N47" s="44">
        <f t="shared" si="5"/>
        <v>19.630000000000003</v>
      </c>
      <c r="O47" s="45">
        <v>43</v>
      </c>
      <c r="P47" s="5"/>
      <c r="Q47" s="5">
        <f t="shared" si="6"/>
        <v>0</v>
      </c>
      <c r="R47" s="16"/>
      <c r="S47" s="30">
        <f t="shared" si="7"/>
        <v>0</v>
      </c>
      <c r="T47" s="21"/>
      <c r="X47" s="30">
        <f t="shared" si="8"/>
        <v>3.507951356407858</v>
      </c>
      <c r="Y47" s="30">
        <f t="shared" si="9"/>
        <v>2.9322073657049024</v>
      </c>
      <c r="Z47" s="30" t="e">
        <f t="shared" si="10"/>
        <v>#DIV/0!</v>
      </c>
    </row>
    <row r="48" spans="1:26" ht="12.75">
      <c r="A48" s="50">
        <v>4002</v>
      </c>
      <c r="B48" s="38" t="s">
        <v>220</v>
      </c>
      <c r="C48" s="38" t="s">
        <v>326</v>
      </c>
      <c r="D48" s="38" t="s">
        <v>305</v>
      </c>
      <c r="E48" s="44">
        <f>S!E5</f>
        <v>48.38</v>
      </c>
      <c r="F48" s="44">
        <f t="shared" si="0"/>
        <v>3.3800000000000026</v>
      </c>
      <c r="G48" s="45">
        <f>S!G5</f>
        <v>10</v>
      </c>
      <c r="H48" s="44">
        <f t="shared" si="1"/>
        <v>13.380000000000003</v>
      </c>
      <c r="I48" s="44">
        <v>42.03</v>
      </c>
      <c r="J48" s="44">
        <f t="shared" si="2"/>
        <v>9.030000000000001</v>
      </c>
      <c r="K48" s="45">
        <v>0</v>
      </c>
      <c r="L48" s="44">
        <f t="shared" si="3"/>
        <v>9.030000000000001</v>
      </c>
      <c r="M48" s="44">
        <f t="shared" si="4"/>
        <v>90.41</v>
      </c>
      <c r="N48" s="44">
        <f t="shared" si="5"/>
        <v>22.410000000000004</v>
      </c>
      <c r="O48" s="45">
        <v>44</v>
      </c>
      <c r="P48" s="5"/>
      <c r="Q48" s="5">
        <f t="shared" si="6"/>
        <v>0</v>
      </c>
      <c r="R48" s="16"/>
      <c r="S48" s="30">
        <f t="shared" si="7"/>
        <v>0</v>
      </c>
      <c r="T48" s="21"/>
      <c r="X48" s="30">
        <f t="shared" si="8"/>
        <v>3.100454733360893</v>
      </c>
      <c r="Y48" s="30">
        <f t="shared" si="9"/>
        <v>2.9740661432310254</v>
      </c>
      <c r="Z48" s="30" t="e">
        <f t="shared" si="10"/>
        <v>#DIV/0!</v>
      </c>
    </row>
    <row r="49" spans="1:26" ht="12.75">
      <c r="A49" s="51">
        <v>4056</v>
      </c>
      <c r="B49" s="37" t="s">
        <v>349</v>
      </c>
      <c r="C49" s="37" t="s">
        <v>350</v>
      </c>
      <c r="D49" s="38" t="s">
        <v>306</v>
      </c>
      <c r="E49" s="44">
        <f>S!E55</f>
        <v>46.74</v>
      </c>
      <c r="F49" s="44">
        <f t="shared" si="0"/>
        <v>1.740000000000002</v>
      </c>
      <c r="G49" s="45">
        <f>S!G55</f>
        <v>5</v>
      </c>
      <c r="H49" s="44">
        <f t="shared" si="1"/>
        <v>6.740000000000002</v>
      </c>
      <c r="I49" s="44">
        <v>38.7</v>
      </c>
      <c r="J49" s="44">
        <f t="shared" si="2"/>
        <v>5.700000000000003</v>
      </c>
      <c r="K49" s="45">
        <v>10</v>
      </c>
      <c r="L49" s="44">
        <f t="shared" si="3"/>
        <v>15.700000000000003</v>
      </c>
      <c r="M49" s="44">
        <f t="shared" si="4"/>
        <v>85.44</v>
      </c>
      <c r="N49" s="44">
        <f t="shared" si="5"/>
        <v>22.440000000000005</v>
      </c>
      <c r="O49" s="45">
        <v>45</v>
      </c>
      <c r="P49" s="5"/>
      <c r="Q49" s="5">
        <f t="shared" si="6"/>
        <v>0</v>
      </c>
      <c r="R49" s="16"/>
      <c r="S49" s="30">
        <f t="shared" si="7"/>
        <v>0</v>
      </c>
      <c r="T49" s="21"/>
      <c r="X49" s="30">
        <f t="shared" si="8"/>
        <v>3.209242618741977</v>
      </c>
      <c r="Y49" s="30">
        <f t="shared" si="9"/>
        <v>3.229974160206718</v>
      </c>
      <c r="Z49" s="30" t="e">
        <f t="shared" si="10"/>
        <v>#DIV/0!</v>
      </c>
    </row>
    <row r="50" spans="1:26" ht="12.75">
      <c r="A50" s="50">
        <v>4021</v>
      </c>
      <c r="B50" s="38" t="s">
        <v>22</v>
      </c>
      <c r="C50" s="38" t="s">
        <v>33</v>
      </c>
      <c r="D50" s="38" t="s">
        <v>18</v>
      </c>
      <c r="E50" s="44">
        <f>S!E22</f>
        <v>46.62</v>
      </c>
      <c r="F50" s="44">
        <f t="shared" si="0"/>
        <v>1.6199999999999974</v>
      </c>
      <c r="G50" s="45">
        <f>S!G22</f>
        <v>20</v>
      </c>
      <c r="H50" s="44">
        <f t="shared" si="1"/>
        <v>21.619999999999997</v>
      </c>
      <c r="I50" s="44">
        <v>34.58</v>
      </c>
      <c r="J50" s="44">
        <f t="shared" si="2"/>
        <v>1.5799999999999983</v>
      </c>
      <c r="K50" s="45">
        <v>0</v>
      </c>
      <c r="L50" s="44">
        <f t="shared" si="3"/>
        <v>1.5799999999999983</v>
      </c>
      <c r="M50" s="44">
        <f t="shared" si="4"/>
        <v>81.19999999999999</v>
      </c>
      <c r="N50" s="44">
        <f t="shared" si="5"/>
        <v>23.199999999999996</v>
      </c>
      <c r="O50" s="45">
        <v>46</v>
      </c>
      <c r="P50" s="5"/>
      <c r="Q50" s="5">
        <f t="shared" si="6"/>
        <v>0</v>
      </c>
      <c r="R50" s="16"/>
      <c r="S50" s="30">
        <f t="shared" si="7"/>
        <v>0</v>
      </c>
      <c r="T50" s="21"/>
      <c r="X50" s="30">
        <f t="shared" si="8"/>
        <v>3.217503217503218</v>
      </c>
      <c r="Y50" s="30">
        <f t="shared" si="9"/>
        <v>3.6148062463851938</v>
      </c>
      <c r="Z50" s="30" t="e">
        <f t="shared" si="10"/>
        <v>#DIV/0!</v>
      </c>
    </row>
    <row r="51" spans="1:26" ht="12.75">
      <c r="A51" s="50">
        <v>4015</v>
      </c>
      <c r="B51" s="37" t="s">
        <v>67</v>
      </c>
      <c r="C51" s="37" t="s">
        <v>140</v>
      </c>
      <c r="D51" s="38" t="s">
        <v>17</v>
      </c>
      <c r="E51" s="44">
        <f>S!E17</f>
        <v>42.52</v>
      </c>
      <c r="F51" s="44">
        <f t="shared" si="0"/>
        <v>0</v>
      </c>
      <c r="G51" s="45">
        <f>S!G17</f>
        <v>5</v>
      </c>
      <c r="H51" s="44">
        <f t="shared" si="1"/>
        <v>5</v>
      </c>
      <c r="I51" s="44">
        <v>44.88</v>
      </c>
      <c r="J51" s="44">
        <f t="shared" si="2"/>
        <v>11.880000000000003</v>
      </c>
      <c r="K51" s="45">
        <v>10</v>
      </c>
      <c r="L51" s="44">
        <f t="shared" si="3"/>
        <v>21.880000000000003</v>
      </c>
      <c r="M51" s="44">
        <f t="shared" si="4"/>
        <v>87.4</v>
      </c>
      <c r="N51" s="44">
        <f t="shared" si="5"/>
        <v>26.880000000000003</v>
      </c>
      <c r="O51" s="45">
        <v>47</v>
      </c>
      <c r="P51" s="5"/>
      <c r="Q51" s="5">
        <f t="shared" si="6"/>
        <v>0</v>
      </c>
      <c r="R51" s="16"/>
      <c r="S51" s="30">
        <f t="shared" si="7"/>
        <v>0</v>
      </c>
      <c r="T51" s="21"/>
      <c r="X51" s="30">
        <f t="shared" si="8"/>
        <v>3.527751646284101</v>
      </c>
      <c r="Y51" s="30">
        <f t="shared" si="9"/>
        <v>2.785204991087344</v>
      </c>
      <c r="Z51" s="30" t="e">
        <f t="shared" si="10"/>
        <v>#DIV/0!</v>
      </c>
    </row>
    <row r="52" spans="1:26" ht="12.75">
      <c r="A52" s="50">
        <v>4062</v>
      </c>
      <c r="B52" s="37" t="s">
        <v>88</v>
      </c>
      <c r="C52" s="37" t="s">
        <v>237</v>
      </c>
      <c r="D52" s="38" t="s">
        <v>198</v>
      </c>
      <c r="E52" s="44">
        <f>S!E61</f>
        <v>59.2</v>
      </c>
      <c r="F52" s="44">
        <f t="shared" si="0"/>
        <v>14.200000000000003</v>
      </c>
      <c r="G52" s="45">
        <f>S!G61</f>
        <v>20</v>
      </c>
      <c r="H52" s="44">
        <f t="shared" si="1"/>
        <v>34.2</v>
      </c>
      <c r="I52" s="44">
        <v>40.39</v>
      </c>
      <c r="J52" s="44">
        <f t="shared" si="2"/>
        <v>7.390000000000001</v>
      </c>
      <c r="K52" s="45">
        <v>5</v>
      </c>
      <c r="L52" s="44">
        <f t="shared" si="3"/>
        <v>12.39</v>
      </c>
      <c r="M52" s="44">
        <f t="shared" si="4"/>
        <v>99.59</v>
      </c>
      <c r="N52" s="44">
        <f t="shared" si="5"/>
        <v>46.59</v>
      </c>
      <c r="O52" s="45">
        <v>48</v>
      </c>
      <c r="P52" s="5"/>
      <c r="Q52" s="5">
        <f t="shared" si="6"/>
        <v>0</v>
      </c>
      <c r="R52" s="16"/>
      <c r="S52" s="30">
        <f t="shared" si="7"/>
        <v>0</v>
      </c>
      <c r="T52" s="21"/>
      <c r="X52" s="30">
        <f t="shared" si="8"/>
        <v>2.5337837837837838</v>
      </c>
      <c r="Y52" s="30">
        <f t="shared" si="9"/>
        <v>3.0948254518445157</v>
      </c>
      <c r="Z52" s="30" t="e">
        <f t="shared" si="10"/>
        <v>#DIV/0!</v>
      </c>
    </row>
    <row r="53" spans="1:26" ht="12.75">
      <c r="A53" s="50">
        <v>4059</v>
      </c>
      <c r="B53" s="37" t="s">
        <v>238</v>
      </c>
      <c r="C53" s="37" t="s">
        <v>239</v>
      </c>
      <c r="D53" s="38" t="s">
        <v>320</v>
      </c>
      <c r="E53" s="44">
        <f>S!E58</f>
        <v>45.04</v>
      </c>
      <c r="F53" s="44">
        <f t="shared" si="0"/>
        <v>0.03999999999999915</v>
      </c>
      <c r="G53" s="45">
        <f>S!G58</f>
        <v>0</v>
      </c>
      <c r="H53" s="44">
        <f t="shared" si="1"/>
        <v>0.03999999999999915</v>
      </c>
      <c r="I53" s="44"/>
      <c r="J53" s="44">
        <f t="shared" si="2"/>
        <v>0</v>
      </c>
      <c r="K53" s="45">
        <v>100</v>
      </c>
      <c r="L53" s="44">
        <f t="shared" si="3"/>
        <v>100</v>
      </c>
      <c r="M53" s="44">
        <f t="shared" si="4"/>
        <v>45.04</v>
      </c>
      <c r="N53" s="44">
        <f t="shared" si="5"/>
        <v>100.03999999999999</v>
      </c>
      <c r="O53" s="45"/>
      <c r="P53" s="5"/>
      <c r="Q53" s="5">
        <f t="shared" si="6"/>
        <v>0</v>
      </c>
      <c r="R53" s="16"/>
      <c r="S53" s="30">
        <f t="shared" si="7"/>
        <v>0</v>
      </c>
      <c r="T53" s="21"/>
      <c r="X53" s="30">
        <f t="shared" si="8"/>
        <v>3.330373001776199</v>
      </c>
      <c r="Y53" s="30" t="e">
        <f t="shared" si="9"/>
        <v>#DIV/0!</v>
      </c>
      <c r="Z53" s="30" t="e">
        <f t="shared" si="10"/>
        <v>#DIV/0!</v>
      </c>
    </row>
    <row r="54" spans="1:26" ht="12.75">
      <c r="A54" s="50">
        <v>4009</v>
      </c>
      <c r="B54" s="38" t="s">
        <v>331</v>
      </c>
      <c r="C54" s="38" t="s">
        <v>234</v>
      </c>
      <c r="D54" s="38" t="s">
        <v>4</v>
      </c>
      <c r="E54" s="44">
        <f>S!E11</f>
        <v>46.66</v>
      </c>
      <c r="F54" s="44">
        <f t="shared" si="0"/>
        <v>1.6599999999999966</v>
      </c>
      <c r="G54" s="45">
        <f>S!G11</f>
        <v>0</v>
      </c>
      <c r="H54" s="44">
        <f t="shared" si="1"/>
        <v>1.6599999999999966</v>
      </c>
      <c r="I54" s="44"/>
      <c r="J54" s="44">
        <f t="shared" si="2"/>
        <v>0</v>
      </c>
      <c r="K54" s="45">
        <v>100</v>
      </c>
      <c r="L54" s="44">
        <f t="shared" si="3"/>
        <v>100</v>
      </c>
      <c r="M54" s="44">
        <f t="shared" si="4"/>
        <v>46.66</v>
      </c>
      <c r="N54" s="44">
        <f t="shared" si="5"/>
        <v>101.66</v>
      </c>
      <c r="O54" s="45"/>
      <c r="P54" s="5"/>
      <c r="Q54" s="5">
        <f t="shared" si="6"/>
        <v>0</v>
      </c>
      <c r="R54" s="16"/>
      <c r="S54" s="30">
        <f t="shared" si="7"/>
        <v>0</v>
      </c>
      <c r="T54" s="21"/>
      <c r="X54" s="30">
        <f t="shared" si="8"/>
        <v>3.214744963566224</v>
      </c>
      <c r="Y54" s="30" t="e">
        <f t="shared" si="9"/>
        <v>#DIV/0!</v>
      </c>
      <c r="Z54" s="30" t="e">
        <f t="shared" si="10"/>
        <v>#DIV/0!</v>
      </c>
    </row>
    <row r="55" spans="1:26" ht="12.75">
      <c r="A55" s="50">
        <v>4023</v>
      </c>
      <c r="B55" s="38" t="s">
        <v>38</v>
      </c>
      <c r="C55" s="38" t="s">
        <v>39</v>
      </c>
      <c r="D55" s="38" t="s">
        <v>18</v>
      </c>
      <c r="E55" s="44">
        <f>S!E24</f>
        <v>57</v>
      </c>
      <c r="F55" s="44">
        <f t="shared" si="0"/>
        <v>12</v>
      </c>
      <c r="G55" s="45">
        <f>S!G24</f>
        <v>0</v>
      </c>
      <c r="H55" s="44">
        <f t="shared" si="1"/>
        <v>12</v>
      </c>
      <c r="I55" s="44"/>
      <c r="J55" s="44">
        <f t="shared" si="2"/>
        <v>0</v>
      </c>
      <c r="K55" s="45">
        <v>100</v>
      </c>
      <c r="L55" s="44">
        <f t="shared" si="3"/>
        <v>100</v>
      </c>
      <c r="M55" s="44">
        <f t="shared" si="4"/>
        <v>57</v>
      </c>
      <c r="N55" s="44">
        <f t="shared" si="5"/>
        <v>112</v>
      </c>
      <c r="O55" s="45"/>
      <c r="P55" s="5"/>
      <c r="Q55" s="5">
        <f t="shared" si="6"/>
        <v>0</v>
      </c>
      <c r="R55" s="16"/>
      <c r="S55" s="30">
        <f t="shared" si="7"/>
        <v>0</v>
      </c>
      <c r="T55" s="21"/>
      <c r="X55" s="30">
        <f t="shared" si="8"/>
        <v>2.6315789473684212</v>
      </c>
      <c r="Y55" s="30" t="e">
        <f t="shared" si="9"/>
        <v>#DIV/0!</v>
      </c>
      <c r="Z55" s="30" t="e">
        <f t="shared" si="10"/>
        <v>#DIV/0!</v>
      </c>
    </row>
    <row r="56" spans="1:26" ht="12.75">
      <c r="A56" s="50">
        <v>4027</v>
      </c>
      <c r="B56" s="37" t="s">
        <v>279</v>
      </c>
      <c r="C56" s="37" t="s">
        <v>339</v>
      </c>
      <c r="D56" s="38" t="s">
        <v>256</v>
      </c>
      <c r="E56" s="44">
        <f>S!E28</f>
        <v>53.37</v>
      </c>
      <c r="F56" s="44">
        <f t="shared" si="0"/>
        <v>8.369999999999997</v>
      </c>
      <c r="G56" s="45">
        <f>S!G28</f>
        <v>10</v>
      </c>
      <c r="H56" s="44">
        <f t="shared" si="1"/>
        <v>18.369999999999997</v>
      </c>
      <c r="I56" s="44"/>
      <c r="J56" s="44">
        <f t="shared" si="2"/>
        <v>0</v>
      </c>
      <c r="K56" s="45">
        <v>100</v>
      </c>
      <c r="L56" s="44">
        <f t="shared" si="3"/>
        <v>100</v>
      </c>
      <c r="M56" s="44">
        <f t="shared" si="4"/>
        <v>53.37</v>
      </c>
      <c r="N56" s="44">
        <f t="shared" si="5"/>
        <v>118.37</v>
      </c>
      <c r="O56" s="45"/>
      <c r="P56" s="5"/>
      <c r="Q56" s="5">
        <f t="shared" si="6"/>
        <v>0</v>
      </c>
      <c r="R56" s="16"/>
      <c r="S56" s="30">
        <f>SUM(Q56:R56)</f>
        <v>0</v>
      </c>
      <c r="T56" s="21"/>
      <c r="X56" s="30">
        <f t="shared" si="8"/>
        <v>2.810567734682406</v>
      </c>
      <c r="Y56" s="30" t="e">
        <f t="shared" si="9"/>
        <v>#DIV/0!</v>
      </c>
      <c r="Z56" s="30" t="e">
        <f t="shared" si="10"/>
        <v>#DIV/0!</v>
      </c>
    </row>
    <row r="57" spans="1:26" ht="12.75">
      <c r="A57" s="50">
        <v>4011</v>
      </c>
      <c r="B57" s="38" t="s">
        <v>42</v>
      </c>
      <c r="C57" s="38" t="s">
        <v>231</v>
      </c>
      <c r="D57" s="38" t="s">
        <v>17</v>
      </c>
      <c r="E57" s="44">
        <f>S!E13</f>
        <v>0</v>
      </c>
      <c r="F57" s="44">
        <f t="shared" si="0"/>
        <v>0</v>
      </c>
      <c r="G57" s="45">
        <f>S!G13</f>
        <v>120</v>
      </c>
      <c r="H57" s="44">
        <f t="shared" si="1"/>
        <v>120</v>
      </c>
      <c r="I57" s="44"/>
      <c r="J57" s="44">
        <f t="shared" si="2"/>
        <v>0</v>
      </c>
      <c r="K57" s="45"/>
      <c r="L57" s="44">
        <f t="shared" si="3"/>
        <v>0</v>
      </c>
      <c r="M57" s="44">
        <f t="shared" si="4"/>
        <v>0</v>
      </c>
      <c r="N57" s="44">
        <f t="shared" si="5"/>
        <v>120</v>
      </c>
      <c r="O57" s="21"/>
      <c r="P57" s="5"/>
      <c r="Q57" s="5">
        <f t="shared" si="6"/>
        <v>0</v>
      </c>
      <c r="R57" s="16"/>
      <c r="S57" s="30">
        <f t="shared" si="7"/>
        <v>0</v>
      </c>
      <c r="T57" s="21"/>
      <c r="X57" s="30" t="e">
        <f t="shared" si="8"/>
        <v>#DIV/0!</v>
      </c>
      <c r="Y57" s="30" t="e">
        <f t="shared" si="9"/>
        <v>#DIV/0!</v>
      </c>
      <c r="Z57" s="30" t="e">
        <f t="shared" si="10"/>
        <v>#DIV/0!</v>
      </c>
    </row>
    <row r="58" spans="1:26" ht="12.75">
      <c r="A58" s="50">
        <v>4012</v>
      </c>
      <c r="B58" s="37" t="s">
        <v>62</v>
      </c>
      <c r="C58" s="37" t="s">
        <v>146</v>
      </c>
      <c r="D58" s="38" t="s">
        <v>172</v>
      </c>
      <c r="E58" s="44">
        <f>S!E14</f>
        <v>0</v>
      </c>
      <c r="F58" s="44">
        <f t="shared" si="0"/>
        <v>0</v>
      </c>
      <c r="G58" s="45">
        <f>S!G14</f>
        <v>120</v>
      </c>
      <c r="H58" s="44">
        <f t="shared" si="1"/>
        <v>120</v>
      </c>
      <c r="I58" s="44"/>
      <c r="J58" s="44">
        <f t="shared" si="2"/>
        <v>0</v>
      </c>
      <c r="K58" s="45"/>
      <c r="L58" s="44">
        <f t="shared" si="3"/>
        <v>0</v>
      </c>
      <c r="M58" s="44">
        <f t="shared" si="4"/>
        <v>0</v>
      </c>
      <c r="N58" s="44">
        <f t="shared" si="5"/>
        <v>120</v>
      </c>
      <c r="O58" s="21"/>
      <c r="P58" s="5"/>
      <c r="Q58" s="5">
        <f t="shared" si="6"/>
        <v>0</v>
      </c>
      <c r="R58" s="16"/>
      <c r="S58" s="30">
        <f t="shared" si="7"/>
        <v>0</v>
      </c>
      <c r="T58" s="21"/>
      <c r="X58" s="30" t="e">
        <f t="shared" si="8"/>
        <v>#DIV/0!</v>
      </c>
      <c r="Y58" s="30" t="e">
        <f t="shared" si="9"/>
        <v>#DIV/0!</v>
      </c>
      <c r="Z58" s="30" t="e">
        <f t="shared" si="10"/>
        <v>#DIV/0!</v>
      </c>
    </row>
    <row r="59" spans="1:26" ht="12.75">
      <c r="A59" s="50">
        <v>4016</v>
      </c>
      <c r="B59" s="38" t="s">
        <v>335</v>
      </c>
      <c r="C59" s="38" t="s">
        <v>336</v>
      </c>
      <c r="D59" s="38" t="s">
        <v>17</v>
      </c>
      <c r="E59" s="44">
        <f>S!E18</f>
        <v>0</v>
      </c>
      <c r="F59" s="44">
        <f t="shared" si="0"/>
        <v>0</v>
      </c>
      <c r="G59" s="45">
        <f>S!G18</f>
        <v>120</v>
      </c>
      <c r="H59" s="44">
        <f t="shared" si="1"/>
        <v>120</v>
      </c>
      <c r="I59" s="44"/>
      <c r="J59" s="44">
        <f t="shared" si="2"/>
        <v>0</v>
      </c>
      <c r="K59" s="45"/>
      <c r="L59" s="44">
        <f t="shared" si="3"/>
        <v>0</v>
      </c>
      <c r="M59" s="44">
        <f t="shared" si="4"/>
        <v>0</v>
      </c>
      <c r="N59" s="44">
        <f t="shared" si="5"/>
        <v>120</v>
      </c>
      <c r="O59" s="21"/>
      <c r="P59" s="5"/>
      <c r="Q59" s="5">
        <f t="shared" si="6"/>
        <v>0</v>
      </c>
      <c r="R59" s="16"/>
      <c r="S59" s="30">
        <f t="shared" si="7"/>
        <v>0</v>
      </c>
      <c r="T59" s="21"/>
      <c r="X59" s="30" t="e">
        <f t="shared" si="8"/>
        <v>#DIV/0!</v>
      </c>
      <c r="Y59" s="30" t="e">
        <f t="shared" si="9"/>
        <v>#DIV/0!</v>
      </c>
      <c r="Z59" s="30" t="e">
        <f t="shared" si="10"/>
        <v>#DIV/0!</v>
      </c>
    </row>
    <row r="60" spans="1:26" ht="12.75">
      <c r="A60" s="50">
        <v>4017</v>
      </c>
      <c r="B60" s="37" t="s">
        <v>259</v>
      </c>
      <c r="C60" s="37" t="s">
        <v>337</v>
      </c>
      <c r="D60" s="38" t="s">
        <v>211</v>
      </c>
      <c r="E60" s="44">
        <f>S!E19</f>
        <v>0</v>
      </c>
      <c r="F60" s="44">
        <f t="shared" si="0"/>
        <v>0</v>
      </c>
      <c r="G60" s="45">
        <f>S!G19</f>
        <v>120</v>
      </c>
      <c r="H60" s="44">
        <f t="shared" si="1"/>
        <v>120</v>
      </c>
      <c r="I60" s="44"/>
      <c r="J60" s="44">
        <f t="shared" si="2"/>
        <v>0</v>
      </c>
      <c r="K60" s="45"/>
      <c r="L60" s="44">
        <f t="shared" si="3"/>
        <v>0</v>
      </c>
      <c r="M60" s="44">
        <f t="shared" si="4"/>
        <v>0</v>
      </c>
      <c r="N60" s="44">
        <f t="shared" si="5"/>
        <v>120</v>
      </c>
      <c r="O60" s="21"/>
      <c r="P60" s="5"/>
      <c r="Q60" s="5">
        <f t="shared" si="6"/>
        <v>0</v>
      </c>
      <c r="R60" s="16"/>
      <c r="S60" s="30">
        <f t="shared" si="7"/>
        <v>0</v>
      </c>
      <c r="T60" s="21"/>
      <c r="X60" s="30" t="e">
        <f t="shared" si="8"/>
        <v>#DIV/0!</v>
      </c>
      <c r="Y60" s="30" t="e">
        <f t="shared" si="9"/>
        <v>#DIV/0!</v>
      </c>
      <c r="Z60" s="30" t="e">
        <f t="shared" si="10"/>
        <v>#DIV/0!</v>
      </c>
    </row>
    <row r="61" spans="1:26" ht="12.75">
      <c r="A61" s="51">
        <v>4029</v>
      </c>
      <c r="B61" s="37" t="s">
        <v>340</v>
      </c>
      <c r="C61" s="37" t="s">
        <v>341</v>
      </c>
      <c r="D61" s="38" t="s">
        <v>17</v>
      </c>
      <c r="E61" s="44">
        <f>S!E30</f>
        <v>0</v>
      </c>
      <c r="F61" s="44">
        <f t="shared" si="0"/>
        <v>0</v>
      </c>
      <c r="G61" s="45">
        <f>S!G30</f>
        <v>120</v>
      </c>
      <c r="H61" s="44">
        <f t="shared" si="1"/>
        <v>120</v>
      </c>
      <c r="I61" s="44"/>
      <c r="J61" s="44">
        <f t="shared" si="2"/>
        <v>0</v>
      </c>
      <c r="K61" s="45"/>
      <c r="L61" s="44">
        <f t="shared" si="3"/>
        <v>0</v>
      </c>
      <c r="M61" s="44">
        <f t="shared" si="4"/>
        <v>0</v>
      </c>
      <c r="N61" s="44">
        <f t="shared" si="5"/>
        <v>120</v>
      </c>
      <c r="O61" s="21"/>
      <c r="P61" s="5"/>
      <c r="Q61" s="5">
        <f t="shared" si="6"/>
        <v>0</v>
      </c>
      <c r="R61" s="16"/>
      <c r="S61" s="30">
        <f t="shared" si="7"/>
        <v>0</v>
      </c>
      <c r="T61" s="21"/>
      <c r="X61" s="30" t="e">
        <f t="shared" si="8"/>
        <v>#DIV/0!</v>
      </c>
      <c r="Y61" s="30" t="e">
        <f t="shared" si="9"/>
        <v>#DIV/0!</v>
      </c>
      <c r="Z61" s="30" t="e">
        <f t="shared" si="10"/>
        <v>#DIV/0!</v>
      </c>
    </row>
    <row r="62" spans="1:26" ht="12.75">
      <c r="A62" s="50">
        <v>4039</v>
      </c>
      <c r="B62" s="37" t="s">
        <v>217</v>
      </c>
      <c r="C62" s="37" t="s">
        <v>218</v>
      </c>
      <c r="D62" s="38" t="s">
        <v>264</v>
      </c>
      <c r="E62" s="44">
        <f>S!E40</f>
        <v>0</v>
      </c>
      <c r="F62" s="44">
        <f t="shared" si="0"/>
        <v>0</v>
      </c>
      <c r="G62" s="45">
        <f>S!G40</f>
        <v>120</v>
      </c>
      <c r="H62" s="44">
        <f t="shared" si="1"/>
        <v>120</v>
      </c>
      <c r="I62" s="44"/>
      <c r="J62" s="44">
        <f t="shared" si="2"/>
        <v>0</v>
      </c>
      <c r="K62" s="45"/>
      <c r="L62" s="44">
        <f t="shared" si="3"/>
        <v>0</v>
      </c>
      <c r="M62" s="44">
        <f t="shared" si="4"/>
        <v>0</v>
      </c>
      <c r="N62" s="44">
        <f t="shared" si="5"/>
        <v>120</v>
      </c>
      <c r="O62" s="21"/>
      <c r="P62" s="5"/>
      <c r="Q62" s="5">
        <f aca="true" t="shared" si="11" ref="Q62:Q67">IF(P62=0,0,IF(P62&gt;$S$2,120,IF(P62&lt;$Q$2,0,IF($S$2&gt;P62&gt;$Q$2,P62-$Q$2))))</f>
        <v>0</v>
      </c>
      <c r="R62" s="16"/>
      <c r="S62" s="30">
        <f>SUM(Q62:R62)</f>
        <v>0</v>
      </c>
      <c r="T62" s="21"/>
      <c r="X62" s="30" t="e">
        <f t="shared" si="8"/>
        <v>#DIV/0!</v>
      </c>
      <c r="Y62" s="30" t="e">
        <f t="shared" si="9"/>
        <v>#DIV/0!</v>
      </c>
      <c r="Z62" s="30" t="e">
        <f t="shared" si="10"/>
        <v>#DIV/0!</v>
      </c>
    </row>
    <row r="63" spans="1:26" ht="12.75">
      <c r="A63" s="50">
        <v>4042</v>
      </c>
      <c r="B63" s="38" t="s">
        <v>259</v>
      </c>
      <c r="C63" s="38" t="s">
        <v>80</v>
      </c>
      <c r="D63" s="38" t="s">
        <v>163</v>
      </c>
      <c r="E63" s="44">
        <f>S!E43</f>
        <v>0</v>
      </c>
      <c r="F63" s="44">
        <f t="shared" si="0"/>
        <v>0</v>
      </c>
      <c r="G63" s="45">
        <f>S!G43</f>
        <v>120</v>
      </c>
      <c r="H63" s="44">
        <f t="shared" si="1"/>
        <v>120</v>
      </c>
      <c r="I63" s="44"/>
      <c r="J63" s="44">
        <f t="shared" si="2"/>
        <v>0</v>
      </c>
      <c r="K63" s="45"/>
      <c r="L63" s="44">
        <f t="shared" si="3"/>
        <v>0</v>
      </c>
      <c r="M63" s="44">
        <f t="shared" si="4"/>
        <v>0</v>
      </c>
      <c r="N63" s="44">
        <f t="shared" si="5"/>
        <v>120</v>
      </c>
      <c r="O63" s="21"/>
      <c r="P63" s="5"/>
      <c r="Q63" s="5">
        <f t="shared" si="11"/>
        <v>0</v>
      </c>
      <c r="R63" s="16"/>
      <c r="S63" s="30">
        <f>SUM(Q63:R63)</f>
        <v>0</v>
      </c>
      <c r="T63" s="21"/>
      <c r="X63" s="30" t="e">
        <f t="shared" si="8"/>
        <v>#DIV/0!</v>
      </c>
      <c r="Y63" s="30" t="e">
        <f t="shared" si="9"/>
        <v>#DIV/0!</v>
      </c>
      <c r="Z63" s="30" t="e">
        <f t="shared" si="10"/>
        <v>#DIV/0!</v>
      </c>
    </row>
    <row r="64" spans="1:26" ht="12.75">
      <c r="A64" s="50">
        <v>4053</v>
      </c>
      <c r="B64" s="37" t="s">
        <v>314</v>
      </c>
      <c r="C64" s="37" t="s">
        <v>346</v>
      </c>
      <c r="D64" s="38" t="s">
        <v>102</v>
      </c>
      <c r="E64" s="44">
        <f>S!E52</f>
        <v>0</v>
      </c>
      <c r="F64" s="44">
        <f t="shared" si="0"/>
        <v>0</v>
      </c>
      <c r="G64" s="45">
        <f>S!G52</f>
        <v>120</v>
      </c>
      <c r="H64" s="44">
        <f t="shared" si="1"/>
        <v>120</v>
      </c>
      <c r="I64" s="44"/>
      <c r="J64" s="44">
        <f t="shared" si="2"/>
        <v>0</v>
      </c>
      <c r="K64" s="45"/>
      <c r="L64" s="44">
        <f t="shared" si="3"/>
        <v>0</v>
      </c>
      <c r="M64" s="44">
        <f t="shared" si="4"/>
        <v>0</v>
      </c>
      <c r="N64" s="44">
        <f t="shared" si="5"/>
        <v>120</v>
      </c>
      <c r="O64" s="21"/>
      <c r="P64" s="5"/>
      <c r="Q64" s="5">
        <f t="shared" si="6"/>
        <v>0</v>
      </c>
      <c r="R64" s="16"/>
      <c r="S64" s="30">
        <f t="shared" si="7"/>
        <v>0</v>
      </c>
      <c r="T64" s="21"/>
      <c r="X64" s="30" t="e">
        <f t="shared" si="8"/>
        <v>#DIV/0!</v>
      </c>
      <c r="Y64" s="30" t="e">
        <f t="shared" si="9"/>
        <v>#DIV/0!</v>
      </c>
      <c r="Z64" s="30" t="e">
        <f t="shared" si="10"/>
        <v>#DIV/0!</v>
      </c>
    </row>
    <row r="65" spans="1:26" ht="12.75">
      <c r="A65" s="51">
        <v>4055</v>
      </c>
      <c r="B65" s="37" t="s">
        <v>347</v>
      </c>
      <c r="C65" s="37" t="s">
        <v>348</v>
      </c>
      <c r="D65" s="38" t="s">
        <v>175</v>
      </c>
      <c r="E65" s="44">
        <f>S!E54</f>
        <v>0</v>
      </c>
      <c r="F65" s="44">
        <f t="shared" si="0"/>
        <v>0</v>
      </c>
      <c r="G65" s="45">
        <f>S!G54</f>
        <v>120</v>
      </c>
      <c r="H65" s="44">
        <f t="shared" si="1"/>
        <v>120</v>
      </c>
      <c r="I65" s="44"/>
      <c r="J65" s="44">
        <f t="shared" si="2"/>
        <v>0</v>
      </c>
      <c r="K65" s="45"/>
      <c r="L65" s="44">
        <f t="shared" si="3"/>
        <v>0</v>
      </c>
      <c r="M65" s="44">
        <f t="shared" si="4"/>
        <v>0</v>
      </c>
      <c r="N65" s="44">
        <f t="shared" si="5"/>
        <v>120</v>
      </c>
      <c r="O65" s="21"/>
      <c r="P65" s="5"/>
      <c r="Q65" s="5">
        <f t="shared" si="6"/>
        <v>0</v>
      </c>
      <c r="R65" s="16"/>
      <c r="S65" s="30">
        <f>SUM(Q65:R65)</f>
        <v>0</v>
      </c>
      <c r="T65" s="21"/>
      <c r="X65" s="30" t="e">
        <f>$X$2/E65</f>
        <v>#DIV/0!</v>
      </c>
      <c r="Y65" s="30" t="e">
        <f>$Y$2/I65</f>
        <v>#DIV/0!</v>
      </c>
      <c r="Z65" s="30" t="e">
        <f>$Z$2/P65</f>
        <v>#DIV/0!</v>
      </c>
    </row>
    <row r="66" spans="1:26" ht="12.75">
      <c r="A66" s="50">
        <v>4057</v>
      </c>
      <c r="B66" s="38" t="s">
        <v>226</v>
      </c>
      <c r="C66" s="38" t="s">
        <v>227</v>
      </c>
      <c r="D66" s="38" t="s">
        <v>212</v>
      </c>
      <c r="E66" s="44">
        <f>S!E56</f>
        <v>0</v>
      </c>
      <c r="F66" s="44">
        <f t="shared" si="0"/>
        <v>0</v>
      </c>
      <c r="G66" s="45">
        <f>S!G56</f>
        <v>120</v>
      </c>
      <c r="H66" s="44">
        <f t="shared" si="1"/>
        <v>120</v>
      </c>
      <c r="I66" s="44"/>
      <c r="J66" s="44">
        <f t="shared" si="2"/>
        <v>0</v>
      </c>
      <c r="K66" s="45"/>
      <c r="L66" s="44">
        <f t="shared" si="3"/>
        <v>0</v>
      </c>
      <c r="M66" s="44">
        <f t="shared" si="4"/>
        <v>0</v>
      </c>
      <c r="N66" s="44">
        <f t="shared" si="5"/>
        <v>120</v>
      </c>
      <c r="O66" s="21"/>
      <c r="P66" s="5"/>
      <c r="Q66" s="5">
        <f t="shared" si="11"/>
        <v>0</v>
      </c>
      <c r="R66" s="16"/>
      <c r="S66" s="30">
        <f>SUM(Q66:R66)</f>
        <v>0</v>
      </c>
      <c r="T66" s="21"/>
      <c r="X66" s="30" t="e">
        <f>$X$2/E66</f>
        <v>#DIV/0!</v>
      </c>
      <c r="Y66" s="30" t="e">
        <f>$Y$2/I66</f>
        <v>#DIV/0!</v>
      </c>
      <c r="Z66" s="30" t="e">
        <f>$Z$2/P66</f>
        <v>#DIV/0!</v>
      </c>
    </row>
    <row r="67" spans="1:26" ht="12.75">
      <c r="A67" s="50">
        <v>4026</v>
      </c>
      <c r="B67" s="38" t="s">
        <v>72</v>
      </c>
      <c r="C67" s="38" t="s">
        <v>119</v>
      </c>
      <c r="D67" s="38" t="s">
        <v>127</v>
      </c>
      <c r="E67" s="44">
        <f>S!E27</f>
        <v>61.89</v>
      </c>
      <c r="F67" s="44">
        <f t="shared" si="0"/>
        <v>16.89</v>
      </c>
      <c r="G67" s="45">
        <f>S!G27</f>
        <v>10</v>
      </c>
      <c r="H67" s="44">
        <f t="shared" si="1"/>
        <v>26.89</v>
      </c>
      <c r="I67" s="44"/>
      <c r="J67" s="44">
        <f t="shared" si="2"/>
        <v>0</v>
      </c>
      <c r="K67" s="45">
        <v>100</v>
      </c>
      <c r="L67" s="44">
        <f t="shared" si="3"/>
        <v>100</v>
      </c>
      <c r="M67" s="44">
        <f t="shared" si="4"/>
        <v>61.89</v>
      </c>
      <c r="N67" s="44">
        <f t="shared" si="5"/>
        <v>126.89</v>
      </c>
      <c r="O67" s="21"/>
      <c r="P67" s="5"/>
      <c r="Q67" s="5">
        <f t="shared" si="11"/>
        <v>0</v>
      </c>
      <c r="R67" s="16"/>
      <c r="S67" s="30">
        <f>SUM(Q67:R67)</f>
        <v>0</v>
      </c>
      <c r="T67" s="21"/>
      <c r="X67" s="30">
        <f>$X$2/E67</f>
        <v>2.423654871546292</v>
      </c>
      <c r="Y67" s="30" t="e">
        <f>$Y$2/I67</f>
        <v>#DIV/0!</v>
      </c>
      <c r="Z67" s="30" t="e">
        <f>$Z$2/P67</f>
        <v>#DIV/0!</v>
      </c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35" sqref="K35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9.875" style="0" customWidth="1"/>
    <col min="17" max="17" width="10.25390625" style="0" customWidth="1"/>
    <col min="24" max="25" width="12.25390625" style="0" customWidth="1"/>
    <col min="26" max="26" width="10.00390625" style="0" customWidth="1"/>
    <col min="28" max="28" width="10.125" style="0" customWidth="1"/>
  </cols>
  <sheetData>
    <row r="1" spans="1:20" ht="12.75">
      <c r="A1" s="37"/>
      <c r="B1" s="37"/>
      <c r="C1" s="37"/>
      <c r="D1" s="38"/>
      <c r="E1" s="95" t="s">
        <v>29</v>
      </c>
      <c r="F1" s="95"/>
      <c r="G1" s="95"/>
      <c r="H1" s="95"/>
      <c r="I1" s="95" t="s">
        <v>288</v>
      </c>
      <c r="J1" s="95"/>
      <c r="K1" s="95"/>
      <c r="L1" s="95"/>
      <c r="M1" s="39"/>
      <c r="N1" s="39"/>
      <c r="O1" s="37"/>
      <c r="P1" s="95" t="s">
        <v>31</v>
      </c>
      <c r="Q1" s="96"/>
      <c r="R1" s="96"/>
      <c r="S1" s="96"/>
      <c r="T1" s="96"/>
    </row>
    <row r="2" spans="1:26" ht="12.75">
      <c r="A2" s="37"/>
      <c r="B2" s="37"/>
      <c r="C2" s="37"/>
      <c r="D2" s="38"/>
      <c r="E2" s="39" t="s">
        <v>188</v>
      </c>
      <c r="F2" s="40">
        <f>Макси!F2</f>
        <v>45</v>
      </c>
      <c r="G2" s="39" t="s">
        <v>189</v>
      </c>
      <c r="H2" s="40">
        <f>Макси!H2</f>
        <v>68</v>
      </c>
      <c r="I2" s="39" t="s">
        <v>188</v>
      </c>
      <c r="J2" s="40">
        <f>Макси!J2</f>
        <v>33</v>
      </c>
      <c r="K2" s="39" t="s">
        <v>189</v>
      </c>
      <c r="L2" s="40">
        <f>Макси!L2</f>
        <v>50</v>
      </c>
      <c r="M2" s="40"/>
      <c r="N2" s="40"/>
      <c r="O2" s="37"/>
      <c r="P2" s="39" t="s">
        <v>188</v>
      </c>
      <c r="Q2" s="91">
        <f>Макси!Q2</f>
        <v>40</v>
      </c>
      <c r="R2" s="92" t="s">
        <v>189</v>
      </c>
      <c r="S2" s="91">
        <f>Макси!S2</f>
        <v>60</v>
      </c>
      <c r="T2" s="91"/>
      <c r="W2" s="6" t="s">
        <v>249</v>
      </c>
      <c r="X2">
        <f>Макси!X2</f>
        <v>150</v>
      </c>
      <c r="Y2">
        <f>Макси!Y2</f>
        <v>125</v>
      </c>
      <c r="Z2">
        <f>Макси!Z2</f>
        <v>150</v>
      </c>
    </row>
    <row r="3" spans="1:26" ht="28.5" customHeight="1">
      <c r="A3" s="41" t="s">
        <v>0</v>
      </c>
      <c r="B3" s="41" t="s">
        <v>1</v>
      </c>
      <c r="C3" s="41" t="s">
        <v>2</v>
      </c>
      <c r="D3" s="42" t="s">
        <v>3</v>
      </c>
      <c r="E3" s="42" t="s">
        <v>25</v>
      </c>
      <c r="F3" s="41" t="s">
        <v>30</v>
      </c>
      <c r="G3" s="42" t="s">
        <v>26</v>
      </c>
      <c r="H3" s="41" t="s">
        <v>27</v>
      </c>
      <c r="I3" s="42" t="s">
        <v>25</v>
      </c>
      <c r="J3" s="41" t="s">
        <v>30</v>
      </c>
      <c r="K3" s="42" t="s">
        <v>26</v>
      </c>
      <c r="L3" s="41" t="s">
        <v>27</v>
      </c>
      <c r="M3" s="41" t="s">
        <v>289</v>
      </c>
      <c r="N3" s="41" t="s">
        <v>290</v>
      </c>
      <c r="O3" s="41" t="s">
        <v>28</v>
      </c>
      <c r="P3" s="41" t="s">
        <v>25</v>
      </c>
      <c r="Q3" s="41" t="s">
        <v>30</v>
      </c>
      <c r="R3" s="41" t="s">
        <v>26</v>
      </c>
      <c r="S3" s="41" t="s">
        <v>27</v>
      </c>
      <c r="T3" s="41" t="s">
        <v>28</v>
      </c>
      <c r="X3" s="31" t="s">
        <v>157</v>
      </c>
      <c r="Y3" s="31" t="s">
        <v>291</v>
      </c>
      <c r="Z3" s="31" t="s">
        <v>158</v>
      </c>
    </row>
    <row r="4" spans="1:26" s="7" customFormat="1" ht="12.75">
      <c r="A4" s="40">
        <v>3010</v>
      </c>
      <c r="B4" s="38" t="s">
        <v>68</v>
      </c>
      <c r="C4" s="38" t="s">
        <v>95</v>
      </c>
      <c r="D4" s="38" t="s">
        <v>111</v>
      </c>
      <c r="E4" s="44">
        <f>T!E13</f>
        <v>0</v>
      </c>
      <c r="F4" s="44">
        <f>IF(E4=0,0,IF(E4&gt;$H$2,120,IF(E4&lt;$F$2,0,IF($H$2&gt;E4&gt;$F$2,E4-$F$2))))</f>
        <v>0</v>
      </c>
      <c r="G4" s="45">
        <f>T!G13</f>
        <v>120</v>
      </c>
      <c r="H4" s="44">
        <f>SUM(F4:G4)</f>
        <v>120</v>
      </c>
      <c r="I4" s="44"/>
      <c r="J4" s="44">
        <f>IF(I4=0,0,IF(I4&gt;$L$2,120,IF(I4&lt;$J$2,0,IF($L$2&gt;I4&gt;$J$2,I4-$J$2))))</f>
        <v>0</v>
      </c>
      <c r="K4" s="45"/>
      <c r="L4" s="44">
        <f>SUM(J4:K4)</f>
        <v>0</v>
      </c>
      <c r="M4" s="44">
        <f>SUM(E4,I4)</f>
        <v>0</v>
      </c>
      <c r="N4" s="44">
        <f>SUM(H4,L4)</f>
        <v>120</v>
      </c>
      <c r="O4" s="45"/>
      <c r="P4" s="44">
        <v>40.15</v>
      </c>
      <c r="Q4" s="44">
        <f>IF(P4=0,0,IF(P4&gt;$S$2,120,IF(P4&lt;$Q$2,0,IF($S$2&gt;P4&gt;$Q$2,P4-$Q$2))))</f>
        <v>0.14999999999999858</v>
      </c>
      <c r="R4" s="45">
        <v>0</v>
      </c>
      <c r="S4" s="44">
        <f>SUM(Q4:R4)</f>
        <v>0.14999999999999858</v>
      </c>
      <c r="T4" s="45">
        <v>1</v>
      </c>
      <c r="X4" s="30" t="e">
        <f>$X$2/E4</f>
        <v>#DIV/0!</v>
      </c>
      <c r="Y4" s="30" t="e">
        <f>$Y$2/I4</f>
        <v>#DIV/0!</v>
      </c>
      <c r="Z4" s="30">
        <f>$Z$2/P4</f>
        <v>3.7359900373599007</v>
      </c>
    </row>
    <row r="5" spans="1:26" ht="12.75">
      <c r="A5" s="40">
        <v>3003</v>
      </c>
      <c r="B5" s="38" t="s">
        <v>356</v>
      </c>
      <c r="C5" s="38" t="s">
        <v>357</v>
      </c>
      <c r="D5" s="38" t="s">
        <v>165</v>
      </c>
      <c r="E5" s="44">
        <f>T!E6</f>
        <v>42.33</v>
      </c>
      <c r="F5" s="44">
        <f aca="true" t="shared" si="0" ref="F5:F27">IF(E5=0,0,IF(E5&gt;$H$2,120,IF(E5&lt;$F$2,0,IF($H$2&gt;E5&gt;$F$2,E5-$F$2))))</f>
        <v>0</v>
      </c>
      <c r="G5" s="45">
        <f>T!G6</f>
        <v>0</v>
      </c>
      <c r="H5" s="44">
        <f aca="true" t="shared" si="1" ref="H5:H40">SUM(F5:G5)</f>
        <v>0</v>
      </c>
      <c r="I5" s="44">
        <v>33.6</v>
      </c>
      <c r="J5" s="44">
        <f aca="true" t="shared" si="2" ref="J5:J40">IF(I5=0,0,IF(I5&gt;$L$2,120,IF(I5&lt;$J$2,0,IF($L$2&gt;I5&gt;$J$2,I5-$J$2))))</f>
        <v>0.6000000000000014</v>
      </c>
      <c r="K5" s="45">
        <v>0</v>
      </c>
      <c r="L5" s="44">
        <f aca="true" t="shared" si="3" ref="L5:L40">SUM(J5:K5)</f>
        <v>0.6000000000000014</v>
      </c>
      <c r="M5" s="44">
        <f aca="true" t="shared" si="4" ref="M5:M40">SUM(E5,I5)</f>
        <v>75.93</v>
      </c>
      <c r="N5" s="44">
        <f aca="true" t="shared" si="5" ref="N5:N40">SUM(H5,L5)</f>
        <v>0.6000000000000014</v>
      </c>
      <c r="O5" s="90">
        <v>2</v>
      </c>
      <c r="P5" s="44">
        <v>40.25</v>
      </c>
      <c r="Q5" s="44">
        <f aca="true" t="shared" si="6" ref="Q5:Q40">IF(P5=0,0,IF(P5&gt;$S$2,120,IF(P5&lt;$Q$2,0,IF($S$2&gt;P5&gt;$Q$2,P5-$Q$2))))</f>
        <v>0.25</v>
      </c>
      <c r="R5" s="45">
        <v>0</v>
      </c>
      <c r="S5" s="44">
        <f aca="true" t="shared" si="7" ref="S5:S40">SUM(Q5:R5)</f>
        <v>0.25</v>
      </c>
      <c r="T5" s="45">
        <v>2</v>
      </c>
      <c r="X5" s="30">
        <f aca="true" t="shared" si="8" ref="X5:X40">$X$2/E5</f>
        <v>3.5435861091424523</v>
      </c>
      <c r="Y5" s="30">
        <f aca="true" t="shared" si="9" ref="Y5:Y40">$Y$2/I5</f>
        <v>3.720238095238095</v>
      </c>
      <c r="Z5" s="30">
        <f aca="true" t="shared" si="10" ref="Z5:Z40">$Z$2/P5</f>
        <v>3.7267080745341614</v>
      </c>
    </row>
    <row r="6" spans="1:26" ht="12.75">
      <c r="A6" s="40">
        <v>3007</v>
      </c>
      <c r="B6" s="38" t="s">
        <v>58</v>
      </c>
      <c r="C6" s="38" t="s">
        <v>248</v>
      </c>
      <c r="D6" s="38" t="s">
        <v>207</v>
      </c>
      <c r="E6" s="44">
        <f>T!E10</f>
        <v>44.64</v>
      </c>
      <c r="F6" s="44">
        <f t="shared" si="0"/>
        <v>0</v>
      </c>
      <c r="G6" s="45">
        <f>T!G10</f>
        <v>0</v>
      </c>
      <c r="H6" s="44">
        <f t="shared" si="1"/>
        <v>0</v>
      </c>
      <c r="I6" s="44">
        <v>32.31</v>
      </c>
      <c r="J6" s="44">
        <f t="shared" si="2"/>
        <v>0</v>
      </c>
      <c r="K6" s="45">
        <v>0</v>
      </c>
      <c r="L6" s="44">
        <f t="shared" si="3"/>
        <v>0</v>
      </c>
      <c r="M6" s="44">
        <f t="shared" si="4"/>
        <v>76.95</v>
      </c>
      <c r="N6" s="44">
        <f t="shared" si="5"/>
        <v>0</v>
      </c>
      <c r="O6" s="90">
        <v>1</v>
      </c>
      <c r="P6" s="44">
        <v>40.77</v>
      </c>
      <c r="Q6" s="44">
        <f t="shared" si="6"/>
        <v>0.7700000000000031</v>
      </c>
      <c r="R6" s="45">
        <v>0</v>
      </c>
      <c r="S6" s="44">
        <f t="shared" si="7"/>
        <v>0.7700000000000031</v>
      </c>
      <c r="T6" s="45">
        <v>3</v>
      </c>
      <c r="X6" s="30">
        <f t="shared" si="8"/>
        <v>3.360215053763441</v>
      </c>
      <c r="Y6" s="30">
        <f t="shared" si="9"/>
        <v>3.86877127824203</v>
      </c>
      <c r="Z6" s="30">
        <f t="shared" si="10"/>
        <v>3.6791758646063277</v>
      </c>
    </row>
    <row r="7" spans="1:26" ht="12.75">
      <c r="A7" s="43">
        <v>3018</v>
      </c>
      <c r="B7" s="37" t="s">
        <v>107</v>
      </c>
      <c r="C7" s="37" t="s">
        <v>123</v>
      </c>
      <c r="D7" s="38" t="s">
        <v>312</v>
      </c>
      <c r="E7" s="44">
        <f>T!E21</f>
        <v>45.35</v>
      </c>
      <c r="F7" s="44">
        <f t="shared" si="0"/>
        <v>0.3500000000000014</v>
      </c>
      <c r="G7" s="45">
        <f>T!G21</f>
        <v>0</v>
      </c>
      <c r="H7" s="44">
        <f t="shared" si="1"/>
        <v>0.3500000000000014</v>
      </c>
      <c r="I7" s="44">
        <v>33.86</v>
      </c>
      <c r="J7" s="44">
        <f t="shared" si="2"/>
        <v>0.8599999999999994</v>
      </c>
      <c r="K7" s="45">
        <v>0</v>
      </c>
      <c r="L7" s="44">
        <f t="shared" si="3"/>
        <v>0.8599999999999994</v>
      </c>
      <c r="M7" s="44">
        <f t="shared" si="4"/>
        <v>79.21000000000001</v>
      </c>
      <c r="N7" s="44">
        <f t="shared" si="5"/>
        <v>1.2100000000000009</v>
      </c>
      <c r="O7" s="90">
        <v>4</v>
      </c>
      <c r="P7" s="44">
        <v>42.4</v>
      </c>
      <c r="Q7" s="44">
        <f t="shared" si="6"/>
        <v>2.3999999999999986</v>
      </c>
      <c r="R7" s="45">
        <v>0</v>
      </c>
      <c r="S7" s="44">
        <f t="shared" si="7"/>
        <v>2.3999999999999986</v>
      </c>
      <c r="T7" s="45">
        <v>4</v>
      </c>
      <c r="X7" s="30">
        <f t="shared" si="8"/>
        <v>3.3076074972436604</v>
      </c>
      <c r="Y7" s="30">
        <f t="shared" si="9"/>
        <v>3.691671588895452</v>
      </c>
      <c r="Z7" s="30">
        <f t="shared" si="10"/>
        <v>3.5377358490566038</v>
      </c>
    </row>
    <row r="8" spans="1:26" ht="12.75">
      <c r="A8" s="40">
        <v>3014</v>
      </c>
      <c r="B8" s="38" t="s">
        <v>64</v>
      </c>
      <c r="C8" s="38" t="s">
        <v>90</v>
      </c>
      <c r="D8" s="38" t="s">
        <v>111</v>
      </c>
      <c r="E8" s="44">
        <f>T!E17</f>
        <v>43.57</v>
      </c>
      <c r="F8" s="44">
        <f t="shared" si="0"/>
        <v>0</v>
      </c>
      <c r="G8" s="45">
        <f>T!G17</f>
        <v>0</v>
      </c>
      <c r="H8" s="44">
        <f t="shared" si="1"/>
        <v>0</v>
      </c>
      <c r="I8" s="44">
        <v>33.61</v>
      </c>
      <c r="J8" s="44">
        <f t="shared" si="2"/>
        <v>0.6099999999999994</v>
      </c>
      <c r="K8" s="45">
        <v>0</v>
      </c>
      <c r="L8" s="44">
        <f t="shared" si="3"/>
        <v>0.6099999999999994</v>
      </c>
      <c r="M8" s="44">
        <f t="shared" si="4"/>
        <v>77.18</v>
      </c>
      <c r="N8" s="44">
        <f t="shared" si="5"/>
        <v>0.6099999999999994</v>
      </c>
      <c r="O8" s="90">
        <v>3</v>
      </c>
      <c r="P8" s="44">
        <v>42.93</v>
      </c>
      <c r="Q8" s="44">
        <f t="shared" si="6"/>
        <v>2.9299999999999997</v>
      </c>
      <c r="R8" s="45">
        <v>0</v>
      </c>
      <c r="S8" s="44">
        <f t="shared" si="7"/>
        <v>2.9299999999999997</v>
      </c>
      <c r="T8" s="45">
        <v>5</v>
      </c>
      <c r="X8" s="30">
        <f t="shared" si="8"/>
        <v>3.442735827404177</v>
      </c>
      <c r="Y8" s="30">
        <f t="shared" si="9"/>
        <v>3.719131210949122</v>
      </c>
      <c r="Z8" s="30">
        <f t="shared" si="10"/>
        <v>3.4940600978336827</v>
      </c>
    </row>
    <row r="9" spans="1:26" ht="12.75">
      <c r="A9" s="40">
        <v>3017</v>
      </c>
      <c r="B9" s="38" t="s">
        <v>42</v>
      </c>
      <c r="C9" s="38" t="s">
        <v>53</v>
      </c>
      <c r="D9" s="38" t="s">
        <v>165</v>
      </c>
      <c r="E9" s="44">
        <f>T!E20</f>
        <v>45.22</v>
      </c>
      <c r="F9" s="44">
        <f t="shared" si="0"/>
        <v>0.21999999999999886</v>
      </c>
      <c r="G9" s="45">
        <f>T!G20</f>
        <v>0</v>
      </c>
      <c r="H9" s="44">
        <f t="shared" si="1"/>
        <v>0.21999999999999886</v>
      </c>
      <c r="I9" s="44">
        <v>35.72</v>
      </c>
      <c r="J9" s="44">
        <f t="shared" si="2"/>
        <v>2.719999999999999</v>
      </c>
      <c r="K9" s="45">
        <v>0</v>
      </c>
      <c r="L9" s="44">
        <f t="shared" si="3"/>
        <v>2.719999999999999</v>
      </c>
      <c r="M9" s="44">
        <f t="shared" si="4"/>
        <v>80.94</v>
      </c>
      <c r="N9" s="44">
        <f t="shared" si="5"/>
        <v>2.9399999999999977</v>
      </c>
      <c r="O9" s="90">
        <v>7</v>
      </c>
      <c r="P9" s="44">
        <v>43.58</v>
      </c>
      <c r="Q9" s="44">
        <f t="shared" si="6"/>
        <v>3.5799999999999983</v>
      </c>
      <c r="R9" s="45">
        <v>0</v>
      </c>
      <c r="S9" s="44">
        <f t="shared" si="7"/>
        <v>3.5799999999999983</v>
      </c>
      <c r="T9" s="45">
        <v>6</v>
      </c>
      <c r="X9" s="30">
        <f t="shared" si="8"/>
        <v>3.3171163202122957</v>
      </c>
      <c r="Y9" s="30">
        <f t="shared" si="9"/>
        <v>3.4994400895856663</v>
      </c>
      <c r="Z9" s="30">
        <f t="shared" si="10"/>
        <v>3.4419458467186783</v>
      </c>
    </row>
    <row r="10" spans="1:26" ht="12.75">
      <c r="A10" s="40">
        <v>3020</v>
      </c>
      <c r="B10" s="38" t="s">
        <v>344</v>
      </c>
      <c r="C10" s="38" t="s">
        <v>93</v>
      </c>
      <c r="D10" s="38" t="s">
        <v>113</v>
      </c>
      <c r="E10" s="44">
        <f>T!E23</f>
        <v>47.2</v>
      </c>
      <c r="F10" s="44">
        <f t="shared" si="0"/>
        <v>2.200000000000003</v>
      </c>
      <c r="G10" s="45">
        <f>T!G23</f>
        <v>0</v>
      </c>
      <c r="H10" s="44">
        <f>SUM(F10:G10)</f>
        <v>2.200000000000003</v>
      </c>
      <c r="I10" s="44">
        <v>34.35</v>
      </c>
      <c r="J10" s="44">
        <f t="shared" si="2"/>
        <v>1.3500000000000014</v>
      </c>
      <c r="K10" s="45">
        <v>0</v>
      </c>
      <c r="L10" s="44">
        <f t="shared" si="3"/>
        <v>1.3500000000000014</v>
      </c>
      <c r="M10" s="44">
        <f t="shared" si="4"/>
        <v>81.55000000000001</v>
      </c>
      <c r="N10" s="44">
        <f t="shared" si="5"/>
        <v>3.5500000000000043</v>
      </c>
      <c r="O10" s="90">
        <v>8</v>
      </c>
      <c r="P10" s="44">
        <v>44.11</v>
      </c>
      <c r="Q10" s="44">
        <f t="shared" si="6"/>
        <v>4.109999999999999</v>
      </c>
      <c r="R10" s="45">
        <v>0</v>
      </c>
      <c r="S10" s="44">
        <f t="shared" si="7"/>
        <v>4.109999999999999</v>
      </c>
      <c r="T10" s="45">
        <v>7</v>
      </c>
      <c r="X10" s="30">
        <f t="shared" si="8"/>
        <v>3.1779661016949152</v>
      </c>
      <c r="Y10" s="30">
        <f t="shared" si="9"/>
        <v>3.6390101892285296</v>
      </c>
      <c r="Z10" s="30">
        <f t="shared" si="10"/>
        <v>3.4005894355021535</v>
      </c>
    </row>
    <row r="11" spans="1:26" ht="12.75">
      <c r="A11" s="40">
        <v>3008</v>
      </c>
      <c r="B11" s="38" t="s">
        <v>217</v>
      </c>
      <c r="C11" s="38" t="s">
        <v>244</v>
      </c>
      <c r="D11" s="38" t="s">
        <v>275</v>
      </c>
      <c r="E11" s="44">
        <f>T!E11</f>
        <v>45.77</v>
      </c>
      <c r="F11" s="44">
        <f t="shared" si="0"/>
        <v>0.7700000000000031</v>
      </c>
      <c r="G11" s="45">
        <f>T!G11</f>
        <v>0</v>
      </c>
      <c r="H11" s="44">
        <f t="shared" si="1"/>
        <v>0.7700000000000031</v>
      </c>
      <c r="I11" s="44">
        <v>34.19</v>
      </c>
      <c r="J11" s="44">
        <f t="shared" si="2"/>
        <v>1.1899999999999977</v>
      </c>
      <c r="K11" s="45">
        <v>0</v>
      </c>
      <c r="L11" s="44">
        <f t="shared" si="3"/>
        <v>1.1899999999999977</v>
      </c>
      <c r="M11" s="44">
        <f t="shared" si="4"/>
        <v>79.96000000000001</v>
      </c>
      <c r="N11" s="44">
        <f t="shared" si="5"/>
        <v>1.9600000000000009</v>
      </c>
      <c r="O11" s="90">
        <v>6</v>
      </c>
      <c r="P11" s="44">
        <v>43.82</v>
      </c>
      <c r="Q11" s="44">
        <f t="shared" si="6"/>
        <v>3.8200000000000003</v>
      </c>
      <c r="R11" s="45">
        <v>5</v>
      </c>
      <c r="S11" s="44">
        <f t="shared" si="7"/>
        <v>8.82</v>
      </c>
      <c r="T11" s="45">
        <v>8</v>
      </c>
      <c r="X11" s="30">
        <f t="shared" si="8"/>
        <v>3.277255844439589</v>
      </c>
      <c r="Y11" s="30">
        <f t="shared" si="9"/>
        <v>3.6560397777127815</v>
      </c>
      <c r="Z11" s="30">
        <f t="shared" si="10"/>
        <v>3.4230944774075764</v>
      </c>
    </row>
    <row r="12" spans="1:26" ht="12.75">
      <c r="A12" s="40">
        <v>3016</v>
      </c>
      <c r="B12" s="38" t="s">
        <v>145</v>
      </c>
      <c r="C12" s="38" t="s">
        <v>120</v>
      </c>
      <c r="D12" s="38" t="s">
        <v>312</v>
      </c>
      <c r="E12" s="44">
        <f>T!E19</f>
        <v>46.36</v>
      </c>
      <c r="F12" s="44">
        <f t="shared" si="0"/>
        <v>1.3599999999999994</v>
      </c>
      <c r="G12" s="45">
        <f>T!G19</f>
        <v>0</v>
      </c>
      <c r="H12" s="44">
        <f t="shared" si="1"/>
        <v>1.3599999999999994</v>
      </c>
      <c r="I12" s="44">
        <v>32.16</v>
      </c>
      <c r="J12" s="44">
        <f t="shared" si="2"/>
        <v>0</v>
      </c>
      <c r="K12" s="45">
        <v>0</v>
      </c>
      <c r="L12" s="44">
        <f t="shared" si="3"/>
        <v>0</v>
      </c>
      <c r="M12" s="44">
        <f t="shared" si="4"/>
        <v>78.52</v>
      </c>
      <c r="N12" s="44">
        <f t="shared" si="5"/>
        <v>1.3599999999999994</v>
      </c>
      <c r="O12" s="90">
        <v>5</v>
      </c>
      <c r="P12" s="44"/>
      <c r="Q12" s="44">
        <f t="shared" si="6"/>
        <v>0</v>
      </c>
      <c r="R12" s="45">
        <v>120</v>
      </c>
      <c r="S12" s="44">
        <f t="shared" si="7"/>
        <v>120</v>
      </c>
      <c r="T12" s="45"/>
      <c r="U12" s="5"/>
      <c r="V12" s="5"/>
      <c r="W12" s="5"/>
      <c r="X12" s="30">
        <f>$X$2/E12</f>
        <v>3.2355478861087144</v>
      </c>
      <c r="Y12" s="30">
        <f>$Y$2/I12</f>
        <v>3.88681592039801</v>
      </c>
      <c r="Z12" s="30" t="e">
        <f>$Z$2/P12</f>
        <v>#DIV/0!</v>
      </c>
    </row>
    <row r="13" spans="1:26" ht="12.75">
      <c r="A13" s="40">
        <v>3002</v>
      </c>
      <c r="B13" s="38" t="s">
        <v>51</v>
      </c>
      <c r="C13" s="38" t="s">
        <v>54</v>
      </c>
      <c r="D13" s="38" t="s">
        <v>16</v>
      </c>
      <c r="E13" s="44">
        <f>T!E5</f>
        <v>48.2</v>
      </c>
      <c r="F13" s="44">
        <f t="shared" si="0"/>
        <v>3.200000000000003</v>
      </c>
      <c r="G13" s="45">
        <f>T!G5</f>
        <v>0</v>
      </c>
      <c r="H13" s="44">
        <f t="shared" si="1"/>
        <v>3.200000000000003</v>
      </c>
      <c r="I13" s="44">
        <v>36.73</v>
      </c>
      <c r="J13" s="44">
        <f t="shared" si="2"/>
        <v>3.729999999999997</v>
      </c>
      <c r="K13" s="45">
        <v>0</v>
      </c>
      <c r="L13" s="44">
        <f t="shared" si="3"/>
        <v>3.729999999999997</v>
      </c>
      <c r="M13" s="44">
        <f t="shared" si="4"/>
        <v>84.93</v>
      </c>
      <c r="N13" s="44">
        <f t="shared" si="5"/>
        <v>6.93</v>
      </c>
      <c r="O13" s="45">
        <v>9</v>
      </c>
      <c r="P13" s="5"/>
      <c r="Q13" s="5">
        <f t="shared" si="6"/>
        <v>0</v>
      </c>
      <c r="R13" s="16"/>
      <c r="S13" s="5">
        <f t="shared" si="7"/>
        <v>0</v>
      </c>
      <c r="T13" s="21"/>
      <c r="X13" s="30">
        <f t="shared" si="8"/>
        <v>3.1120331950207465</v>
      </c>
      <c r="Y13" s="30">
        <f t="shared" si="9"/>
        <v>3.403212632725293</v>
      </c>
      <c r="Z13" s="30" t="e">
        <f t="shared" si="10"/>
        <v>#DIV/0!</v>
      </c>
    </row>
    <row r="14" spans="1:26" ht="12.75">
      <c r="A14" s="40">
        <v>3005</v>
      </c>
      <c r="B14" s="38" t="s">
        <v>143</v>
      </c>
      <c r="C14" s="38" t="s">
        <v>144</v>
      </c>
      <c r="D14" s="38" t="s">
        <v>105</v>
      </c>
      <c r="E14" s="44">
        <f>T!E8</f>
        <v>49.89</v>
      </c>
      <c r="F14" s="44">
        <f t="shared" si="0"/>
        <v>4.890000000000001</v>
      </c>
      <c r="G14" s="45">
        <f>T!G8</f>
        <v>0</v>
      </c>
      <c r="H14" s="44">
        <f>SUM(F14:G14)</f>
        <v>4.890000000000001</v>
      </c>
      <c r="I14" s="44">
        <v>35.88</v>
      </c>
      <c r="J14" s="44">
        <f t="shared" si="2"/>
        <v>2.8800000000000026</v>
      </c>
      <c r="K14" s="45">
        <v>0</v>
      </c>
      <c r="L14" s="44">
        <f t="shared" si="3"/>
        <v>2.8800000000000026</v>
      </c>
      <c r="M14" s="44">
        <f t="shared" si="4"/>
        <v>85.77000000000001</v>
      </c>
      <c r="N14" s="44">
        <f t="shared" si="5"/>
        <v>7.770000000000003</v>
      </c>
      <c r="O14" s="45">
        <v>10</v>
      </c>
      <c r="P14" s="5"/>
      <c r="Q14" s="5">
        <f t="shared" si="6"/>
        <v>0</v>
      </c>
      <c r="R14" s="16"/>
      <c r="S14" s="5">
        <f t="shared" si="7"/>
        <v>0</v>
      </c>
      <c r="T14" s="21"/>
      <c r="X14" s="30">
        <f t="shared" si="8"/>
        <v>3.006614552014432</v>
      </c>
      <c r="Y14" s="30">
        <f t="shared" si="9"/>
        <v>3.483835005574136</v>
      </c>
      <c r="Z14" s="30" t="e">
        <f t="shared" si="10"/>
        <v>#DIV/0!</v>
      </c>
    </row>
    <row r="15" spans="1:26" ht="12.75">
      <c r="A15" s="40">
        <v>3013</v>
      </c>
      <c r="B15" s="38" t="s">
        <v>143</v>
      </c>
      <c r="C15" s="38" t="s">
        <v>154</v>
      </c>
      <c r="D15" s="38" t="s">
        <v>147</v>
      </c>
      <c r="E15" s="44">
        <f>T!E16</f>
        <v>49.91</v>
      </c>
      <c r="F15" s="44">
        <f t="shared" si="0"/>
        <v>4.909999999999997</v>
      </c>
      <c r="G15" s="45">
        <f>T!G16</f>
        <v>0</v>
      </c>
      <c r="H15" s="44">
        <f t="shared" si="1"/>
        <v>4.909999999999997</v>
      </c>
      <c r="I15" s="44">
        <v>36.71</v>
      </c>
      <c r="J15" s="44">
        <f t="shared" si="2"/>
        <v>3.710000000000001</v>
      </c>
      <c r="K15" s="45">
        <v>0</v>
      </c>
      <c r="L15" s="44">
        <f t="shared" si="3"/>
        <v>3.710000000000001</v>
      </c>
      <c r="M15" s="44">
        <f t="shared" si="4"/>
        <v>86.62</v>
      </c>
      <c r="N15" s="44">
        <f t="shared" si="5"/>
        <v>8.619999999999997</v>
      </c>
      <c r="O15" s="45">
        <v>11</v>
      </c>
      <c r="P15" s="5"/>
      <c r="Q15" s="5">
        <f t="shared" si="6"/>
        <v>0</v>
      </c>
      <c r="R15" s="16"/>
      <c r="S15" s="5">
        <f t="shared" si="7"/>
        <v>0</v>
      </c>
      <c r="T15" s="21"/>
      <c r="X15" s="30">
        <f t="shared" si="8"/>
        <v>3.00540973752755</v>
      </c>
      <c r="Y15" s="30">
        <f t="shared" si="9"/>
        <v>3.4050667393080905</v>
      </c>
      <c r="Z15" s="30" t="e">
        <f t="shared" si="10"/>
        <v>#DIV/0!</v>
      </c>
    </row>
    <row r="16" spans="1:26" ht="12.75">
      <c r="A16" s="40">
        <v>3025</v>
      </c>
      <c r="B16" s="38" t="s">
        <v>94</v>
      </c>
      <c r="C16" s="38" t="s">
        <v>116</v>
      </c>
      <c r="D16" s="38" t="s">
        <v>113</v>
      </c>
      <c r="E16" s="44">
        <f>T!E27</f>
        <v>47.71</v>
      </c>
      <c r="F16" s="44">
        <f t="shared" si="0"/>
        <v>2.710000000000001</v>
      </c>
      <c r="G16" s="45">
        <f>T!G27</f>
        <v>0</v>
      </c>
      <c r="H16" s="44">
        <f t="shared" si="1"/>
        <v>2.710000000000001</v>
      </c>
      <c r="I16" s="44">
        <v>36.14</v>
      </c>
      <c r="J16" s="44">
        <f t="shared" si="2"/>
        <v>3.1400000000000006</v>
      </c>
      <c r="K16" s="45">
        <v>5</v>
      </c>
      <c r="L16" s="44">
        <f t="shared" si="3"/>
        <v>8.14</v>
      </c>
      <c r="M16" s="44">
        <f t="shared" si="4"/>
        <v>83.85</v>
      </c>
      <c r="N16" s="44">
        <f t="shared" si="5"/>
        <v>10.850000000000001</v>
      </c>
      <c r="O16" s="45">
        <v>12</v>
      </c>
      <c r="P16" s="5"/>
      <c r="Q16" s="5">
        <f t="shared" si="6"/>
        <v>0</v>
      </c>
      <c r="R16" s="16"/>
      <c r="S16" s="5">
        <f t="shared" si="7"/>
        <v>0</v>
      </c>
      <c r="T16" s="21"/>
      <c r="X16" s="30">
        <f t="shared" si="8"/>
        <v>3.1439949696080487</v>
      </c>
      <c r="Y16" s="30">
        <f t="shared" si="9"/>
        <v>3.458771444382955</v>
      </c>
      <c r="Z16" s="30" t="e">
        <f t="shared" si="10"/>
        <v>#DIV/0!</v>
      </c>
    </row>
    <row r="17" spans="1:26" ht="12.75">
      <c r="A17" s="40">
        <v>3024</v>
      </c>
      <c r="B17" s="38" t="s">
        <v>345</v>
      </c>
      <c r="C17" s="38" t="s">
        <v>367</v>
      </c>
      <c r="D17" s="38" t="s">
        <v>206</v>
      </c>
      <c r="E17" s="44">
        <f>T!E26</f>
        <v>52.38</v>
      </c>
      <c r="F17" s="44">
        <f t="shared" si="0"/>
        <v>7.380000000000003</v>
      </c>
      <c r="G17" s="45">
        <f>T!G26</f>
        <v>0</v>
      </c>
      <c r="H17" s="44">
        <f t="shared" si="1"/>
        <v>7.380000000000003</v>
      </c>
      <c r="I17" s="44">
        <v>36.99</v>
      </c>
      <c r="J17" s="44">
        <f t="shared" si="2"/>
        <v>3.990000000000002</v>
      </c>
      <c r="K17" s="45">
        <v>0</v>
      </c>
      <c r="L17" s="44">
        <f t="shared" si="3"/>
        <v>3.990000000000002</v>
      </c>
      <c r="M17" s="44">
        <f t="shared" si="4"/>
        <v>89.37</v>
      </c>
      <c r="N17" s="44">
        <f t="shared" si="5"/>
        <v>11.370000000000005</v>
      </c>
      <c r="O17" s="45">
        <v>13</v>
      </c>
      <c r="P17" s="5"/>
      <c r="Q17" s="5">
        <f t="shared" si="6"/>
        <v>0</v>
      </c>
      <c r="R17" s="16"/>
      <c r="S17" s="5">
        <f t="shared" si="7"/>
        <v>0</v>
      </c>
      <c r="T17" s="21"/>
      <c r="X17" s="30">
        <f t="shared" si="8"/>
        <v>2.86368843069874</v>
      </c>
      <c r="Y17" s="30">
        <f t="shared" si="9"/>
        <v>3.3792917004595835</v>
      </c>
      <c r="Z17" s="30" t="e">
        <f t="shared" si="10"/>
        <v>#DIV/0!</v>
      </c>
    </row>
    <row r="18" spans="1:26" ht="12.75">
      <c r="A18" s="40">
        <v>3001</v>
      </c>
      <c r="B18" s="38" t="s">
        <v>228</v>
      </c>
      <c r="C18" s="38" t="s">
        <v>247</v>
      </c>
      <c r="D18" s="38" t="s">
        <v>65</v>
      </c>
      <c r="E18" s="44">
        <f>T!E4</f>
        <v>48.91</v>
      </c>
      <c r="F18" s="44">
        <f t="shared" si="0"/>
        <v>3.9099999999999966</v>
      </c>
      <c r="G18" s="45">
        <f>T!G4</f>
        <v>5</v>
      </c>
      <c r="H18" s="44">
        <f t="shared" si="1"/>
        <v>8.909999999999997</v>
      </c>
      <c r="I18" s="44">
        <v>35.51</v>
      </c>
      <c r="J18" s="44">
        <f>IF(I18=0,0,IF(I18&gt;$L$2,120,IF(I18&lt;$J$2,0,IF($L$2&gt;I18&gt;$J$2,I18-$J$2))))</f>
        <v>2.509999999999998</v>
      </c>
      <c r="K18" s="45">
        <v>0</v>
      </c>
      <c r="L18" s="44">
        <f t="shared" si="3"/>
        <v>2.509999999999998</v>
      </c>
      <c r="M18" s="44">
        <f t="shared" si="4"/>
        <v>84.41999999999999</v>
      </c>
      <c r="N18" s="44">
        <f>SUM(H18,L18)</f>
        <v>11.419999999999995</v>
      </c>
      <c r="O18" s="45">
        <v>14</v>
      </c>
      <c r="P18" s="5"/>
      <c r="Q18" s="5">
        <f t="shared" si="6"/>
        <v>0</v>
      </c>
      <c r="R18" s="16"/>
      <c r="S18" s="5">
        <f t="shared" si="7"/>
        <v>0</v>
      </c>
      <c r="T18" s="20"/>
      <c r="X18" s="30">
        <f t="shared" si="8"/>
        <v>3.0668574933551422</v>
      </c>
      <c r="Y18" s="30">
        <f t="shared" si="9"/>
        <v>3.5201351731906505</v>
      </c>
      <c r="Z18" s="30" t="e">
        <f t="shared" si="10"/>
        <v>#DIV/0!</v>
      </c>
    </row>
    <row r="19" spans="1:26" ht="12.75">
      <c r="A19" s="40">
        <v>3011</v>
      </c>
      <c r="B19" s="38" t="s">
        <v>117</v>
      </c>
      <c r="C19" s="38" t="s">
        <v>245</v>
      </c>
      <c r="D19" s="38" t="s">
        <v>147</v>
      </c>
      <c r="E19" s="44">
        <f>T!E14</f>
        <v>51.45</v>
      </c>
      <c r="F19" s="44">
        <f t="shared" si="0"/>
        <v>6.450000000000003</v>
      </c>
      <c r="G19" s="45">
        <f>T!G14</f>
        <v>0</v>
      </c>
      <c r="H19" s="44">
        <f t="shared" si="1"/>
        <v>6.450000000000003</v>
      </c>
      <c r="I19" s="44">
        <v>38.92</v>
      </c>
      <c r="J19" s="44">
        <f t="shared" si="2"/>
        <v>5.920000000000002</v>
      </c>
      <c r="K19" s="45">
        <v>0</v>
      </c>
      <c r="L19" s="44">
        <f t="shared" si="3"/>
        <v>5.920000000000002</v>
      </c>
      <c r="M19" s="44">
        <f t="shared" si="4"/>
        <v>90.37</v>
      </c>
      <c r="N19" s="44">
        <f t="shared" si="5"/>
        <v>12.370000000000005</v>
      </c>
      <c r="O19" s="45">
        <v>15</v>
      </c>
      <c r="P19" s="5"/>
      <c r="Q19" s="5">
        <f t="shared" si="6"/>
        <v>0</v>
      </c>
      <c r="R19" s="16"/>
      <c r="S19" s="5">
        <f t="shared" si="7"/>
        <v>0</v>
      </c>
      <c r="T19" s="21"/>
      <c r="X19" s="30">
        <f t="shared" si="8"/>
        <v>2.9154518950437316</v>
      </c>
      <c r="Y19" s="30">
        <f t="shared" si="9"/>
        <v>3.211716341212744</v>
      </c>
      <c r="Z19" s="30" t="e">
        <f t="shared" si="10"/>
        <v>#DIV/0!</v>
      </c>
    </row>
    <row r="20" spans="1:26" ht="12.75">
      <c r="A20" s="40">
        <v>3006</v>
      </c>
      <c r="B20" s="37" t="s">
        <v>359</v>
      </c>
      <c r="C20" s="37" t="s">
        <v>360</v>
      </c>
      <c r="D20" s="38" t="s">
        <v>262</v>
      </c>
      <c r="E20" s="44">
        <f>T!E9</f>
        <v>53.89</v>
      </c>
      <c r="F20" s="44">
        <f t="shared" si="0"/>
        <v>8.89</v>
      </c>
      <c r="G20" s="45">
        <f>T!G9</f>
        <v>0</v>
      </c>
      <c r="H20" s="44">
        <f t="shared" si="1"/>
        <v>8.89</v>
      </c>
      <c r="I20" s="44">
        <v>38.89</v>
      </c>
      <c r="J20" s="44">
        <f t="shared" si="2"/>
        <v>5.890000000000001</v>
      </c>
      <c r="K20" s="45">
        <v>0</v>
      </c>
      <c r="L20" s="44">
        <f t="shared" si="3"/>
        <v>5.890000000000001</v>
      </c>
      <c r="M20" s="44">
        <f t="shared" si="4"/>
        <v>92.78</v>
      </c>
      <c r="N20" s="44">
        <f t="shared" si="5"/>
        <v>14.780000000000001</v>
      </c>
      <c r="O20" s="45">
        <v>16</v>
      </c>
      <c r="P20" s="5"/>
      <c r="Q20" s="5">
        <f t="shared" si="6"/>
        <v>0</v>
      </c>
      <c r="R20" s="16"/>
      <c r="S20" s="5">
        <f t="shared" si="7"/>
        <v>0</v>
      </c>
      <c r="T20" s="21"/>
      <c r="X20" s="30">
        <f t="shared" si="8"/>
        <v>2.7834477639636295</v>
      </c>
      <c r="Y20" s="30">
        <f t="shared" si="9"/>
        <v>3.214193880174852</v>
      </c>
      <c r="Z20" s="30" t="e">
        <f t="shared" si="10"/>
        <v>#DIV/0!</v>
      </c>
    </row>
    <row r="21" spans="1:26" ht="12.75">
      <c r="A21" s="40">
        <v>3022</v>
      </c>
      <c r="B21" s="38" t="s">
        <v>363</v>
      </c>
      <c r="C21" s="38" t="s">
        <v>364</v>
      </c>
      <c r="D21" s="38" t="s">
        <v>66</v>
      </c>
      <c r="E21" s="44">
        <f>T!E24</f>
        <v>53.5</v>
      </c>
      <c r="F21" s="44">
        <f t="shared" si="0"/>
        <v>8.5</v>
      </c>
      <c r="G21" s="45">
        <f>T!G24</f>
        <v>5</v>
      </c>
      <c r="H21" s="44">
        <f t="shared" si="1"/>
        <v>13.5</v>
      </c>
      <c r="I21" s="44">
        <v>38.02</v>
      </c>
      <c r="J21" s="44">
        <f t="shared" si="2"/>
        <v>5.020000000000003</v>
      </c>
      <c r="K21" s="45">
        <v>0</v>
      </c>
      <c r="L21" s="44">
        <f t="shared" si="3"/>
        <v>5.020000000000003</v>
      </c>
      <c r="M21" s="44">
        <f t="shared" si="4"/>
        <v>91.52000000000001</v>
      </c>
      <c r="N21" s="44">
        <f t="shared" si="5"/>
        <v>18.520000000000003</v>
      </c>
      <c r="O21" s="45">
        <v>17</v>
      </c>
      <c r="P21" s="5"/>
      <c r="Q21" s="5">
        <f t="shared" si="6"/>
        <v>0</v>
      </c>
      <c r="R21" s="16"/>
      <c r="S21" s="5">
        <f t="shared" si="7"/>
        <v>0</v>
      </c>
      <c r="T21" s="21"/>
      <c r="X21" s="30">
        <f t="shared" si="8"/>
        <v>2.803738317757009</v>
      </c>
      <c r="Y21" s="30">
        <f t="shared" si="9"/>
        <v>3.287743293003682</v>
      </c>
      <c r="Z21" s="30" t="e">
        <f t="shared" si="10"/>
        <v>#DIV/0!</v>
      </c>
    </row>
    <row r="22" spans="1:26" ht="12.75">
      <c r="A22" s="40">
        <v>3009</v>
      </c>
      <c r="B22" s="38" t="s">
        <v>361</v>
      </c>
      <c r="C22" s="38" t="s">
        <v>362</v>
      </c>
      <c r="D22" s="38" t="s">
        <v>105</v>
      </c>
      <c r="E22" s="44">
        <f>T!E12</f>
        <v>47.63</v>
      </c>
      <c r="F22" s="44">
        <f t="shared" si="0"/>
        <v>2.6300000000000026</v>
      </c>
      <c r="G22" s="45">
        <f>T!G12</f>
        <v>15</v>
      </c>
      <c r="H22" s="44">
        <f t="shared" si="1"/>
        <v>17.630000000000003</v>
      </c>
      <c r="I22" s="44">
        <v>34.67</v>
      </c>
      <c r="J22" s="44">
        <f t="shared" si="2"/>
        <v>1.6700000000000017</v>
      </c>
      <c r="K22" s="45">
        <v>0</v>
      </c>
      <c r="L22" s="44">
        <f t="shared" si="3"/>
        <v>1.6700000000000017</v>
      </c>
      <c r="M22" s="44">
        <f t="shared" si="4"/>
        <v>82.30000000000001</v>
      </c>
      <c r="N22" s="44">
        <f t="shared" si="5"/>
        <v>19.300000000000004</v>
      </c>
      <c r="O22" s="45">
        <v>18</v>
      </c>
      <c r="P22" s="5"/>
      <c r="Q22" s="5">
        <f t="shared" si="6"/>
        <v>0</v>
      </c>
      <c r="R22" s="16"/>
      <c r="S22" s="5">
        <f t="shared" si="7"/>
        <v>0</v>
      </c>
      <c r="T22" s="20"/>
      <c r="X22" s="30">
        <f t="shared" si="8"/>
        <v>3.1492756665966826</v>
      </c>
      <c r="Y22" s="30">
        <f t="shared" si="9"/>
        <v>3.605422555523507</v>
      </c>
      <c r="Z22" s="30" t="e">
        <f t="shared" si="10"/>
        <v>#DIV/0!</v>
      </c>
    </row>
    <row r="23" spans="1:26" ht="12.75">
      <c r="A23" s="40">
        <v>3004</v>
      </c>
      <c r="B23" s="38" t="s">
        <v>329</v>
      </c>
      <c r="C23" s="38" t="s">
        <v>358</v>
      </c>
      <c r="D23" s="38" t="s">
        <v>153</v>
      </c>
      <c r="E23" s="44">
        <f>T!E7</f>
        <v>57.66</v>
      </c>
      <c r="F23" s="44">
        <f t="shared" si="0"/>
        <v>12.659999999999997</v>
      </c>
      <c r="G23" s="45">
        <f>T!G7</f>
        <v>0</v>
      </c>
      <c r="H23" s="44">
        <f t="shared" si="1"/>
        <v>12.659999999999997</v>
      </c>
      <c r="I23" s="44">
        <v>44.06</v>
      </c>
      <c r="J23" s="44">
        <f t="shared" si="2"/>
        <v>11.060000000000002</v>
      </c>
      <c r="K23" s="45">
        <v>0</v>
      </c>
      <c r="L23" s="44">
        <f t="shared" si="3"/>
        <v>11.060000000000002</v>
      </c>
      <c r="M23" s="44">
        <f t="shared" si="4"/>
        <v>101.72</v>
      </c>
      <c r="N23" s="44">
        <f t="shared" si="5"/>
        <v>23.72</v>
      </c>
      <c r="O23" s="45">
        <v>19</v>
      </c>
      <c r="P23" s="5"/>
      <c r="Q23" s="5">
        <f t="shared" si="6"/>
        <v>0</v>
      </c>
      <c r="R23" s="16"/>
      <c r="S23" s="5">
        <f t="shared" si="7"/>
        <v>0</v>
      </c>
      <c r="T23" s="21"/>
      <c r="X23" s="30">
        <f t="shared" si="8"/>
        <v>2.6014568158168574</v>
      </c>
      <c r="Y23" s="30">
        <f t="shared" si="9"/>
        <v>2.837040399455288</v>
      </c>
      <c r="Z23" s="30" t="e">
        <f t="shared" si="10"/>
        <v>#DIV/0!</v>
      </c>
    </row>
    <row r="24" spans="1:26" ht="12.75">
      <c r="A24" s="40">
        <v>3012</v>
      </c>
      <c r="B24" s="38" t="s">
        <v>133</v>
      </c>
      <c r="C24" s="38" t="s">
        <v>246</v>
      </c>
      <c r="D24" s="38" t="s">
        <v>206</v>
      </c>
      <c r="E24" s="44">
        <f>T!E15</f>
        <v>56.01</v>
      </c>
      <c r="F24" s="44">
        <f t="shared" si="0"/>
        <v>11.009999999999998</v>
      </c>
      <c r="G24" s="45">
        <f>T!G15</f>
        <v>10</v>
      </c>
      <c r="H24" s="44">
        <f t="shared" si="1"/>
        <v>21.009999999999998</v>
      </c>
      <c r="I24" s="44">
        <v>36.7</v>
      </c>
      <c r="J24" s="44">
        <f t="shared" si="2"/>
        <v>3.700000000000003</v>
      </c>
      <c r="K24" s="45">
        <v>10</v>
      </c>
      <c r="L24" s="44">
        <f t="shared" si="3"/>
        <v>13.700000000000003</v>
      </c>
      <c r="M24" s="44">
        <f t="shared" si="4"/>
        <v>92.71000000000001</v>
      </c>
      <c r="N24" s="44">
        <f t="shared" si="5"/>
        <v>34.71</v>
      </c>
      <c r="O24" s="45">
        <v>20</v>
      </c>
      <c r="P24" s="5"/>
      <c r="Q24" s="5">
        <f t="shared" si="6"/>
        <v>0</v>
      </c>
      <c r="R24" s="16"/>
      <c r="S24" s="5">
        <f t="shared" si="7"/>
        <v>0</v>
      </c>
      <c r="T24" s="21"/>
      <c r="X24" s="30">
        <f t="shared" si="8"/>
        <v>2.6780931976432782</v>
      </c>
      <c r="Y24" s="30">
        <f t="shared" si="9"/>
        <v>3.4059945504087192</v>
      </c>
      <c r="Z24" s="30" t="e">
        <f t="shared" si="10"/>
        <v>#DIV/0!</v>
      </c>
    </row>
    <row r="25" spans="1:26" ht="12.75">
      <c r="A25" s="40">
        <v>3015</v>
      </c>
      <c r="B25" s="38" t="s">
        <v>51</v>
      </c>
      <c r="C25" s="38" t="s">
        <v>52</v>
      </c>
      <c r="D25" s="38" t="s">
        <v>275</v>
      </c>
      <c r="E25" s="44">
        <f>T!E18</f>
        <v>46.58</v>
      </c>
      <c r="F25" s="44">
        <f t="shared" si="0"/>
        <v>1.5799999999999983</v>
      </c>
      <c r="G25" s="45">
        <f>T!G18</f>
        <v>5</v>
      </c>
      <c r="H25" s="44">
        <f t="shared" si="1"/>
        <v>6.579999999999998</v>
      </c>
      <c r="I25" s="44"/>
      <c r="J25" s="44">
        <f t="shared" si="2"/>
        <v>0</v>
      </c>
      <c r="K25" s="45">
        <v>100</v>
      </c>
      <c r="L25" s="44">
        <f t="shared" si="3"/>
        <v>100</v>
      </c>
      <c r="M25" s="44">
        <f t="shared" si="4"/>
        <v>46.58</v>
      </c>
      <c r="N25" s="44">
        <f t="shared" si="5"/>
        <v>106.58</v>
      </c>
      <c r="O25" s="45"/>
      <c r="P25" s="5"/>
      <c r="Q25" s="5">
        <f t="shared" si="6"/>
        <v>0</v>
      </c>
      <c r="R25" s="16"/>
      <c r="S25" s="5">
        <f t="shared" si="7"/>
        <v>0</v>
      </c>
      <c r="T25" s="21"/>
      <c r="X25" s="30">
        <f t="shared" si="8"/>
        <v>3.2202662086732503</v>
      </c>
      <c r="Y25" s="30" t="e">
        <f t="shared" si="9"/>
        <v>#DIV/0!</v>
      </c>
      <c r="Z25" s="30" t="e">
        <f t="shared" si="10"/>
        <v>#DIV/0!</v>
      </c>
    </row>
    <row r="26" spans="1:26" ht="12.75">
      <c r="A26" s="40">
        <v>3019</v>
      </c>
      <c r="B26" s="38" t="s">
        <v>91</v>
      </c>
      <c r="C26" s="38" t="s">
        <v>155</v>
      </c>
      <c r="D26" s="38" t="s">
        <v>65</v>
      </c>
      <c r="E26" s="44">
        <f>T!E22</f>
        <v>0</v>
      </c>
      <c r="F26" s="44">
        <f t="shared" si="0"/>
        <v>0</v>
      </c>
      <c r="G26" s="45">
        <f>T!G22</f>
        <v>120</v>
      </c>
      <c r="H26" s="44">
        <f t="shared" si="1"/>
        <v>120</v>
      </c>
      <c r="I26" s="44"/>
      <c r="J26" s="44">
        <f t="shared" si="2"/>
        <v>0</v>
      </c>
      <c r="K26" s="45"/>
      <c r="L26" s="44">
        <f t="shared" si="3"/>
        <v>0</v>
      </c>
      <c r="M26" s="44">
        <f t="shared" si="4"/>
        <v>0</v>
      </c>
      <c r="N26" s="44">
        <f t="shared" si="5"/>
        <v>120</v>
      </c>
      <c r="O26" s="45"/>
      <c r="P26" s="5"/>
      <c r="Q26" s="5">
        <f t="shared" si="6"/>
        <v>0</v>
      </c>
      <c r="R26" s="16"/>
      <c r="S26" s="5">
        <f t="shared" si="7"/>
        <v>0</v>
      </c>
      <c r="T26" s="21"/>
      <c r="U26" s="5"/>
      <c r="V26" s="5"/>
      <c r="W26" s="5"/>
      <c r="X26" s="30" t="e">
        <f t="shared" si="8"/>
        <v>#DIV/0!</v>
      </c>
      <c r="Y26" s="30" t="e">
        <f t="shared" si="9"/>
        <v>#DIV/0!</v>
      </c>
      <c r="Z26" s="30" t="e">
        <f t="shared" si="10"/>
        <v>#DIV/0!</v>
      </c>
    </row>
    <row r="27" spans="1:26" ht="12.75">
      <c r="A27" s="40">
        <v>3023</v>
      </c>
      <c r="B27" s="37" t="s">
        <v>365</v>
      </c>
      <c r="C27" s="37" t="s">
        <v>366</v>
      </c>
      <c r="D27" s="38" t="s">
        <v>153</v>
      </c>
      <c r="E27" s="44">
        <f>T!E25</f>
        <v>0</v>
      </c>
      <c r="F27" s="44">
        <f t="shared" si="0"/>
        <v>0</v>
      </c>
      <c r="G27" s="45">
        <f>T!G25</f>
        <v>120</v>
      </c>
      <c r="H27" s="44">
        <f t="shared" si="1"/>
        <v>120</v>
      </c>
      <c r="I27" s="44"/>
      <c r="J27" s="44">
        <f t="shared" si="2"/>
        <v>0</v>
      </c>
      <c r="K27" s="45"/>
      <c r="L27" s="44">
        <f t="shared" si="3"/>
        <v>0</v>
      </c>
      <c r="M27" s="44">
        <f t="shared" si="4"/>
        <v>0</v>
      </c>
      <c r="N27" s="44">
        <f t="shared" si="5"/>
        <v>120</v>
      </c>
      <c r="O27" s="45"/>
      <c r="P27" s="5"/>
      <c r="Q27" s="5">
        <f t="shared" si="6"/>
        <v>0</v>
      </c>
      <c r="R27" s="16"/>
      <c r="S27" s="5">
        <f t="shared" si="7"/>
        <v>0</v>
      </c>
      <c r="T27" s="21"/>
      <c r="X27" s="30" t="e">
        <f t="shared" si="8"/>
        <v>#DIV/0!</v>
      </c>
      <c r="Y27" s="30" t="e">
        <f t="shared" si="9"/>
        <v>#DIV/0!</v>
      </c>
      <c r="Z27" s="30" t="e">
        <f t="shared" si="10"/>
        <v>#DIV/0!</v>
      </c>
    </row>
    <row r="28" spans="1:26" ht="12.75">
      <c r="A28" s="4"/>
      <c r="B28" s="1"/>
      <c r="C28" s="1"/>
      <c r="E28" s="5"/>
      <c r="F28" s="5">
        <f aca="true" t="shared" si="11" ref="F28:F40">IF(E28=0,0,IF(E28&gt;63,120,IF(E28&lt;42,0,IF(63&gt;E28&gt;42,E28-42))))</f>
        <v>0</v>
      </c>
      <c r="G28" s="16"/>
      <c r="H28" s="5">
        <f t="shared" si="1"/>
        <v>0</v>
      </c>
      <c r="I28" s="5"/>
      <c r="J28" s="5">
        <f t="shared" si="2"/>
        <v>0</v>
      </c>
      <c r="K28" s="16"/>
      <c r="L28" s="5">
        <f t="shared" si="3"/>
        <v>0</v>
      </c>
      <c r="M28" s="5">
        <f t="shared" si="4"/>
        <v>0</v>
      </c>
      <c r="N28" s="5">
        <f t="shared" si="5"/>
        <v>0</v>
      </c>
      <c r="O28" s="16"/>
      <c r="P28" s="5"/>
      <c r="Q28" s="5">
        <f t="shared" si="6"/>
        <v>0</v>
      </c>
      <c r="R28" s="16"/>
      <c r="S28" s="5">
        <f t="shared" si="7"/>
        <v>0</v>
      </c>
      <c r="X28" s="30" t="e">
        <f t="shared" si="8"/>
        <v>#DIV/0!</v>
      </c>
      <c r="Y28" s="30" t="e">
        <f t="shared" si="9"/>
        <v>#DIV/0!</v>
      </c>
      <c r="Z28" s="30" t="e">
        <f t="shared" si="10"/>
        <v>#DIV/0!</v>
      </c>
    </row>
    <row r="29" spans="1:26" ht="12.75">
      <c r="A29" s="4"/>
      <c r="B29" s="1"/>
      <c r="C29" s="1"/>
      <c r="E29" s="5"/>
      <c r="F29" s="5">
        <f t="shared" si="11"/>
        <v>0</v>
      </c>
      <c r="G29" s="16"/>
      <c r="H29" s="5">
        <f t="shared" si="1"/>
        <v>0</v>
      </c>
      <c r="I29" s="5"/>
      <c r="J29" s="5">
        <f t="shared" si="2"/>
        <v>0</v>
      </c>
      <c r="K29" s="16"/>
      <c r="L29" s="5">
        <f t="shared" si="3"/>
        <v>0</v>
      </c>
      <c r="M29" s="5">
        <f t="shared" si="4"/>
        <v>0</v>
      </c>
      <c r="N29" s="5">
        <f t="shared" si="5"/>
        <v>0</v>
      </c>
      <c r="O29" s="16"/>
      <c r="P29" s="5"/>
      <c r="Q29" s="5">
        <f t="shared" si="6"/>
        <v>0</v>
      </c>
      <c r="R29" s="16"/>
      <c r="S29" s="5">
        <f t="shared" si="7"/>
        <v>0</v>
      </c>
      <c r="T29" s="16"/>
      <c r="X29" s="30" t="e">
        <f t="shared" si="8"/>
        <v>#DIV/0!</v>
      </c>
      <c r="Y29" s="30" t="e">
        <f t="shared" si="9"/>
        <v>#DIV/0!</v>
      </c>
      <c r="Z29" s="30" t="e">
        <f t="shared" si="10"/>
        <v>#DIV/0!</v>
      </c>
    </row>
    <row r="30" spans="1:26" ht="12.75">
      <c r="A30" s="4"/>
      <c r="B30" s="1"/>
      <c r="C30" s="1"/>
      <c r="E30" s="5"/>
      <c r="F30" s="5">
        <f t="shared" si="11"/>
        <v>0</v>
      </c>
      <c r="G30" s="16"/>
      <c r="H30" s="5">
        <f t="shared" si="1"/>
        <v>0</v>
      </c>
      <c r="I30" s="5"/>
      <c r="J30" s="5">
        <f t="shared" si="2"/>
        <v>0</v>
      </c>
      <c r="K30" s="16"/>
      <c r="L30" s="5">
        <f t="shared" si="3"/>
        <v>0</v>
      </c>
      <c r="M30" s="5">
        <f t="shared" si="4"/>
        <v>0</v>
      </c>
      <c r="N30" s="5">
        <f t="shared" si="5"/>
        <v>0</v>
      </c>
      <c r="O30" s="16"/>
      <c r="P30" s="5"/>
      <c r="Q30" s="5">
        <f t="shared" si="6"/>
        <v>0</v>
      </c>
      <c r="R30" s="16"/>
      <c r="S30" s="5">
        <f t="shared" si="7"/>
        <v>0</v>
      </c>
      <c r="T30" s="21"/>
      <c r="X30" s="30" t="e">
        <f t="shared" si="8"/>
        <v>#DIV/0!</v>
      </c>
      <c r="Y30" s="30" t="e">
        <f t="shared" si="9"/>
        <v>#DIV/0!</v>
      </c>
      <c r="Z30" s="30" t="e">
        <f t="shared" si="10"/>
        <v>#DIV/0!</v>
      </c>
    </row>
    <row r="31" spans="1:26" ht="12.75">
      <c r="A31" s="25"/>
      <c r="B31" s="18"/>
      <c r="C31" s="18"/>
      <c r="D31" s="19"/>
      <c r="E31" s="5"/>
      <c r="F31" s="5">
        <f t="shared" si="11"/>
        <v>0</v>
      </c>
      <c r="G31" s="16"/>
      <c r="H31" s="5">
        <f t="shared" si="1"/>
        <v>0</v>
      </c>
      <c r="I31" s="5"/>
      <c r="J31" s="5">
        <f t="shared" si="2"/>
        <v>0</v>
      </c>
      <c r="K31" s="16"/>
      <c r="L31" s="5">
        <f t="shared" si="3"/>
        <v>0</v>
      </c>
      <c r="M31" s="5">
        <f t="shared" si="4"/>
        <v>0</v>
      </c>
      <c r="N31" s="5">
        <f t="shared" si="5"/>
        <v>0</v>
      </c>
      <c r="O31" s="16"/>
      <c r="P31" s="5"/>
      <c r="Q31" s="5">
        <f t="shared" si="6"/>
        <v>0</v>
      </c>
      <c r="R31" s="16"/>
      <c r="S31" s="5">
        <f t="shared" si="7"/>
        <v>0</v>
      </c>
      <c r="T31" s="22"/>
      <c r="X31" s="30" t="e">
        <f t="shared" si="8"/>
        <v>#DIV/0!</v>
      </c>
      <c r="Y31" s="30" t="e">
        <f t="shared" si="9"/>
        <v>#DIV/0!</v>
      </c>
      <c r="Z31" s="30" t="e">
        <f t="shared" si="10"/>
        <v>#DIV/0!</v>
      </c>
    </row>
    <row r="32" spans="1:26" ht="12.75">
      <c r="A32" s="4"/>
      <c r="B32" s="1"/>
      <c r="C32" s="1"/>
      <c r="E32" s="5"/>
      <c r="F32" s="5">
        <f t="shared" si="11"/>
        <v>0</v>
      </c>
      <c r="G32" s="16"/>
      <c r="H32" s="5">
        <f t="shared" si="1"/>
        <v>0</v>
      </c>
      <c r="I32" s="5"/>
      <c r="J32" s="5">
        <f t="shared" si="2"/>
        <v>0</v>
      </c>
      <c r="K32" s="16"/>
      <c r="L32" s="5">
        <f t="shared" si="3"/>
        <v>0</v>
      </c>
      <c r="M32" s="5">
        <f t="shared" si="4"/>
        <v>0</v>
      </c>
      <c r="N32" s="5">
        <f t="shared" si="5"/>
        <v>0</v>
      </c>
      <c r="O32" s="16"/>
      <c r="P32" s="5"/>
      <c r="Q32" s="5">
        <f t="shared" si="6"/>
        <v>0</v>
      </c>
      <c r="R32" s="16"/>
      <c r="S32" s="5">
        <f t="shared" si="7"/>
        <v>0</v>
      </c>
      <c r="T32" s="5"/>
      <c r="X32" s="30" t="e">
        <f t="shared" si="8"/>
        <v>#DIV/0!</v>
      </c>
      <c r="Y32" s="30" t="e">
        <f t="shared" si="9"/>
        <v>#DIV/0!</v>
      </c>
      <c r="Z32" s="30" t="e">
        <f t="shared" si="10"/>
        <v>#DIV/0!</v>
      </c>
    </row>
    <row r="33" spans="1:26" ht="12.75">
      <c r="A33" s="25"/>
      <c r="E33" s="5"/>
      <c r="F33" s="5">
        <f t="shared" si="11"/>
        <v>0</v>
      </c>
      <c r="G33" s="16"/>
      <c r="H33" s="5">
        <f t="shared" si="1"/>
        <v>0</v>
      </c>
      <c r="I33" s="5"/>
      <c r="J33" s="5">
        <f t="shared" si="2"/>
        <v>0</v>
      </c>
      <c r="K33" s="16"/>
      <c r="L33" s="5">
        <f t="shared" si="3"/>
        <v>0</v>
      </c>
      <c r="M33" s="5">
        <f t="shared" si="4"/>
        <v>0</v>
      </c>
      <c r="N33" s="5">
        <f t="shared" si="5"/>
        <v>0</v>
      </c>
      <c r="P33" s="5"/>
      <c r="Q33" s="5">
        <f t="shared" si="6"/>
        <v>0</v>
      </c>
      <c r="R33" s="16"/>
      <c r="S33" s="5">
        <f t="shared" si="7"/>
        <v>0</v>
      </c>
      <c r="X33" s="30" t="e">
        <f t="shared" si="8"/>
        <v>#DIV/0!</v>
      </c>
      <c r="Y33" s="30" t="e">
        <f t="shared" si="9"/>
        <v>#DIV/0!</v>
      </c>
      <c r="Z33" s="30" t="e">
        <f t="shared" si="10"/>
        <v>#DIV/0!</v>
      </c>
    </row>
    <row r="34" spans="1:26" ht="12.75">
      <c r="A34" s="4"/>
      <c r="B34" s="1"/>
      <c r="C34" s="1"/>
      <c r="E34" s="5"/>
      <c r="F34" s="5">
        <f t="shared" si="11"/>
        <v>0</v>
      </c>
      <c r="G34" s="16"/>
      <c r="H34" s="5">
        <f t="shared" si="1"/>
        <v>0</v>
      </c>
      <c r="I34" s="5"/>
      <c r="J34" s="5">
        <f t="shared" si="2"/>
        <v>0</v>
      </c>
      <c r="K34" s="16"/>
      <c r="L34" s="5">
        <f t="shared" si="3"/>
        <v>0</v>
      </c>
      <c r="M34" s="5">
        <f t="shared" si="4"/>
        <v>0</v>
      </c>
      <c r="N34" s="5">
        <f t="shared" si="5"/>
        <v>0</v>
      </c>
      <c r="O34" s="16"/>
      <c r="P34" s="5"/>
      <c r="Q34" s="5">
        <f t="shared" si="6"/>
        <v>0</v>
      </c>
      <c r="R34" s="16"/>
      <c r="S34" s="5">
        <f t="shared" si="7"/>
        <v>0</v>
      </c>
      <c r="T34" s="17"/>
      <c r="X34" s="30" t="e">
        <f t="shared" si="8"/>
        <v>#DIV/0!</v>
      </c>
      <c r="Y34" s="30" t="e">
        <f t="shared" si="9"/>
        <v>#DIV/0!</v>
      </c>
      <c r="Z34" s="30" t="e">
        <f t="shared" si="10"/>
        <v>#DIV/0!</v>
      </c>
    </row>
    <row r="35" spans="1:26" ht="12.75">
      <c r="A35" s="4"/>
      <c r="B35" s="1"/>
      <c r="C35" s="1"/>
      <c r="E35" s="5"/>
      <c r="F35" s="5">
        <f t="shared" si="11"/>
        <v>0</v>
      </c>
      <c r="G35" s="16"/>
      <c r="H35" s="5">
        <f t="shared" si="1"/>
        <v>0</v>
      </c>
      <c r="I35" s="5"/>
      <c r="J35" s="5">
        <f t="shared" si="2"/>
        <v>0</v>
      </c>
      <c r="K35" s="16"/>
      <c r="L35" s="5">
        <f t="shared" si="3"/>
        <v>0</v>
      </c>
      <c r="M35" s="5">
        <f t="shared" si="4"/>
        <v>0</v>
      </c>
      <c r="N35" s="5">
        <f t="shared" si="5"/>
        <v>0</v>
      </c>
      <c r="O35" s="16"/>
      <c r="P35" s="5"/>
      <c r="Q35" s="5">
        <f t="shared" si="6"/>
        <v>0</v>
      </c>
      <c r="R35" s="16"/>
      <c r="S35" s="5">
        <f t="shared" si="7"/>
        <v>0</v>
      </c>
      <c r="T35" s="17"/>
      <c r="X35" s="30" t="e">
        <f t="shared" si="8"/>
        <v>#DIV/0!</v>
      </c>
      <c r="Y35" s="30" t="e">
        <f t="shared" si="9"/>
        <v>#DIV/0!</v>
      </c>
      <c r="Z35" s="30" t="e">
        <f t="shared" si="10"/>
        <v>#DIV/0!</v>
      </c>
    </row>
    <row r="36" spans="1:26" ht="12.75">
      <c r="A36" s="4"/>
      <c r="B36" s="1"/>
      <c r="C36" s="1"/>
      <c r="E36" s="5"/>
      <c r="F36" s="5">
        <f t="shared" si="11"/>
        <v>0</v>
      </c>
      <c r="G36" s="16"/>
      <c r="H36" s="5">
        <f t="shared" si="1"/>
        <v>0</v>
      </c>
      <c r="I36" s="5"/>
      <c r="J36" s="5">
        <f t="shared" si="2"/>
        <v>0</v>
      </c>
      <c r="K36" s="16"/>
      <c r="L36" s="5">
        <f t="shared" si="3"/>
        <v>0</v>
      </c>
      <c r="M36" s="5">
        <f t="shared" si="4"/>
        <v>0</v>
      </c>
      <c r="N36" s="5">
        <f t="shared" si="5"/>
        <v>0</v>
      </c>
      <c r="O36" s="16"/>
      <c r="P36" s="5"/>
      <c r="Q36" s="5">
        <f t="shared" si="6"/>
        <v>0</v>
      </c>
      <c r="R36" s="16"/>
      <c r="S36" s="5">
        <f t="shared" si="7"/>
        <v>0</v>
      </c>
      <c r="X36" s="30" t="e">
        <f t="shared" si="8"/>
        <v>#DIV/0!</v>
      </c>
      <c r="Y36" s="30" t="e">
        <f t="shared" si="9"/>
        <v>#DIV/0!</v>
      </c>
      <c r="Z36" s="30" t="e">
        <f t="shared" si="10"/>
        <v>#DIV/0!</v>
      </c>
    </row>
    <row r="37" spans="1:26" ht="12.75">
      <c r="A37" s="4"/>
      <c r="B37" s="1"/>
      <c r="C37" s="1"/>
      <c r="E37" s="5"/>
      <c r="F37" s="5">
        <f t="shared" si="11"/>
        <v>0</v>
      </c>
      <c r="G37" s="16"/>
      <c r="H37" s="5">
        <f t="shared" si="1"/>
        <v>0</v>
      </c>
      <c r="I37" s="5"/>
      <c r="J37" s="5">
        <f t="shared" si="2"/>
        <v>0</v>
      </c>
      <c r="K37" s="16"/>
      <c r="L37" s="5">
        <f t="shared" si="3"/>
        <v>0</v>
      </c>
      <c r="M37" s="5">
        <f t="shared" si="4"/>
        <v>0</v>
      </c>
      <c r="N37" s="5">
        <f t="shared" si="5"/>
        <v>0</v>
      </c>
      <c r="O37" s="16"/>
      <c r="P37" s="5"/>
      <c r="Q37" s="5">
        <f t="shared" si="6"/>
        <v>0</v>
      </c>
      <c r="R37" s="16"/>
      <c r="S37" s="5">
        <f t="shared" si="7"/>
        <v>0</v>
      </c>
      <c r="X37" s="30" t="e">
        <f t="shared" si="8"/>
        <v>#DIV/0!</v>
      </c>
      <c r="Y37" s="30" t="e">
        <f t="shared" si="9"/>
        <v>#DIV/0!</v>
      </c>
      <c r="Z37" s="30" t="e">
        <f t="shared" si="10"/>
        <v>#DIV/0!</v>
      </c>
    </row>
    <row r="38" spans="1:26" ht="12.75">
      <c r="A38" s="25"/>
      <c r="E38" s="5"/>
      <c r="F38" s="5">
        <f t="shared" si="11"/>
        <v>0</v>
      </c>
      <c r="G38" s="16"/>
      <c r="H38" s="5">
        <f t="shared" si="1"/>
        <v>0</v>
      </c>
      <c r="I38" s="5"/>
      <c r="J38" s="5">
        <f t="shared" si="2"/>
        <v>0</v>
      </c>
      <c r="K38" s="16"/>
      <c r="L38" s="5">
        <f t="shared" si="3"/>
        <v>0</v>
      </c>
      <c r="M38" s="5">
        <f t="shared" si="4"/>
        <v>0</v>
      </c>
      <c r="N38" s="5">
        <f t="shared" si="5"/>
        <v>0</v>
      </c>
      <c r="P38" s="5"/>
      <c r="Q38" s="5">
        <f t="shared" si="6"/>
        <v>0</v>
      </c>
      <c r="R38" s="16"/>
      <c r="S38" s="5">
        <f t="shared" si="7"/>
        <v>0</v>
      </c>
      <c r="X38" s="30" t="e">
        <f t="shared" si="8"/>
        <v>#DIV/0!</v>
      </c>
      <c r="Y38" s="30" t="e">
        <f t="shared" si="9"/>
        <v>#DIV/0!</v>
      </c>
      <c r="Z38" s="30" t="e">
        <f t="shared" si="10"/>
        <v>#DIV/0!</v>
      </c>
    </row>
    <row r="39" spans="1:26" ht="12.75">
      <c r="A39" s="4"/>
      <c r="B39" s="1"/>
      <c r="C39" s="1"/>
      <c r="E39" s="5"/>
      <c r="F39" s="5">
        <f t="shared" si="11"/>
        <v>0</v>
      </c>
      <c r="G39" s="16"/>
      <c r="H39" s="5">
        <f t="shared" si="1"/>
        <v>0</v>
      </c>
      <c r="I39" s="5"/>
      <c r="J39" s="5">
        <f t="shared" si="2"/>
        <v>0</v>
      </c>
      <c r="K39" s="16"/>
      <c r="L39" s="5">
        <f t="shared" si="3"/>
        <v>0</v>
      </c>
      <c r="M39" s="5">
        <f t="shared" si="4"/>
        <v>0</v>
      </c>
      <c r="N39" s="5">
        <f t="shared" si="5"/>
        <v>0</v>
      </c>
      <c r="O39" s="16"/>
      <c r="P39" s="5"/>
      <c r="Q39" s="5">
        <f t="shared" si="6"/>
        <v>0</v>
      </c>
      <c r="R39" s="16"/>
      <c r="S39" s="5">
        <f t="shared" si="7"/>
        <v>0</v>
      </c>
      <c r="T39" s="20"/>
      <c r="X39" s="30" t="e">
        <f t="shared" si="8"/>
        <v>#DIV/0!</v>
      </c>
      <c r="Y39" s="30" t="e">
        <f t="shared" si="9"/>
        <v>#DIV/0!</v>
      </c>
      <c r="Z39" s="30" t="e">
        <f t="shared" si="10"/>
        <v>#DIV/0!</v>
      </c>
    </row>
    <row r="40" spans="1:26" ht="12.75">
      <c r="A40" s="4"/>
      <c r="E40" s="5"/>
      <c r="F40" s="5">
        <f t="shared" si="11"/>
        <v>0</v>
      </c>
      <c r="G40" s="16"/>
      <c r="H40" s="5">
        <f t="shared" si="1"/>
        <v>0</v>
      </c>
      <c r="I40" s="5"/>
      <c r="J40" s="5">
        <f t="shared" si="2"/>
        <v>0</v>
      </c>
      <c r="K40" s="16"/>
      <c r="L40" s="5">
        <f t="shared" si="3"/>
        <v>0</v>
      </c>
      <c r="M40" s="5">
        <f t="shared" si="4"/>
        <v>0</v>
      </c>
      <c r="N40" s="5">
        <f t="shared" si="5"/>
        <v>0</v>
      </c>
      <c r="P40" s="5"/>
      <c r="Q40" s="5">
        <f t="shared" si="6"/>
        <v>0</v>
      </c>
      <c r="R40" s="16"/>
      <c r="S40" s="5">
        <f t="shared" si="7"/>
        <v>0</v>
      </c>
      <c r="X40" s="30" t="e">
        <f t="shared" si="8"/>
        <v>#DIV/0!</v>
      </c>
      <c r="Y40" s="30" t="e">
        <f t="shared" si="9"/>
        <v>#DIV/0!</v>
      </c>
      <c r="Z40" s="30" t="e">
        <f t="shared" si="10"/>
        <v>#DIV/0!</v>
      </c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B210"/>
  <sheetViews>
    <sheetView tabSelected="1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bestFit="1" customWidth="1"/>
    <col min="4" max="4" width="30.375" style="0" customWidth="1"/>
    <col min="8" max="8" width="11.625" style="0" customWidth="1"/>
    <col min="13" max="13" width="18.875" style="0" customWidth="1"/>
  </cols>
  <sheetData>
    <row r="1" spans="1:14" ht="12.75">
      <c r="A1" s="37"/>
      <c r="B1" s="37"/>
      <c r="C1" s="37"/>
      <c r="D1" s="37"/>
      <c r="E1" s="95" t="s">
        <v>29</v>
      </c>
      <c r="F1" s="95"/>
      <c r="G1" s="95"/>
      <c r="H1" s="95"/>
      <c r="I1" s="39"/>
      <c r="J1" s="95" t="s">
        <v>31</v>
      </c>
      <c r="K1" s="95"/>
      <c r="L1" s="95"/>
      <c r="M1" s="37"/>
      <c r="N1" s="37"/>
    </row>
    <row r="2" spans="1:14" ht="24.75" customHeight="1">
      <c r="A2" s="42" t="s">
        <v>3</v>
      </c>
      <c r="B2" s="41" t="s">
        <v>0</v>
      </c>
      <c r="C2" s="41" t="s">
        <v>1</v>
      </c>
      <c r="D2" s="41" t="s">
        <v>2</v>
      </c>
      <c r="E2" s="41" t="s">
        <v>25</v>
      </c>
      <c r="F2" s="41" t="s">
        <v>26</v>
      </c>
      <c r="G2" s="41" t="s">
        <v>109</v>
      </c>
      <c r="H2" s="41" t="s">
        <v>55</v>
      </c>
      <c r="I2" s="41" t="s">
        <v>28</v>
      </c>
      <c r="J2" s="41" t="s">
        <v>57</v>
      </c>
      <c r="K2" s="41" t="s">
        <v>26</v>
      </c>
      <c r="L2" s="41" t="s">
        <v>109</v>
      </c>
      <c r="M2" s="41" t="s">
        <v>56</v>
      </c>
      <c r="N2" s="41" t="s">
        <v>28</v>
      </c>
    </row>
    <row r="3" spans="1:54" s="26" customFormat="1" ht="12.75">
      <c r="A3" s="52" t="s">
        <v>369</v>
      </c>
      <c r="B3" s="64"/>
      <c r="C3" s="65"/>
      <c r="D3" s="65"/>
      <c r="E3" s="53"/>
      <c r="F3" s="66"/>
      <c r="G3" s="53"/>
      <c r="H3" s="53">
        <f>SUM(G4:G6)</f>
        <v>126.71000000000001</v>
      </c>
      <c r="I3" s="66">
        <v>2</v>
      </c>
      <c r="J3" s="53">
        <v>95.32</v>
      </c>
      <c r="K3" s="66"/>
      <c r="L3" s="53">
        <f>SUM(J3,K4,K5,K6)</f>
        <v>100.32</v>
      </c>
      <c r="M3" s="53">
        <f>SUM(H3,L3)</f>
        <v>227.03</v>
      </c>
      <c r="N3" s="66">
        <v>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s="8" customFormat="1" ht="12.75" outlineLevel="1">
      <c r="A4" s="67"/>
      <c r="B4" s="68">
        <v>6516</v>
      </c>
      <c r="C4" s="69" t="s">
        <v>159</v>
      </c>
      <c r="D4" s="69" t="s">
        <v>160</v>
      </c>
      <c r="E4" s="70">
        <f>L!E19</f>
        <v>38.86</v>
      </c>
      <c r="F4" s="71">
        <f>L!G19</f>
        <v>0</v>
      </c>
      <c r="G4" s="70">
        <f>SUM(E4:F4)</f>
        <v>38.86</v>
      </c>
      <c r="H4" s="70"/>
      <c r="I4" s="71"/>
      <c r="J4" s="70"/>
      <c r="K4" s="71">
        <v>0</v>
      </c>
      <c r="L4" s="70"/>
      <c r="M4" s="70"/>
      <c r="N4" s="7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s="8" customFormat="1" ht="12.75" outlineLevel="1">
      <c r="A5" s="72"/>
      <c r="B5" s="60">
        <v>4024</v>
      </c>
      <c r="C5" s="59" t="s">
        <v>180</v>
      </c>
      <c r="D5" s="59" t="s">
        <v>43</v>
      </c>
      <c r="E5" s="61">
        <f>S!E25</f>
        <v>42.89</v>
      </c>
      <c r="F5" s="62">
        <f>S!G25</f>
        <v>0</v>
      </c>
      <c r="G5" s="61">
        <f>SUM(E5:F5)</f>
        <v>42.89</v>
      </c>
      <c r="H5" s="61"/>
      <c r="I5" s="62"/>
      <c r="J5" s="61"/>
      <c r="K5" s="62">
        <v>0</v>
      </c>
      <c r="L5" s="61"/>
      <c r="M5" s="61"/>
      <c r="N5" s="6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s="11" customFormat="1" ht="12.75" outlineLevel="1">
      <c r="A6" s="72"/>
      <c r="B6" s="60">
        <v>4025</v>
      </c>
      <c r="C6" s="63" t="s">
        <v>12</v>
      </c>
      <c r="D6" s="63" t="s">
        <v>126</v>
      </c>
      <c r="E6" s="61">
        <f>S!E26</f>
        <v>44.96</v>
      </c>
      <c r="F6" s="62">
        <f>S!G26</f>
        <v>0</v>
      </c>
      <c r="G6" s="61">
        <f>SUM(E6:F6)</f>
        <v>44.96</v>
      </c>
      <c r="H6" s="61"/>
      <c r="I6" s="62"/>
      <c r="J6" s="61"/>
      <c r="K6" s="62">
        <v>5</v>
      </c>
      <c r="L6" s="61"/>
      <c r="M6" s="61"/>
      <c r="N6" s="6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s="26" customFormat="1" ht="12.75">
      <c r="A7" s="42" t="s">
        <v>416</v>
      </c>
      <c r="B7" s="64"/>
      <c r="C7" s="65"/>
      <c r="D7" s="65"/>
      <c r="E7" s="53"/>
      <c r="F7" s="66"/>
      <c r="G7" s="53"/>
      <c r="H7" s="53">
        <f>SUM(G8:G10)</f>
        <v>127.81</v>
      </c>
      <c r="I7" s="66">
        <v>3</v>
      </c>
      <c r="J7" s="53">
        <v>99.43</v>
      </c>
      <c r="K7" s="66"/>
      <c r="L7" s="53">
        <f>SUM(J7,K8,K9,K10)</f>
        <v>104.43</v>
      </c>
      <c r="M7" s="53">
        <f>SUM(H7,L7)</f>
        <v>232.24</v>
      </c>
      <c r="N7" s="66">
        <v>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s="8" customFormat="1" ht="12.75" outlineLevel="1">
      <c r="A8" s="73"/>
      <c r="B8" s="68">
        <v>6523</v>
      </c>
      <c r="C8" s="69" t="s">
        <v>107</v>
      </c>
      <c r="D8" s="69" t="s">
        <v>124</v>
      </c>
      <c r="E8" s="70">
        <f>L!E25</f>
        <v>38.85</v>
      </c>
      <c r="F8" s="71">
        <f>L!G25</f>
        <v>0</v>
      </c>
      <c r="G8" s="70">
        <f>SUM(E8:F8)</f>
        <v>38.85</v>
      </c>
      <c r="H8" s="70"/>
      <c r="I8" s="71"/>
      <c r="J8" s="70"/>
      <c r="K8" s="71">
        <v>0</v>
      </c>
      <c r="L8" s="70"/>
      <c r="M8" s="70"/>
      <c r="N8" s="7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10" customFormat="1" ht="12.75" outlineLevel="1" collapsed="1">
      <c r="A9" s="59"/>
      <c r="B9" s="60">
        <v>4063</v>
      </c>
      <c r="C9" s="63" t="s">
        <v>121</v>
      </c>
      <c r="D9" s="63" t="s">
        <v>122</v>
      </c>
      <c r="E9" s="61">
        <f>S!E62</f>
        <v>45.48</v>
      </c>
      <c r="F9" s="62">
        <f>S!G62</f>
        <v>0</v>
      </c>
      <c r="G9" s="61">
        <f>SUM(E9:F9)</f>
        <v>45.48</v>
      </c>
      <c r="H9" s="61"/>
      <c r="I9" s="62"/>
      <c r="J9" s="61"/>
      <c r="K9" s="62">
        <v>5</v>
      </c>
      <c r="L9" s="61"/>
      <c r="M9" s="61"/>
      <c r="N9" s="6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s="10" customFormat="1" ht="12.75" outlineLevel="1">
      <c r="A10" s="59"/>
      <c r="B10" s="60">
        <v>4065</v>
      </c>
      <c r="C10" s="63" t="s">
        <v>81</v>
      </c>
      <c r="D10" s="63" t="s">
        <v>150</v>
      </c>
      <c r="E10" s="61">
        <f>S!E64</f>
        <v>43.48</v>
      </c>
      <c r="F10" s="62">
        <f>S!G64</f>
        <v>0</v>
      </c>
      <c r="G10" s="61">
        <f>SUM(E10:F10)</f>
        <v>43.48</v>
      </c>
      <c r="H10" s="61"/>
      <c r="I10" s="62"/>
      <c r="J10" s="61"/>
      <c r="K10" s="62">
        <v>0</v>
      </c>
      <c r="L10" s="61"/>
      <c r="M10" s="61"/>
      <c r="N10" s="6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s="26" customFormat="1" ht="12.75">
      <c r="A11" s="76" t="s">
        <v>400</v>
      </c>
      <c r="B11" s="64"/>
      <c r="C11" s="65"/>
      <c r="D11" s="65"/>
      <c r="E11" s="53"/>
      <c r="F11" s="66"/>
      <c r="G11" s="53"/>
      <c r="H11" s="53">
        <f>SUM(G12:G14)</f>
        <v>139.95000000000002</v>
      </c>
      <c r="I11" s="66">
        <v>6</v>
      </c>
      <c r="J11" s="53">
        <v>96.76</v>
      </c>
      <c r="K11" s="66"/>
      <c r="L11" s="53">
        <f>SUM(J11,K12,K13,K14)</f>
        <v>96.76</v>
      </c>
      <c r="M11" s="53">
        <f>SUM(H11,L11)</f>
        <v>236.71000000000004</v>
      </c>
      <c r="N11" s="66">
        <v>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8" customFormat="1" ht="12.75" outlineLevel="1">
      <c r="A12" s="77"/>
      <c r="B12" s="55">
        <v>5526</v>
      </c>
      <c r="C12" s="56" t="s">
        <v>88</v>
      </c>
      <c r="D12" s="56" t="s">
        <v>89</v>
      </c>
      <c r="E12" s="57">
        <f>М!E29</f>
        <v>45.89</v>
      </c>
      <c r="F12" s="58">
        <f>М!G29</f>
        <v>0</v>
      </c>
      <c r="G12" s="57">
        <f>SUM(E12:F12)</f>
        <v>45.89</v>
      </c>
      <c r="H12" s="57"/>
      <c r="I12" s="78"/>
      <c r="J12" s="57"/>
      <c r="K12" s="58">
        <v>0</v>
      </c>
      <c r="L12" s="57"/>
      <c r="M12" s="57"/>
      <c r="N12" s="7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9" customFormat="1" ht="12.75" outlineLevel="1">
      <c r="A13" s="72"/>
      <c r="B13" s="60">
        <v>4034</v>
      </c>
      <c r="C13" s="63" t="s">
        <v>134</v>
      </c>
      <c r="D13" s="63" t="s">
        <v>136</v>
      </c>
      <c r="E13" s="61">
        <f>S!E35</f>
        <v>46.54</v>
      </c>
      <c r="F13" s="62">
        <f>S!G35</f>
        <v>0</v>
      </c>
      <c r="G13" s="61">
        <f>SUM(E13:F13)</f>
        <v>46.54</v>
      </c>
      <c r="H13" s="61"/>
      <c r="I13" s="75"/>
      <c r="J13" s="61"/>
      <c r="K13" s="62">
        <v>0</v>
      </c>
      <c r="L13" s="61"/>
      <c r="M13" s="61"/>
      <c r="N13" s="7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s="10" customFormat="1" ht="12.75" outlineLevel="1" collapsed="1">
      <c r="A14" s="72"/>
      <c r="B14" s="60">
        <v>4041</v>
      </c>
      <c r="C14" s="63" t="s">
        <v>216</v>
      </c>
      <c r="D14" s="63" t="s">
        <v>75</v>
      </c>
      <c r="E14" s="61">
        <f>S!E42</f>
        <v>47.52</v>
      </c>
      <c r="F14" s="62">
        <f>S!G42</f>
        <v>0</v>
      </c>
      <c r="G14" s="61">
        <f>SUM(E14:F14)</f>
        <v>47.52</v>
      </c>
      <c r="H14" s="61"/>
      <c r="I14" s="75"/>
      <c r="J14" s="61"/>
      <c r="K14" s="62">
        <v>0</v>
      </c>
      <c r="L14" s="61"/>
      <c r="M14" s="61"/>
      <c r="N14" s="7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26" customFormat="1" ht="12.75">
      <c r="A15" s="76" t="s">
        <v>373</v>
      </c>
      <c r="B15" s="64"/>
      <c r="C15" s="65"/>
      <c r="D15" s="65"/>
      <c r="E15" s="53"/>
      <c r="F15" s="66"/>
      <c r="G15" s="53"/>
      <c r="H15" s="53">
        <f>SUM(G16:G18)</f>
        <v>140.81</v>
      </c>
      <c r="I15" s="66">
        <v>8</v>
      </c>
      <c r="J15" s="53">
        <v>100.69</v>
      </c>
      <c r="K15" s="66"/>
      <c r="L15" s="53">
        <f>SUM(J15,K16,K17,K18)</f>
        <v>100.69</v>
      </c>
      <c r="M15" s="53">
        <f>SUM(H15,L15)</f>
        <v>241.5</v>
      </c>
      <c r="N15" s="66">
        <v>4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s="9" customFormat="1" ht="12.75" outlineLevel="1">
      <c r="A16" s="67"/>
      <c r="B16" s="68">
        <v>6531</v>
      </c>
      <c r="C16" s="69" t="s">
        <v>184</v>
      </c>
      <c r="D16" s="69" t="s">
        <v>185</v>
      </c>
      <c r="E16" s="70">
        <f>L!E32</f>
        <v>50.48</v>
      </c>
      <c r="F16" s="71">
        <f>L!G32</f>
        <v>0</v>
      </c>
      <c r="G16" s="70">
        <f>SUM(E16:F16)</f>
        <v>50.48</v>
      </c>
      <c r="H16" s="70"/>
      <c r="I16" s="71"/>
      <c r="J16" s="70"/>
      <c r="K16" s="71">
        <v>0</v>
      </c>
      <c r="L16" s="70"/>
      <c r="M16" s="70"/>
      <c r="N16" s="7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s="10" customFormat="1" ht="12.75" outlineLevel="1">
      <c r="A17" s="67"/>
      <c r="B17" s="68">
        <v>6533</v>
      </c>
      <c r="C17" s="69" t="s">
        <v>180</v>
      </c>
      <c r="D17" s="69" t="s">
        <v>181</v>
      </c>
      <c r="E17" s="70">
        <f>L!E34</f>
        <v>45.69</v>
      </c>
      <c r="F17" s="71">
        <f>L!G34</f>
        <v>0</v>
      </c>
      <c r="G17" s="70">
        <f>SUM(E17:F17)</f>
        <v>45.69</v>
      </c>
      <c r="H17" s="70"/>
      <c r="I17" s="71"/>
      <c r="J17" s="70"/>
      <c r="K17" s="71">
        <v>0</v>
      </c>
      <c r="L17" s="70"/>
      <c r="M17" s="70"/>
      <c r="N17" s="7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10" customFormat="1" ht="12.75" outlineLevel="1">
      <c r="A18" s="79"/>
      <c r="B18" s="80">
        <v>3007</v>
      </c>
      <c r="C18" s="81" t="s">
        <v>58</v>
      </c>
      <c r="D18" s="81" t="s">
        <v>248</v>
      </c>
      <c r="E18" s="82">
        <f>T!E10</f>
        <v>44.64</v>
      </c>
      <c r="F18" s="83">
        <f>T!G10</f>
        <v>0</v>
      </c>
      <c r="G18" s="82">
        <f>SUM(E18:F18)</f>
        <v>44.64</v>
      </c>
      <c r="H18" s="82"/>
      <c r="I18" s="83"/>
      <c r="J18" s="82"/>
      <c r="K18" s="83">
        <v>0</v>
      </c>
      <c r="L18" s="82"/>
      <c r="M18" s="82"/>
      <c r="N18" s="8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26" customFormat="1" ht="12.75" collapsed="1">
      <c r="A19" s="52" t="s">
        <v>387</v>
      </c>
      <c r="B19" s="64"/>
      <c r="C19" s="65"/>
      <c r="D19" s="65"/>
      <c r="E19" s="53"/>
      <c r="F19" s="66"/>
      <c r="G19" s="53"/>
      <c r="H19" s="53">
        <f>SUM(G20:G22)</f>
        <v>140.79</v>
      </c>
      <c r="I19" s="66">
        <v>7</v>
      </c>
      <c r="J19" s="53">
        <v>91.51</v>
      </c>
      <c r="K19" s="66"/>
      <c r="L19" s="53">
        <f>SUM(J19,K20,K21,K22)</f>
        <v>101.51</v>
      </c>
      <c r="M19" s="53">
        <f>SUM(H19,L19)</f>
        <v>242.3</v>
      </c>
      <c r="N19" s="66">
        <v>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s="8" customFormat="1" ht="12.75" hidden="1" outlineLevel="1">
      <c r="A20" s="67"/>
      <c r="B20" s="68">
        <v>6504</v>
      </c>
      <c r="C20" s="69" t="s">
        <v>186</v>
      </c>
      <c r="D20" s="69" t="s">
        <v>187</v>
      </c>
      <c r="E20" s="70">
        <f>L!E7</f>
        <v>48.24</v>
      </c>
      <c r="F20" s="71">
        <f>L!G7</f>
        <v>5</v>
      </c>
      <c r="G20" s="70">
        <f>SUM(E20:F20)</f>
        <v>53.24</v>
      </c>
      <c r="H20" s="70"/>
      <c r="I20" s="71"/>
      <c r="J20" s="70"/>
      <c r="K20" s="71">
        <v>5</v>
      </c>
      <c r="L20" s="70"/>
      <c r="M20" s="70"/>
      <c r="N20" s="7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s="9" customFormat="1" ht="12.75" hidden="1" outlineLevel="1" collapsed="1">
      <c r="A21" s="79"/>
      <c r="B21" s="80">
        <v>3003</v>
      </c>
      <c r="C21" s="81" t="s">
        <v>356</v>
      </c>
      <c r="D21" s="81" t="s">
        <v>357</v>
      </c>
      <c r="E21" s="82">
        <f>T!E6</f>
        <v>42.33</v>
      </c>
      <c r="F21" s="83">
        <f>T!G6</f>
        <v>0</v>
      </c>
      <c r="G21" s="82">
        <f>SUM(E21:F21)</f>
        <v>42.33</v>
      </c>
      <c r="H21" s="82"/>
      <c r="I21" s="83"/>
      <c r="J21" s="82"/>
      <c r="K21" s="83">
        <v>5</v>
      </c>
      <c r="L21" s="82"/>
      <c r="M21" s="82"/>
      <c r="N21" s="8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s="10" customFormat="1" ht="12.75" hidden="1" outlineLevel="1">
      <c r="A22" s="79"/>
      <c r="B22" s="80">
        <v>3017</v>
      </c>
      <c r="C22" s="84" t="s">
        <v>42</v>
      </c>
      <c r="D22" s="84" t="s">
        <v>53</v>
      </c>
      <c r="E22" s="82">
        <f>T!E20</f>
        <v>45.22</v>
      </c>
      <c r="F22" s="83">
        <f>T!G20</f>
        <v>0</v>
      </c>
      <c r="G22" s="82">
        <f>SUM(E22:F22)</f>
        <v>45.22</v>
      </c>
      <c r="H22" s="82"/>
      <c r="I22" s="83"/>
      <c r="J22" s="82"/>
      <c r="K22" s="83">
        <v>0</v>
      </c>
      <c r="L22" s="82"/>
      <c r="M22" s="82"/>
      <c r="N22" s="8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s="26" customFormat="1" ht="12.75" collapsed="1">
      <c r="A23" s="76" t="s">
        <v>399</v>
      </c>
      <c r="B23" s="64"/>
      <c r="C23" s="65"/>
      <c r="D23" s="65"/>
      <c r="E23" s="53"/>
      <c r="F23" s="66"/>
      <c r="G23" s="53"/>
      <c r="H23" s="53">
        <f>SUM(G24:G26)</f>
        <v>146.23000000000002</v>
      </c>
      <c r="I23" s="66">
        <v>13</v>
      </c>
      <c r="J23" s="53">
        <v>96.85</v>
      </c>
      <c r="K23" s="66"/>
      <c r="L23" s="53">
        <f>SUM(J23,K24,K25,K26)</f>
        <v>96.85</v>
      </c>
      <c r="M23" s="53">
        <f>SUM(H23,L23)</f>
        <v>243.08</v>
      </c>
      <c r="N23" s="66">
        <v>6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s="8" customFormat="1" ht="12.75" hidden="1" outlineLevel="1">
      <c r="A24" s="77"/>
      <c r="B24" s="55">
        <v>5535</v>
      </c>
      <c r="C24" s="56" t="s">
        <v>137</v>
      </c>
      <c r="D24" s="56" t="s">
        <v>205</v>
      </c>
      <c r="E24" s="57">
        <f>М!E38</f>
        <v>44.95</v>
      </c>
      <c r="F24" s="58">
        <f>М!G38</f>
        <v>10</v>
      </c>
      <c r="G24" s="57">
        <f>SUM(E24:F24)</f>
        <v>54.95</v>
      </c>
      <c r="H24" s="57"/>
      <c r="I24" s="58"/>
      <c r="J24" s="57"/>
      <c r="K24" s="58">
        <v>0</v>
      </c>
      <c r="L24" s="57"/>
      <c r="M24" s="57"/>
      <c r="N24" s="5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s="8" customFormat="1" ht="12.75" hidden="1" outlineLevel="1">
      <c r="A25" s="79"/>
      <c r="B25" s="80">
        <v>3014</v>
      </c>
      <c r="C25" s="81" t="s">
        <v>64</v>
      </c>
      <c r="D25" s="81" t="s">
        <v>90</v>
      </c>
      <c r="E25" s="82">
        <f>T!E17</f>
        <v>43.57</v>
      </c>
      <c r="F25" s="83">
        <f>T!G17</f>
        <v>0</v>
      </c>
      <c r="G25" s="82">
        <f>SUM(E25:F25)</f>
        <v>43.57</v>
      </c>
      <c r="H25" s="82"/>
      <c r="I25" s="83"/>
      <c r="J25" s="82"/>
      <c r="K25" s="83">
        <v>0</v>
      </c>
      <c r="L25" s="82"/>
      <c r="M25" s="82"/>
      <c r="N25" s="8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10" customFormat="1" ht="12.75" hidden="1" outlineLevel="1" collapsed="1">
      <c r="A26" s="79"/>
      <c r="B26" s="80">
        <v>3025</v>
      </c>
      <c r="C26" s="81" t="s">
        <v>115</v>
      </c>
      <c r="D26" s="81" t="s">
        <v>116</v>
      </c>
      <c r="E26" s="82">
        <f>T!E27</f>
        <v>47.71</v>
      </c>
      <c r="F26" s="83">
        <f>T!G27</f>
        <v>0</v>
      </c>
      <c r="G26" s="82">
        <f>SUM(E26:F26)</f>
        <v>47.71</v>
      </c>
      <c r="H26" s="82"/>
      <c r="I26" s="83"/>
      <c r="J26" s="82"/>
      <c r="K26" s="83">
        <v>0</v>
      </c>
      <c r="L26" s="82"/>
      <c r="M26" s="82"/>
      <c r="N26" s="8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26" customFormat="1" ht="12.75" collapsed="1">
      <c r="A27" s="52" t="s">
        <v>380</v>
      </c>
      <c r="B27" s="37"/>
      <c r="C27" s="37"/>
      <c r="D27" s="37"/>
      <c r="E27" s="44"/>
      <c r="F27" s="45"/>
      <c r="G27" s="53"/>
      <c r="H27" s="53">
        <f>SUM(G28:G30)</f>
        <v>126.19000000000001</v>
      </c>
      <c r="I27" s="37">
        <v>1</v>
      </c>
      <c r="J27" s="44">
        <v>102.47</v>
      </c>
      <c r="K27" s="66"/>
      <c r="L27" s="53">
        <f>SUM(J27,K28,K29,K30)</f>
        <v>117.47</v>
      </c>
      <c r="M27" s="53">
        <f>SUM(H27,L27)</f>
        <v>243.66000000000003</v>
      </c>
      <c r="N27" s="37">
        <v>7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8" customFormat="1" ht="12.75" hidden="1" outlineLevel="1">
      <c r="A28" s="54"/>
      <c r="B28" s="55">
        <v>5505</v>
      </c>
      <c r="C28" s="56" t="s">
        <v>48</v>
      </c>
      <c r="D28" s="56" t="s">
        <v>297</v>
      </c>
      <c r="E28" s="57">
        <f>М!E8</f>
        <v>43.34</v>
      </c>
      <c r="F28" s="58">
        <f>М!G8</f>
        <v>0</v>
      </c>
      <c r="G28" s="57">
        <f>SUM(E28:F28)</f>
        <v>43.34</v>
      </c>
      <c r="H28" s="57"/>
      <c r="I28" s="56"/>
      <c r="J28" s="57"/>
      <c r="K28" s="58">
        <v>5</v>
      </c>
      <c r="L28" s="57"/>
      <c r="M28" s="57"/>
      <c r="N28" s="5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10" customFormat="1" ht="12.75" hidden="1" outlineLevel="1">
      <c r="A29" s="54"/>
      <c r="B29" s="55">
        <v>5520</v>
      </c>
      <c r="C29" s="56" t="s">
        <v>159</v>
      </c>
      <c r="D29" s="56" t="s">
        <v>191</v>
      </c>
      <c r="E29" s="57">
        <f>М!E23</f>
        <v>37.9</v>
      </c>
      <c r="F29" s="58">
        <f>М!G23</f>
        <v>0</v>
      </c>
      <c r="G29" s="57">
        <f>SUM(E29:F29)</f>
        <v>37.9</v>
      </c>
      <c r="H29" s="57"/>
      <c r="I29" s="56"/>
      <c r="J29" s="57"/>
      <c r="K29" s="58">
        <v>5</v>
      </c>
      <c r="L29" s="57"/>
      <c r="M29" s="57"/>
      <c r="N29" s="5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11" customFormat="1" ht="12.75" hidden="1" outlineLevel="1">
      <c r="A30" s="59"/>
      <c r="B30" s="60">
        <v>4019</v>
      </c>
      <c r="C30" s="59" t="s">
        <v>35</v>
      </c>
      <c r="D30" s="59" t="s">
        <v>36</v>
      </c>
      <c r="E30" s="61">
        <f>S!E20</f>
        <v>39.95</v>
      </c>
      <c r="F30" s="62">
        <f>S!G20</f>
        <v>5</v>
      </c>
      <c r="G30" s="61">
        <f>SUM(E30:F30)</f>
        <v>44.95</v>
      </c>
      <c r="H30" s="61"/>
      <c r="I30" s="63"/>
      <c r="J30" s="61"/>
      <c r="K30" s="62">
        <v>5</v>
      </c>
      <c r="L30" s="61"/>
      <c r="M30" s="61"/>
      <c r="N30" s="6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26" customFormat="1" ht="12.75" collapsed="1">
      <c r="A31" s="76" t="s">
        <v>378</v>
      </c>
      <c r="B31" s="37"/>
      <c r="C31" s="37"/>
      <c r="D31" s="37"/>
      <c r="E31" s="44"/>
      <c r="F31" s="45"/>
      <c r="G31" s="53"/>
      <c r="H31" s="53">
        <f>SUM(G32:G34)</f>
        <v>139.92000000000002</v>
      </c>
      <c r="I31" s="37">
        <v>5</v>
      </c>
      <c r="J31" s="44">
        <v>98.76</v>
      </c>
      <c r="K31" s="66"/>
      <c r="L31" s="53">
        <f>SUM(J31,K32,K33,K34)</f>
        <v>103.76</v>
      </c>
      <c r="M31" s="53">
        <f>SUM(H31,L31)</f>
        <v>243.68</v>
      </c>
      <c r="N31" s="37">
        <v>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9" customFormat="1" ht="12.75" hidden="1" outlineLevel="1">
      <c r="A32" s="73"/>
      <c r="B32" s="68">
        <v>6501</v>
      </c>
      <c r="C32" s="69" t="s">
        <v>180</v>
      </c>
      <c r="D32" s="69" t="s">
        <v>253</v>
      </c>
      <c r="E32" s="70">
        <f>L!E4</f>
        <v>47.27</v>
      </c>
      <c r="F32" s="71">
        <f>L!G4</f>
        <v>0</v>
      </c>
      <c r="G32" s="70">
        <f>SUM(E32:F32)</f>
        <v>47.27</v>
      </c>
      <c r="H32" s="70"/>
      <c r="I32" s="69"/>
      <c r="J32" s="70"/>
      <c r="K32" s="71">
        <v>0</v>
      </c>
      <c r="L32" s="70"/>
      <c r="M32" s="70"/>
      <c r="N32" s="6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10" customFormat="1" ht="12.75" hidden="1" outlineLevel="1">
      <c r="A33" s="73"/>
      <c r="B33" s="68">
        <v>6539</v>
      </c>
      <c r="C33" s="73" t="s">
        <v>58</v>
      </c>
      <c r="D33" s="73" t="s">
        <v>14</v>
      </c>
      <c r="E33" s="70">
        <f>L!E39</f>
        <v>42.72</v>
      </c>
      <c r="F33" s="71">
        <f>L!G39</f>
        <v>0</v>
      </c>
      <c r="G33" s="70">
        <f>SUM(E33:F33)</f>
        <v>42.72</v>
      </c>
      <c r="H33" s="70"/>
      <c r="I33" s="69"/>
      <c r="J33" s="70"/>
      <c r="K33" s="71">
        <v>5</v>
      </c>
      <c r="L33" s="70"/>
      <c r="M33" s="70"/>
      <c r="N33" s="6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11" customFormat="1" ht="12.75" hidden="1" outlineLevel="1">
      <c r="A34" s="59"/>
      <c r="B34" s="60">
        <v>4001</v>
      </c>
      <c r="C34" s="63" t="s">
        <v>217</v>
      </c>
      <c r="D34" s="63" t="s">
        <v>325</v>
      </c>
      <c r="E34" s="61">
        <f>S!E4</f>
        <v>44.93</v>
      </c>
      <c r="F34" s="62">
        <f>S!G4</f>
        <v>5</v>
      </c>
      <c r="G34" s="61">
        <f>SUM(E34:F34)</f>
        <v>49.93</v>
      </c>
      <c r="H34" s="61"/>
      <c r="I34" s="63"/>
      <c r="J34" s="61"/>
      <c r="K34" s="62">
        <v>0</v>
      </c>
      <c r="L34" s="61"/>
      <c r="M34" s="61"/>
      <c r="N34" s="6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26" customFormat="1" ht="12.75" collapsed="1">
      <c r="A35" s="42" t="s">
        <v>414</v>
      </c>
      <c r="B35" s="40"/>
      <c r="C35" s="37"/>
      <c r="D35" s="37"/>
      <c r="E35" s="44"/>
      <c r="F35" s="45"/>
      <c r="G35" s="53"/>
      <c r="H35" s="53">
        <f>SUM(G36:G38)</f>
        <v>143.18</v>
      </c>
      <c r="I35" s="45">
        <v>11</v>
      </c>
      <c r="J35" s="53">
        <v>98.14</v>
      </c>
      <c r="K35" s="66"/>
      <c r="L35" s="53">
        <f>SUM(J35,K36,K37,K38)</f>
        <v>108.14</v>
      </c>
      <c r="M35" s="53">
        <f>SUM(H35,L35)</f>
        <v>251.32</v>
      </c>
      <c r="N35" s="66">
        <v>9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9" customFormat="1" ht="12.75" hidden="1" outlineLevel="1" collapsed="1">
      <c r="A36" s="54"/>
      <c r="B36" s="55">
        <v>5527</v>
      </c>
      <c r="C36" s="54" t="s">
        <v>81</v>
      </c>
      <c r="D36" s="54" t="s">
        <v>192</v>
      </c>
      <c r="E36" s="57">
        <f>М!E30</f>
        <v>46.47</v>
      </c>
      <c r="F36" s="58">
        <f>М!G30</f>
        <v>5</v>
      </c>
      <c r="G36" s="57">
        <f>SUM(E36:F36)</f>
        <v>51.47</v>
      </c>
      <c r="H36" s="57"/>
      <c r="I36" s="58"/>
      <c r="J36" s="57"/>
      <c r="K36" s="58">
        <v>5</v>
      </c>
      <c r="L36" s="57"/>
      <c r="M36" s="57"/>
      <c r="N36" s="5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10" customFormat="1" ht="12.75" hidden="1" outlineLevel="1">
      <c r="A37" s="84"/>
      <c r="B37" s="80">
        <v>3016</v>
      </c>
      <c r="C37" s="81" t="s">
        <v>145</v>
      </c>
      <c r="D37" s="81" t="s">
        <v>120</v>
      </c>
      <c r="E37" s="82">
        <f>T!E19</f>
        <v>46.36</v>
      </c>
      <c r="F37" s="83">
        <f>T!G19</f>
        <v>0</v>
      </c>
      <c r="G37" s="82">
        <f>SUM(E37:F37)</f>
        <v>46.36</v>
      </c>
      <c r="H37" s="82"/>
      <c r="I37" s="83"/>
      <c r="J37" s="82"/>
      <c r="K37" s="83">
        <v>5</v>
      </c>
      <c r="L37" s="82"/>
      <c r="M37" s="82"/>
      <c r="N37" s="8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11" customFormat="1" ht="12.75" hidden="1" outlineLevel="1">
      <c r="A38" s="84"/>
      <c r="B38" s="80">
        <v>3018</v>
      </c>
      <c r="C38" s="81" t="s">
        <v>107</v>
      </c>
      <c r="D38" s="81" t="s">
        <v>123</v>
      </c>
      <c r="E38" s="82">
        <f>T!E21</f>
        <v>45.35</v>
      </c>
      <c r="F38" s="83">
        <f>T!G21</f>
        <v>0</v>
      </c>
      <c r="G38" s="82">
        <f>SUM(E38:F38)</f>
        <v>45.35</v>
      </c>
      <c r="H38" s="82"/>
      <c r="I38" s="83"/>
      <c r="J38" s="82"/>
      <c r="K38" s="83">
        <v>0</v>
      </c>
      <c r="L38" s="82"/>
      <c r="M38" s="82"/>
      <c r="N38" s="8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26" customFormat="1" ht="12.75" collapsed="1">
      <c r="A39" s="52" t="s">
        <v>383</v>
      </c>
      <c r="B39" s="64"/>
      <c r="C39" s="65"/>
      <c r="D39" s="65"/>
      <c r="E39" s="53"/>
      <c r="F39" s="66"/>
      <c r="G39" s="53"/>
      <c r="H39" s="53">
        <f>SUM(G40:G42)</f>
        <v>139.34</v>
      </c>
      <c r="I39" s="66">
        <v>4</v>
      </c>
      <c r="J39" s="53">
        <v>100.36</v>
      </c>
      <c r="K39" s="66"/>
      <c r="L39" s="53">
        <f>SUM(J39,K40,K41,K42)</f>
        <v>115.36</v>
      </c>
      <c r="M39" s="53">
        <f>SUM(H39,L39)</f>
        <v>254.7</v>
      </c>
      <c r="N39" s="66">
        <v>10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8" customFormat="1" ht="12.75" hidden="1" outlineLevel="1">
      <c r="A40" s="67"/>
      <c r="B40" s="68">
        <v>6515</v>
      </c>
      <c r="C40" s="73" t="s">
        <v>10</v>
      </c>
      <c r="D40" s="73" t="s">
        <v>11</v>
      </c>
      <c r="E40" s="70">
        <f>L!E18</f>
        <v>44.22</v>
      </c>
      <c r="F40" s="71">
        <f>L!G18</f>
        <v>5</v>
      </c>
      <c r="G40" s="70">
        <f>SUM(E40:F40)</f>
        <v>49.22</v>
      </c>
      <c r="H40" s="70"/>
      <c r="I40" s="74"/>
      <c r="J40" s="70"/>
      <c r="K40" s="71">
        <v>5</v>
      </c>
      <c r="L40" s="70"/>
      <c r="M40" s="70"/>
      <c r="N40" s="7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10" customFormat="1" ht="12.75" hidden="1" outlineLevel="1" collapsed="1">
      <c r="A41" s="67"/>
      <c r="B41" s="68">
        <v>6517</v>
      </c>
      <c r="C41" s="73" t="s">
        <v>7</v>
      </c>
      <c r="D41" s="73" t="s">
        <v>8</v>
      </c>
      <c r="E41" s="70">
        <f>L!E20</f>
        <v>43.89</v>
      </c>
      <c r="F41" s="71">
        <f>L!G20</f>
        <v>0</v>
      </c>
      <c r="G41" s="70">
        <f>SUM(E41:F41)</f>
        <v>43.89</v>
      </c>
      <c r="H41" s="70"/>
      <c r="I41" s="74"/>
      <c r="J41" s="70"/>
      <c r="K41" s="71">
        <v>0</v>
      </c>
      <c r="L41" s="70"/>
      <c r="M41" s="70"/>
      <c r="N41" s="7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s="10" customFormat="1" ht="12.75" hidden="1" outlineLevel="1">
      <c r="A42" s="72"/>
      <c r="B42" s="60">
        <v>4036</v>
      </c>
      <c r="C42" s="59" t="s">
        <v>241</v>
      </c>
      <c r="D42" s="59" t="s">
        <v>32</v>
      </c>
      <c r="E42" s="61">
        <f>S!E37</f>
        <v>46.23</v>
      </c>
      <c r="F42" s="62">
        <f>S!G37</f>
        <v>0</v>
      </c>
      <c r="G42" s="61">
        <f>SUM(E42:F42)</f>
        <v>46.23</v>
      </c>
      <c r="H42" s="61"/>
      <c r="I42" s="75"/>
      <c r="J42" s="61"/>
      <c r="K42" s="62">
        <v>10</v>
      </c>
      <c r="L42" s="61"/>
      <c r="M42" s="61"/>
      <c r="N42" s="6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s="26" customFormat="1" ht="12.75" collapsed="1">
      <c r="A43" s="76" t="s">
        <v>374</v>
      </c>
      <c r="B43" s="65"/>
      <c r="C43" s="65"/>
      <c r="D43" s="65"/>
      <c r="E43" s="53"/>
      <c r="F43" s="66"/>
      <c r="G43" s="53"/>
      <c r="H43" s="53">
        <f>SUM(G44:G46)</f>
        <v>142.5</v>
      </c>
      <c r="I43" s="66">
        <v>10</v>
      </c>
      <c r="J43" s="53">
        <v>101.58</v>
      </c>
      <c r="K43" s="66"/>
      <c r="L43" s="53">
        <f>SUM(J43,K44,K45,K46)</f>
        <v>121.58</v>
      </c>
      <c r="M43" s="53">
        <f>SUM(H43,L43)</f>
        <v>264.08</v>
      </c>
      <c r="N43" s="66">
        <v>11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8" customFormat="1" ht="12.75" hidden="1" outlineLevel="1">
      <c r="A44" s="77"/>
      <c r="B44" s="55">
        <v>5502</v>
      </c>
      <c r="C44" s="54" t="s">
        <v>37</v>
      </c>
      <c r="D44" s="54" t="s">
        <v>47</v>
      </c>
      <c r="E44" s="57">
        <f>М!E5</f>
        <v>45.74</v>
      </c>
      <c r="F44" s="58">
        <f>М!G5</f>
        <v>5</v>
      </c>
      <c r="G44" s="57">
        <f>SUM(E44:F44)</f>
        <v>50.74</v>
      </c>
      <c r="H44" s="57"/>
      <c r="I44" s="78"/>
      <c r="J44" s="57"/>
      <c r="K44" s="58">
        <v>10</v>
      </c>
      <c r="L44" s="57"/>
      <c r="M44" s="57"/>
      <c r="N44" s="7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11" customFormat="1" ht="12.75" hidden="1" outlineLevel="1">
      <c r="A45" s="77"/>
      <c r="B45" s="55">
        <v>5509</v>
      </c>
      <c r="C45" s="56" t="s">
        <v>15</v>
      </c>
      <c r="D45" s="56" t="s">
        <v>209</v>
      </c>
      <c r="E45" s="57">
        <f>М!E12</f>
        <v>43.29</v>
      </c>
      <c r="F45" s="58">
        <f>М!G12</f>
        <v>5</v>
      </c>
      <c r="G45" s="57">
        <f>SUM(E45:F45)</f>
        <v>48.29</v>
      </c>
      <c r="H45" s="57"/>
      <c r="I45" s="78"/>
      <c r="J45" s="57"/>
      <c r="K45" s="58">
        <v>5</v>
      </c>
      <c r="L45" s="57"/>
      <c r="M45" s="57"/>
      <c r="N45" s="7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s="11" customFormat="1" ht="12.75" hidden="1" outlineLevel="1" collapsed="1">
      <c r="A46" s="59"/>
      <c r="B46" s="60">
        <v>4022</v>
      </c>
      <c r="C46" s="63" t="s">
        <v>58</v>
      </c>
      <c r="D46" s="63" t="s">
        <v>338</v>
      </c>
      <c r="E46" s="61">
        <f>S!E23</f>
        <v>43.47</v>
      </c>
      <c r="F46" s="62">
        <f>S!G23</f>
        <v>0</v>
      </c>
      <c r="G46" s="61">
        <f>SUM(E46:F46)</f>
        <v>43.47</v>
      </c>
      <c r="H46" s="61"/>
      <c r="I46" s="75"/>
      <c r="J46" s="61"/>
      <c r="K46" s="62">
        <v>5</v>
      </c>
      <c r="L46" s="61"/>
      <c r="M46" s="61"/>
      <c r="N46" s="7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s="26" customFormat="1" ht="12.75" collapsed="1">
      <c r="A47" s="42" t="s">
        <v>421</v>
      </c>
      <c r="B47" s="64"/>
      <c r="C47" s="65"/>
      <c r="D47" s="65"/>
      <c r="E47" s="53"/>
      <c r="F47" s="66"/>
      <c r="G47" s="53"/>
      <c r="H47" s="53">
        <f>SUM(G48:G50)</f>
        <v>146.82999999999998</v>
      </c>
      <c r="I47" s="66">
        <v>14</v>
      </c>
      <c r="J47" s="53">
        <v>111.58</v>
      </c>
      <c r="K47" s="66"/>
      <c r="L47" s="53">
        <f>SUM(J47,K48,K49,K50)</f>
        <v>131.57999999999998</v>
      </c>
      <c r="M47" s="53">
        <f>SUM(H47,L47)</f>
        <v>278.40999999999997</v>
      </c>
      <c r="N47" s="66">
        <v>12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8" customFormat="1" ht="12.75" hidden="1" outlineLevel="1">
      <c r="A48" s="77"/>
      <c r="B48" s="55">
        <v>5501</v>
      </c>
      <c r="C48" s="56" t="s">
        <v>292</v>
      </c>
      <c r="D48" s="56" t="s">
        <v>293</v>
      </c>
      <c r="E48" s="57">
        <f>М!E4</f>
        <v>45.45</v>
      </c>
      <c r="F48" s="58">
        <f>М!G4</f>
        <v>5</v>
      </c>
      <c r="G48" s="57">
        <f>SUM(E48:F48)</f>
        <v>50.45</v>
      </c>
      <c r="H48" s="57"/>
      <c r="I48" s="58"/>
      <c r="J48" s="57"/>
      <c r="K48" s="58">
        <v>5</v>
      </c>
      <c r="L48" s="57"/>
      <c r="M48" s="57"/>
      <c r="N48" s="5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10" customFormat="1" ht="12.75" hidden="1" outlineLevel="1">
      <c r="A49" s="77"/>
      <c r="B49" s="55">
        <v>5503</v>
      </c>
      <c r="C49" s="56" t="s">
        <v>295</v>
      </c>
      <c r="D49" s="56" t="s">
        <v>296</v>
      </c>
      <c r="E49" s="57">
        <f>М!E6</f>
        <v>49.15</v>
      </c>
      <c r="F49" s="58">
        <f>М!G6</f>
        <v>0</v>
      </c>
      <c r="G49" s="57">
        <f>SUM(E49:F49)</f>
        <v>49.15</v>
      </c>
      <c r="H49" s="57"/>
      <c r="I49" s="58"/>
      <c r="J49" s="57"/>
      <c r="K49" s="58">
        <v>10</v>
      </c>
      <c r="L49" s="57"/>
      <c r="M49" s="57"/>
      <c r="N49" s="5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10" customFormat="1" ht="12.75" hidden="1" outlineLevel="1">
      <c r="A50" s="72"/>
      <c r="B50" s="60">
        <v>4014</v>
      </c>
      <c r="C50" s="63" t="s">
        <v>333</v>
      </c>
      <c r="D50" s="63" t="s">
        <v>334</v>
      </c>
      <c r="E50" s="61">
        <f>S!E16</f>
        <v>47.23</v>
      </c>
      <c r="F50" s="62">
        <f>S!G16</f>
        <v>0</v>
      </c>
      <c r="G50" s="61">
        <f>SUM(E50:F50)</f>
        <v>47.23</v>
      </c>
      <c r="H50" s="61"/>
      <c r="I50" s="62"/>
      <c r="J50" s="61"/>
      <c r="K50" s="62">
        <v>5</v>
      </c>
      <c r="L50" s="61"/>
      <c r="M50" s="61"/>
      <c r="N50" s="6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26" customFormat="1" ht="12.75" collapsed="1">
      <c r="A51" s="85" t="s">
        <v>422</v>
      </c>
      <c r="B51" s="37"/>
      <c r="C51" s="37"/>
      <c r="D51" s="37"/>
      <c r="E51" s="37"/>
      <c r="F51" s="37"/>
      <c r="G51" s="53"/>
      <c r="H51" s="53">
        <f>SUM(G52:G54)</f>
        <v>141.76</v>
      </c>
      <c r="I51" s="37">
        <v>9</v>
      </c>
      <c r="J51" s="37">
        <v>69.42</v>
      </c>
      <c r="K51" s="37"/>
      <c r="L51" s="53">
        <f>SUM(J51,K52,K53,K54)</f>
        <v>314.42</v>
      </c>
      <c r="M51" s="53">
        <f>SUM(H51,L51)</f>
        <v>456.18</v>
      </c>
      <c r="N51" s="37">
        <v>13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</row>
    <row r="52" spans="1:54" s="9" customFormat="1" ht="12.75" hidden="1" outlineLevel="1">
      <c r="A52" s="56"/>
      <c r="B52" s="55">
        <v>5536</v>
      </c>
      <c r="C52" s="56" t="s">
        <v>318</v>
      </c>
      <c r="D52" s="56" t="s">
        <v>319</v>
      </c>
      <c r="E52" s="57">
        <f>М!E39</f>
        <v>44.5</v>
      </c>
      <c r="F52" s="58">
        <f>М!G39</f>
        <v>5</v>
      </c>
      <c r="G52" s="57">
        <f>SUM(E52:F52)</f>
        <v>49.5</v>
      </c>
      <c r="H52" s="57"/>
      <c r="I52" s="56"/>
      <c r="J52" s="56"/>
      <c r="K52" s="56">
        <v>5</v>
      </c>
      <c r="L52" s="57"/>
      <c r="M52" s="57"/>
      <c r="N52" s="5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</row>
    <row r="53" spans="1:54" s="8" customFormat="1" ht="12.75" hidden="1" outlineLevel="1">
      <c r="A53" s="63"/>
      <c r="B53" s="60">
        <v>4059</v>
      </c>
      <c r="C53" s="63" t="s">
        <v>238</v>
      </c>
      <c r="D53" s="63" t="s">
        <v>239</v>
      </c>
      <c r="E53" s="61">
        <f>S!E58</f>
        <v>45.04</v>
      </c>
      <c r="F53" s="62">
        <f>S!G58</f>
        <v>0</v>
      </c>
      <c r="G53" s="61">
        <f>SUM(E53:F53)</f>
        <v>45.04</v>
      </c>
      <c r="H53" s="61"/>
      <c r="I53" s="63"/>
      <c r="J53" s="63"/>
      <c r="K53" s="63">
        <v>120</v>
      </c>
      <c r="L53" s="61"/>
      <c r="M53" s="61"/>
      <c r="N53" s="6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1:54" s="10" customFormat="1" ht="12.75" hidden="1" outlineLevel="1">
      <c r="A54" s="63"/>
      <c r="B54" s="60">
        <v>4064</v>
      </c>
      <c r="C54" s="63" t="s">
        <v>173</v>
      </c>
      <c r="D54" s="63" t="s">
        <v>138</v>
      </c>
      <c r="E54" s="61">
        <f>S!E63</f>
        <v>47.22</v>
      </c>
      <c r="F54" s="62">
        <f>S!G63</f>
        <v>0</v>
      </c>
      <c r="G54" s="61">
        <f>SUM(E54:F54)</f>
        <v>47.22</v>
      </c>
      <c r="H54" s="61"/>
      <c r="I54" s="63"/>
      <c r="J54" s="63"/>
      <c r="K54" s="63">
        <v>120</v>
      </c>
      <c r="L54" s="61"/>
      <c r="M54" s="61"/>
      <c r="N54" s="6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s="26" customFormat="1" ht="12.75" collapsed="1">
      <c r="A55" s="42" t="s">
        <v>405</v>
      </c>
      <c r="B55" s="40"/>
      <c r="C55" s="37"/>
      <c r="D55" s="37"/>
      <c r="E55" s="44"/>
      <c r="F55" s="45"/>
      <c r="G55" s="53"/>
      <c r="H55" s="53">
        <f>SUM(G56:G58)</f>
        <v>144.15</v>
      </c>
      <c r="I55" s="45">
        <v>12</v>
      </c>
      <c r="J55" s="53">
        <v>90</v>
      </c>
      <c r="K55" s="66"/>
      <c r="L55" s="53">
        <f>SUM(J55,K56,K57,K58)</f>
        <v>330</v>
      </c>
      <c r="M55" s="53">
        <f>SUM(H55,L55)</f>
        <v>474.15</v>
      </c>
      <c r="N55" s="66">
        <v>14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s="8" customFormat="1" ht="12.75" hidden="1" outlineLevel="1" collapsed="1">
      <c r="A56" s="73"/>
      <c r="B56" s="68">
        <v>6546</v>
      </c>
      <c r="C56" s="73" t="s">
        <v>287</v>
      </c>
      <c r="D56" s="73" t="s">
        <v>69</v>
      </c>
      <c r="E56" s="70">
        <f>L!E45</f>
        <v>46.37</v>
      </c>
      <c r="F56" s="71">
        <f>L!G45</f>
        <v>5</v>
      </c>
      <c r="G56" s="70">
        <f>SUM(E56:F56)</f>
        <v>51.37</v>
      </c>
      <c r="H56" s="70"/>
      <c r="I56" s="71"/>
      <c r="J56" s="70"/>
      <c r="K56" s="71">
        <v>120</v>
      </c>
      <c r="L56" s="70"/>
      <c r="M56" s="70"/>
      <c r="N56" s="7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s="9" customFormat="1" ht="12.75" hidden="1" outlineLevel="1">
      <c r="A57" s="59"/>
      <c r="B57" s="60">
        <v>4049</v>
      </c>
      <c r="C57" s="63" t="s">
        <v>224</v>
      </c>
      <c r="D57" s="63" t="s">
        <v>74</v>
      </c>
      <c r="E57" s="61">
        <f>S!E48</f>
        <v>46.97</v>
      </c>
      <c r="F57" s="62">
        <f>S!G48</f>
        <v>0</v>
      </c>
      <c r="G57" s="61">
        <f>SUM(E57:F57)</f>
        <v>46.97</v>
      </c>
      <c r="H57" s="61"/>
      <c r="I57" s="62"/>
      <c r="J57" s="61"/>
      <c r="K57" s="62">
        <v>0</v>
      </c>
      <c r="L57" s="61"/>
      <c r="M57" s="61"/>
      <c r="N57" s="6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1:54" s="10" customFormat="1" ht="12.75" hidden="1" outlineLevel="1">
      <c r="A58" s="59"/>
      <c r="B58" s="60">
        <v>4060</v>
      </c>
      <c r="C58" s="59" t="s">
        <v>222</v>
      </c>
      <c r="D58" s="59" t="s">
        <v>73</v>
      </c>
      <c r="E58" s="61">
        <f>S!E59</f>
        <v>45.81</v>
      </c>
      <c r="F58" s="62">
        <f>S!G59</f>
        <v>0</v>
      </c>
      <c r="G58" s="61">
        <f>SUM(E58:F58)</f>
        <v>45.81</v>
      </c>
      <c r="H58" s="61"/>
      <c r="I58" s="62"/>
      <c r="J58" s="61"/>
      <c r="K58" s="62">
        <v>120</v>
      </c>
      <c r="L58" s="61"/>
      <c r="M58" s="61"/>
      <c r="N58" s="6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1:54" s="26" customFormat="1" ht="12.75" collapsed="1">
      <c r="A59" s="42" t="s">
        <v>392</v>
      </c>
      <c r="B59" s="37"/>
      <c r="C59" s="37"/>
      <c r="D59" s="37"/>
      <c r="E59" s="44"/>
      <c r="F59" s="45"/>
      <c r="G59" s="53"/>
      <c r="H59" s="53">
        <f>SUM(G60:G62)</f>
        <v>148.37</v>
      </c>
      <c r="I59" s="37">
        <v>15</v>
      </c>
      <c r="J59" s="44"/>
      <c r="K59" s="66"/>
      <c r="L59" s="53">
        <f>SUM(J59,K60,K61,K62)</f>
        <v>0</v>
      </c>
      <c r="M59" s="53">
        <f>SUM(H59,L59)</f>
        <v>148.37</v>
      </c>
      <c r="N59" s="3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s="8" customFormat="1" ht="12.75" hidden="1" outlineLevel="1">
      <c r="A60" s="56"/>
      <c r="B60" s="55">
        <v>5532</v>
      </c>
      <c r="C60" s="56" t="s">
        <v>196</v>
      </c>
      <c r="D60" s="56" t="s">
        <v>252</v>
      </c>
      <c r="E60" s="57">
        <f>М!E35</f>
        <v>46.88</v>
      </c>
      <c r="F60" s="58">
        <f>М!G35</f>
        <v>0</v>
      </c>
      <c r="G60" s="57">
        <f>SUM(E60:F60)</f>
        <v>46.88</v>
      </c>
      <c r="H60" s="57"/>
      <c r="I60" s="56"/>
      <c r="J60" s="57"/>
      <c r="K60" s="58"/>
      <c r="L60" s="57"/>
      <c r="M60" s="57"/>
      <c r="N60" s="56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</row>
    <row r="61" spans="1:54" s="11" customFormat="1" ht="12.75" hidden="1" outlineLevel="1">
      <c r="A61" s="63"/>
      <c r="B61" s="60">
        <v>4051</v>
      </c>
      <c r="C61" s="63" t="s">
        <v>345</v>
      </c>
      <c r="D61" s="63" t="s">
        <v>83</v>
      </c>
      <c r="E61" s="61">
        <f>S!E50</f>
        <v>47.3</v>
      </c>
      <c r="F61" s="62">
        <f>S!G50</f>
        <v>0</v>
      </c>
      <c r="G61" s="61">
        <f>SUM(E61:F61)</f>
        <v>47.3</v>
      </c>
      <c r="H61" s="61"/>
      <c r="I61" s="63"/>
      <c r="J61" s="61"/>
      <c r="K61" s="62"/>
      <c r="L61" s="61"/>
      <c r="M61" s="61"/>
      <c r="N61" s="6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s="11" customFormat="1" ht="12.75" hidden="1" outlineLevel="1">
      <c r="A62" s="63"/>
      <c r="B62" s="60">
        <v>4052</v>
      </c>
      <c r="C62" s="63" t="s">
        <v>94</v>
      </c>
      <c r="D62" s="63" t="s">
        <v>135</v>
      </c>
      <c r="E62" s="61">
        <f>S!E51</f>
        <v>49.19</v>
      </c>
      <c r="F62" s="62">
        <f>S!G51</f>
        <v>5</v>
      </c>
      <c r="G62" s="61">
        <f>SUM(E62:F62)</f>
        <v>54.19</v>
      </c>
      <c r="H62" s="61"/>
      <c r="I62" s="63"/>
      <c r="J62" s="61"/>
      <c r="K62" s="62"/>
      <c r="L62" s="61"/>
      <c r="M62" s="61"/>
      <c r="N62" s="6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s="26" customFormat="1" ht="12.75" collapsed="1">
      <c r="A63" s="86" t="s">
        <v>406</v>
      </c>
      <c r="B63" s="64"/>
      <c r="C63" s="65"/>
      <c r="D63" s="65"/>
      <c r="E63" s="53"/>
      <c r="F63" s="66"/>
      <c r="G63" s="53"/>
      <c r="H63" s="53">
        <f>SUM(G64:G66)</f>
        <v>149.04000000000002</v>
      </c>
      <c r="I63" s="66">
        <v>16</v>
      </c>
      <c r="J63" s="53"/>
      <c r="K63" s="66"/>
      <c r="L63" s="53">
        <f>SUM(J63,K64,K65,K66)</f>
        <v>0</v>
      </c>
      <c r="M63" s="53">
        <f>SUM(H63,L63)</f>
        <v>149.04000000000002</v>
      </c>
      <c r="N63" s="6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s="8" customFormat="1" ht="12.75" hidden="1" outlineLevel="1">
      <c r="A64" s="54"/>
      <c r="B64" s="55">
        <v>5519</v>
      </c>
      <c r="C64" s="56" t="s">
        <v>117</v>
      </c>
      <c r="D64" s="56" t="s">
        <v>118</v>
      </c>
      <c r="E64" s="57">
        <f>М!E22</f>
        <v>47.77</v>
      </c>
      <c r="F64" s="58">
        <f>М!G22</f>
        <v>0</v>
      </c>
      <c r="G64" s="57">
        <f>SUM(E64:F64)</f>
        <v>47.77</v>
      </c>
      <c r="H64" s="57"/>
      <c r="I64" s="58"/>
      <c r="J64" s="57"/>
      <c r="K64" s="58"/>
      <c r="L64" s="57"/>
      <c r="M64" s="57"/>
      <c r="N64" s="58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1:54" s="8" customFormat="1" ht="12.75" hidden="1" outlineLevel="1">
      <c r="A65" s="59"/>
      <c r="B65" s="60">
        <v>4020</v>
      </c>
      <c r="C65" s="63" t="s">
        <v>141</v>
      </c>
      <c r="D65" s="63" t="s">
        <v>142</v>
      </c>
      <c r="E65" s="61">
        <f>S!E21</f>
        <v>43.74</v>
      </c>
      <c r="F65" s="62">
        <f>S!G21</f>
        <v>0</v>
      </c>
      <c r="G65" s="61">
        <f>SUM(E65:F65)</f>
        <v>43.74</v>
      </c>
      <c r="H65" s="61"/>
      <c r="I65" s="62"/>
      <c r="J65" s="61"/>
      <c r="K65" s="62"/>
      <c r="L65" s="61"/>
      <c r="M65" s="61"/>
      <c r="N65" s="6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s="10" customFormat="1" ht="12.75" hidden="1" outlineLevel="1">
      <c r="A66" s="59"/>
      <c r="B66" s="60">
        <v>4030</v>
      </c>
      <c r="C66" s="63" t="s">
        <v>76</v>
      </c>
      <c r="D66" s="63" t="s">
        <v>97</v>
      </c>
      <c r="E66" s="61">
        <f>S!E31</f>
        <v>47.53</v>
      </c>
      <c r="F66" s="62">
        <f>S!G31</f>
        <v>10</v>
      </c>
      <c r="G66" s="61">
        <f>SUM(E66:F66)</f>
        <v>57.53</v>
      </c>
      <c r="H66" s="61"/>
      <c r="I66" s="62"/>
      <c r="J66" s="61"/>
      <c r="K66" s="62"/>
      <c r="L66" s="61"/>
      <c r="M66" s="61"/>
      <c r="N66" s="6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s="26" customFormat="1" ht="12.75" collapsed="1">
      <c r="A67" s="42" t="s">
        <v>415</v>
      </c>
      <c r="B67" s="40"/>
      <c r="C67" s="37"/>
      <c r="D67" s="37"/>
      <c r="E67" s="44"/>
      <c r="F67" s="45"/>
      <c r="G67" s="53"/>
      <c r="H67" s="53">
        <f>SUM(G68:G70)</f>
        <v>149.57</v>
      </c>
      <c r="I67" s="45">
        <v>17</v>
      </c>
      <c r="J67" s="53"/>
      <c r="K67" s="66"/>
      <c r="L67" s="53">
        <f>SUM(J67,K68,K69,K70)</f>
        <v>0</v>
      </c>
      <c r="M67" s="53">
        <f>SUM(H67,L67)</f>
        <v>149.57</v>
      </c>
      <c r="N67" s="66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1:54" s="8" customFormat="1" ht="12.75" hidden="1" outlineLevel="1">
      <c r="A68" s="73"/>
      <c r="B68" s="68">
        <v>6526</v>
      </c>
      <c r="C68" s="69" t="s">
        <v>145</v>
      </c>
      <c r="D68" s="69" t="s">
        <v>183</v>
      </c>
      <c r="E68" s="70">
        <f>L!E27</f>
        <v>51.98</v>
      </c>
      <c r="F68" s="71">
        <f>L!G27</f>
        <v>0</v>
      </c>
      <c r="G68" s="70">
        <f>SUM(E68:F68)</f>
        <v>51.98</v>
      </c>
      <c r="H68" s="70"/>
      <c r="I68" s="71"/>
      <c r="J68" s="70"/>
      <c r="K68" s="71"/>
      <c r="L68" s="70"/>
      <c r="M68" s="70"/>
      <c r="N68" s="7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s="8" customFormat="1" ht="12.75" hidden="1" outlineLevel="1">
      <c r="A69" s="59"/>
      <c r="B69" s="60">
        <v>4047</v>
      </c>
      <c r="C69" s="63" t="s">
        <v>81</v>
      </c>
      <c r="D69" s="63" t="s">
        <v>82</v>
      </c>
      <c r="E69" s="61">
        <f>S!E46</f>
        <v>49.53</v>
      </c>
      <c r="F69" s="62">
        <f>S!G46</f>
        <v>0</v>
      </c>
      <c r="G69" s="61">
        <f>SUM(E69:F69)</f>
        <v>49.53</v>
      </c>
      <c r="H69" s="61"/>
      <c r="I69" s="62"/>
      <c r="J69" s="61"/>
      <c r="K69" s="62"/>
      <c r="L69" s="61"/>
      <c r="M69" s="61"/>
      <c r="N69" s="6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1:54" s="10" customFormat="1" ht="12.75" hidden="1" outlineLevel="1">
      <c r="A70" s="59"/>
      <c r="B70" s="60">
        <v>4061</v>
      </c>
      <c r="C70" s="63" t="s">
        <v>353</v>
      </c>
      <c r="D70" s="63" t="s">
        <v>251</v>
      </c>
      <c r="E70" s="61">
        <f>S!E60</f>
        <v>48.06</v>
      </c>
      <c r="F70" s="62">
        <f>S!G60</f>
        <v>0</v>
      </c>
      <c r="G70" s="61">
        <f>SUM(E70:F70)</f>
        <v>48.06</v>
      </c>
      <c r="H70" s="61"/>
      <c r="I70" s="62"/>
      <c r="J70" s="61"/>
      <c r="K70" s="62"/>
      <c r="L70" s="61"/>
      <c r="M70" s="61"/>
      <c r="N70" s="6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 s="29" customFormat="1" ht="12.75" collapsed="1">
      <c r="A71" s="76" t="s">
        <v>372</v>
      </c>
      <c r="B71" s="64"/>
      <c r="C71" s="65"/>
      <c r="D71" s="65"/>
      <c r="E71" s="53"/>
      <c r="F71" s="66"/>
      <c r="G71" s="53"/>
      <c r="H71" s="53">
        <f>SUM(G72:G74)</f>
        <v>150.64999999999998</v>
      </c>
      <c r="I71" s="66">
        <v>18</v>
      </c>
      <c r="J71" s="53"/>
      <c r="K71" s="66"/>
      <c r="L71" s="53">
        <f>SUM(J71,K72,K73,K74)</f>
        <v>0</v>
      </c>
      <c r="M71" s="53">
        <f>SUM(H71,L71)</f>
        <v>150.64999999999998</v>
      </c>
      <c r="N71" s="66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1:54" s="9" customFormat="1" ht="12.75" hidden="1" outlineLevel="1">
      <c r="A72" s="67"/>
      <c r="B72" s="68">
        <v>6513</v>
      </c>
      <c r="C72" s="69" t="s">
        <v>176</v>
      </c>
      <c r="D72" s="69" t="s">
        <v>177</v>
      </c>
      <c r="E72" s="70">
        <f>L!E16</f>
        <v>43.37</v>
      </c>
      <c r="F72" s="71">
        <f>L!G16</f>
        <v>10</v>
      </c>
      <c r="G72" s="70">
        <f>SUM(E72:F72)</f>
        <v>53.37</v>
      </c>
      <c r="H72" s="70"/>
      <c r="I72" s="71"/>
      <c r="J72" s="70"/>
      <c r="K72" s="71"/>
      <c r="L72" s="70"/>
      <c r="M72" s="70"/>
      <c r="N72" s="7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s="10" customFormat="1" ht="12.75" hidden="1" outlineLevel="1">
      <c r="A73" s="67"/>
      <c r="B73" s="68">
        <v>6519</v>
      </c>
      <c r="C73" s="69" t="s">
        <v>22</v>
      </c>
      <c r="D73" s="69" t="s">
        <v>59</v>
      </c>
      <c r="E73" s="70">
        <f>L!E22</f>
        <v>44.08</v>
      </c>
      <c r="F73" s="71">
        <f>L!G22</f>
        <v>5</v>
      </c>
      <c r="G73" s="70">
        <f>SUM(E73:F73)</f>
        <v>49.08</v>
      </c>
      <c r="H73" s="70"/>
      <c r="I73" s="71"/>
      <c r="J73" s="70"/>
      <c r="K73" s="71"/>
      <c r="L73" s="70"/>
      <c r="M73" s="70"/>
      <c r="N73" s="7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 s="11" customFormat="1" ht="12.75" hidden="1" outlineLevel="1">
      <c r="A74" s="79"/>
      <c r="B74" s="80">
        <v>3002</v>
      </c>
      <c r="C74" s="81" t="s">
        <v>51</v>
      </c>
      <c r="D74" s="81" t="s">
        <v>54</v>
      </c>
      <c r="E74" s="82">
        <f>T!E5</f>
        <v>48.2</v>
      </c>
      <c r="F74" s="83">
        <f>T!G5</f>
        <v>0</v>
      </c>
      <c r="G74" s="82">
        <f>SUM(E74:F74)</f>
        <v>48.2</v>
      </c>
      <c r="H74" s="82"/>
      <c r="I74" s="83"/>
      <c r="J74" s="82"/>
      <c r="K74" s="83"/>
      <c r="L74" s="82"/>
      <c r="M74" s="82"/>
      <c r="N74" s="8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s="26" customFormat="1" ht="12.75" collapsed="1">
      <c r="A75" s="76" t="s">
        <v>390</v>
      </c>
      <c r="B75" s="64"/>
      <c r="C75" s="65"/>
      <c r="D75" s="65"/>
      <c r="E75" s="53"/>
      <c r="F75" s="66"/>
      <c r="G75" s="53"/>
      <c r="H75" s="53">
        <f>SUM(G76:G78)</f>
        <v>150.85</v>
      </c>
      <c r="I75" s="66">
        <v>19</v>
      </c>
      <c r="J75" s="53"/>
      <c r="K75" s="66"/>
      <c r="L75" s="53">
        <f>SUM(J75,K76,K77,K78)</f>
        <v>0</v>
      </c>
      <c r="M75" s="53">
        <f>SUM(H75,L75)</f>
        <v>150.85</v>
      </c>
      <c r="N75" s="66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s="9" customFormat="1" ht="12.75" hidden="1" outlineLevel="1">
      <c r="A76" s="67"/>
      <c r="B76" s="68">
        <v>6524</v>
      </c>
      <c r="C76" s="69" t="s">
        <v>68</v>
      </c>
      <c r="D76" s="69" t="s">
        <v>190</v>
      </c>
      <c r="E76" s="70">
        <f>L!E26</f>
        <v>49.53</v>
      </c>
      <c r="F76" s="71">
        <f>L!G26</f>
        <v>5</v>
      </c>
      <c r="G76" s="70">
        <f>SUM(E76:F76)</f>
        <v>54.53</v>
      </c>
      <c r="H76" s="70"/>
      <c r="I76" s="74"/>
      <c r="J76" s="70"/>
      <c r="K76" s="71"/>
      <c r="L76" s="70"/>
      <c r="M76" s="70"/>
      <c r="N76" s="71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s="10" customFormat="1" ht="12.75" hidden="1" outlineLevel="1">
      <c r="A77" s="72"/>
      <c r="B77" s="60">
        <v>4004</v>
      </c>
      <c r="C77" s="63" t="s">
        <v>133</v>
      </c>
      <c r="D77" s="63" t="s">
        <v>79</v>
      </c>
      <c r="E77" s="61">
        <f>S!E7</f>
        <v>48.88</v>
      </c>
      <c r="F77" s="62">
        <f>S!G7</f>
        <v>0</v>
      </c>
      <c r="G77" s="61">
        <f>SUM(E77:F77)</f>
        <v>48.88</v>
      </c>
      <c r="H77" s="61"/>
      <c r="I77" s="75"/>
      <c r="J77" s="61"/>
      <c r="K77" s="62"/>
      <c r="L77" s="61"/>
      <c r="M77" s="61"/>
      <c r="N77" s="6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s="11" customFormat="1" ht="12.75" hidden="1" outlineLevel="1">
      <c r="A78" s="72"/>
      <c r="B78" s="60">
        <v>4040</v>
      </c>
      <c r="C78" s="63" t="s">
        <v>77</v>
      </c>
      <c r="D78" s="63" t="s">
        <v>96</v>
      </c>
      <c r="E78" s="61">
        <f>S!E41</f>
        <v>47.44</v>
      </c>
      <c r="F78" s="62">
        <f>S!G41</f>
        <v>0</v>
      </c>
      <c r="G78" s="61">
        <f>SUM(E78:F78)</f>
        <v>47.44</v>
      </c>
      <c r="H78" s="61"/>
      <c r="I78" s="75"/>
      <c r="J78" s="61"/>
      <c r="K78" s="62"/>
      <c r="L78" s="61"/>
      <c r="M78" s="61"/>
      <c r="N78" s="6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s="26" customFormat="1" ht="12.75" collapsed="1">
      <c r="A79" s="42" t="s">
        <v>409</v>
      </c>
      <c r="B79" s="40"/>
      <c r="C79" s="37"/>
      <c r="D79" s="37"/>
      <c r="E79" s="44"/>
      <c r="F79" s="45"/>
      <c r="G79" s="53"/>
      <c r="H79" s="53">
        <f>SUM(G80:G82)</f>
        <v>150.91</v>
      </c>
      <c r="I79" s="45">
        <v>20</v>
      </c>
      <c r="J79" s="53"/>
      <c r="K79" s="66"/>
      <c r="L79" s="53">
        <f>SUM(J79,K80,K81,K82)</f>
        <v>0</v>
      </c>
      <c r="M79" s="53">
        <f>SUM(H79,L79)</f>
        <v>150.91</v>
      </c>
      <c r="N79" s="66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s="8" customFormat="1" ht="12.75" hidden="1" outlineLevel="1">
      <c r="A80" s="54"/>
      <c r="B80" s="55">
        <v>5508</v>
      </c>
      <c r="C80" s="56" t="s">
        <v>223</v>
      </c>
      <c r="D80" s="56" t="s">
        <v>301</v>
      </c>
      <c r="E80" s="57">
        <f>М!E11</f>
        <v>49.55</v>
      </c>
      <c r="F80" s="58">
        <f>М!G11</f>
        <v>0</v>
      </c>
      <c r="G80" s="57">
        <f>SUM(E80:F80)</f>
        <v>49.55</v>
      </c>
      <c r="H80" s="57"/>
      <c r="I80" s="58"/>
      <c r="J80" s="57"/>
      <c r="K80" s="58"/>
      <c r="L80" s="57"/>
      <c r="M80" s="57"/>
      <c r="N80" s="58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s="9" customFormat="1" ht="12.75" hidden="1" outlineLevel="1">
      <c r="A81" s="84"/>
      <c r="B81" s="80">
        <v>3011</v>
      </c>
      <c r="C81" s="81" t="s">
        <v>117</v>
      </c>
      <c r="D81" s="81" t="s">
        <v>250</v>
      </c>
      <c r="E81" s="82">
        <f>T!E14</f>
        <v>51.45</v>
      </c>
      <c r="F81" s="83">
        <f>T!G14</f>
        <v>0</v>
      </c>
      <c r="G81" s="82">
        <f>SUM(E81:F81)</f>
        <v>51.45</v>
      </c>
      <c r="H81" s="82"/>
      <c r="I81" s="83"/>
      <c r="J81" s="82"/>
      <c r="K81" s="83"/>
      <c r="L81" s="82"/>
      <c r="M81" s="82"/>
      <c r="N81" s="8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:54" s="10" customFormat="1" ht="12.75" hidden="1" outlineLevel="1">
      <c r="A82" s="84"/>
      <c r="B82" s="80">
        <v>3013</v>
      </c>
      <c r="C82" s="81" t="s">
        <v>143</v>
      </c>
      <c r="D82" s="81" t="s">
        <v>154</v>
      </c>
      <c r="E82" s="82">
        <f>T!E16</f>
        <v>49.91</v>
      </c>
      <c r="F82" s="83">
        <f>T!G16</f>
        <v>0</v>
      </c>
      <c r="G82" s="82">
        <f>SUM(E82:F82)</f>
        <v>49.91</v>
      </c>
      <c r="H82" s="82"/>
      <c r="I82" s="83"/>
      <c r="J82" s="82"/>
      <c r="K82" s="83"/>
      <c r="L82" s="82"/>
      <c r="M82" s="82"/>
      <c r="N82" s="8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1:54" s="26" customFormat="1" ht="12.75" collapsed="1">
      <c r="A83" s="42" t="s">
        <v>391</v>
      </c>
      <c r="B83" s="40"/>
      <c r="C83" s="37"/>
      <c r="D83" s="37"/>
      <c r="E83" s="44"/>
      <c r="F83" s="45"/>
      <c r="G83" s="53"/>
      <c r="H83" s="53">
        <f>SUM(G84:G86)</f>
        <v>152.37</v>
      </c>
      <c r="I83" s="45">
        <v>21</v>
      </c>
      <c r="J83" s="53"/>
      <c r="K83" s="66"/>
      <c r="L83" s="53">
        <f>SUM(J83,K84,K85,K86)</f>
        <v>0</v>
      </c>
      <c r="M83" s="53">
        <f>SUM(H83,L83)</f>
        <v>152.37</v>
      </c>
      <c r="N83" s="66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s="23" customFormat="1" ht="12.75" hidden="1" outlineLevel="1">
      <c r="A84" s="54"/>
      <c r="B84" s="55">
        <v>5530</v>
      </c>
      <c r="C84" s="56" t="s">
        <v>314</v>
      </c>
      <c r="D84" s="56" t="s">
        <v>315</v>
      </c>
      <c r="E84" s="57">
        <f>М!E33</f>
        <v>45.23</v>
      </c>
      <c r="F84" s="58">
        <f>М!G33</f>
        <v>5</v>
      </c>
      <c r="G84" s="57">
        <f>SUM(E84:F84)</f>
        <v>50.23</v>
      </c>
      <c r="H84" s="57"/>
      <c r="I84" s="58"/>
      <c r="J84" s="57"/>
      <c r="K84" s="58"/>
      <c r="L84" s="57"/>
      <c r="M84" s="57"/>
      <c r="N84" s="58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</row>
    <row r="85" spans="1:54" s="9" customFormat="1" ht="12.75" hidden="1" outlineLevel="1">
      <c r="A85" s="59"/>
      <c r="B85" s="60">
        <v>4008</v>
      </c>
      <c r="C85" s="63" t="s">
        <v>216</v>
      </c>
      <c r="D85" s="63" t="s">
        <v>242</v>
      </c>
      <c r="E85" s="61">
        <f>S!E10</f>
        <v>41.06</v>
      </c>
      <c r="F85" s="62">
        <f>S!G10</f>
        <v>5</v>
      </c>
      <c r="G85" s="61">
        <f>SUM(E85:F85)</f>
        <v>46.06</v>
      </c>
      <c r="H85" s="61"/>
      <c r="I85" s="62"/>
      <c r="J85" s="61"/>
      <c r="K85" s="62"/>
      <c r="L85" s="61"/>
      <c r="M85" s="61"/>
      <c r="N85" s="6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1:54" s="10" customFormat="1" ht="12.75" hidden="1" outlineLevel="1">
      <c r="A86" s="59"/>
      <c r="B86" s="60">
        <v>4050</v>
      </c>
      <c r="C86" s="63" t="s">
        <v>84</v>
      </c>
      <c r="D86" s="63" t="s">
        <v>148</v>
      </c>
      <c r="E86" s="61">
        <f>S!E49</f>
        <v>51.08</v>
      </c>
      <c r="F86" s="62">
        <f>S!G49</f>
        <v>5</v>
      </c>
      <c r="G86" s="61">
        <f>SUM(E86:F86)</f>
        <v>56.08</v>
      </c>
      <c r="H86" s="61"/>
      <c r="I86" s="62"/>
      <c r="J86" s="61"/>
      <c r="K86" s="62"/>
      <c r="L86" s="61"/>
      <c r="M86" s="61"/>
      <c r="N86" s="6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 s="26" customFormat="1" ht="12.75" collapsed="1">
      <c r="A87" s="42" t="s">
        <v>389</v>
      </c>
      <c r="B87" s="40"/>
      <c r="C87" s="37"/>
      <c r="D87" s="37"/>
      <c r="E87" s="44"/>
      <c r="F87" s="45"/>
      <c r="G87" s="53"/>
      <c r="H87" s="53">
        <f>SUM(G88:G90)</f>
        <v>154.14999999999998</v>
      </c>
      <c r="I87" s="45">
        <v>22</v>
      </c>
      <c r="J87" s="53"/>
      <c r="K87" s="66"/>
      <c r="L87" s="53">
        <f>SUM(J87,K88,K89,K90)</f>
        <v>0</v>
      </c>
      <c r="M87" s="53">
        <f>SUM(H87,L87)</f>
        <v>154.14999999999998</v>
      </c>
      <c r="N87" s="66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:54" s="9" customFormat="1" ht="12.75" hidden="1" outlineLevel="1">
      <c r="A88" s="73"/>
      <c r="B88" s="68">
        <v>6514</v>
      </c>
      <c r="C88" s="69" t="s">
        <v>170</v>
      </c>
      <c r="D88" s="69" t="s">
        <v>171</v>
      </c>
      <c r="E88" s="70">
        <f>L!E17</f>
        <v>43.35</v>
      </c>
      <c r="F88" s="71">
        <f>L!G17</f>
        <v>0</v>
      </c>
      <c r="G88" s="70">
        <f>SUM(E88:F88)</f>
        <v>43.35</v>
      </c>
      <c r="H88" s="70"/>
      <c r="I88" s="71"/>
      <c r="J88" s="70"/>
      <c r="K88" s="71"/>
      <c r="L88" s="70"/>
      <c r="M88" s="70"/>
      <c r="N88" s="71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</row>
    <row r="89" spans="1:54" s="10" customFormat="1" ht="12.75" hidden="1" outlineLevel="1">
      <c r="A89" s="73"/>
      <c r="B89" s="68">
        <v>6530</v>
      </c>
      <c r="C89" s="69" t="s">
        <v>168</v>
      </c>
      <c r="D89" s="69" t="s">
        <v>169</v>
      </c>
      <c r="E89" s="70">
        <f>L!E31</f>
        <v>51.91</v>
      </c>
      <c r="F89" s="71">
        <f>L!G31</f>
        <v>5</v>
      </c>
      <c r="G89" s="70">
        <f>SUM(E89:F89)</f>
        <v>56.91</v>
      </c>
      <c r="H89" s="70"/>
      <c r="I89" s="71"/>
      <c r="J89" s="70"/>
      <c r="K89" s="71"/>
      <c r="L89" s="70"/>
      <c r="M89" s="70"/>
      <c r="N89" s="71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 s="11" customFormat="1" ht="12.75" hidden="1" outlineLevel="1">
      <c r="A90" s="84"/>
      <c r="B90" s="80">
        <v>3006</v>
      </c>
      <c r="C90" s="81" t="s">
        <v>359</v>
      </c>
      <c r="D90" s="81" t="s">
        <v>360</v>
      </c>
      <c r="E90" s="82">
        <f>T!E9</f>
        <v>53.89</v>
      </c>
      <c r="F90" s="83">
        <f>T!G9</f>
        <v>0</v>
      </c>
      <c r="G90" s="82">
        <f>SUM(E90:F90)</f>
        <v>53.89</v>
      </c>
      <c r="H90" s="82"/>
      <c r="I90" s="83"/>
      <c r="J90" s="82"/>
      <c r="K90" s="83"/>
      <c r="L90" s="82"/>
      <c r="M90" s="82"/>
      <c r="N90" s="8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:54" s="26" customFormat="1" ht="12.75" collapsed="1">
      <c r="A91" s="52" t="s">
        <v>384</v>
      </c>
      <c r="B91" s="64"/>
      <c r="C91" s="65"/>
      <c r="D91" s="65"/>
      <c r="E91" s="53"/>
      <c r="F91" s="66"/>
      <c r="G91" s="53"/>
      <c r="H91" s="53">
        <f>SUM(G92:G94)</f>
        <v>158.63</v>
      </c>
      <c r="I91" s="66">
        <v>23</v>
      </c>
      <c r="J91" s="53"/>
      <c r="K91" s="66"/>
      <c r="L91" s="53">
        <f>SUM(J91,K92,K93,K94)</f>
        <v>0</v>
      </c>
      <c r="M91" s="53">
        <f>SUM(H91,L91)</f>
        <v>158.63</v>
      </c>
      <c r="N91" s="66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</row>
    <row r="92" spans="1:54" s="8" customFormat="1" ht="12.75" hidden="1" outlineLevel="1">
      <c r="A92" s="67"/>
      <c r="B92" s="68">
        <v>6508</v>
      </c>
      <c r="C92" s="73" t="s">
        <v>5</v>
      </c>
      <c r="D92" s="73" t="s">
        <v>6</v>
      </c>
      <c r="E92" s="70">
        <f>L!E11</f>
        <v>44.3</v>
      </c>
      <c r="F92" s="71">
        <f>L!G11</f>
        <v>15</v>
      </c>
      <c r="G92" s="70">
        <f>SUM(E92:F92)</f>
        <v>59.3</v>
      </c>
      <c r="H92" s="70"/>
      <c r="I92" s="74"/>
      <c r="J92" s="70"/>
      <c r="K92" s="71"/>
      <c r="L92" s="70"/>
      <c r="M92" s="70"/>
      <c r="N92" s="71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</row>
    <row r="93" spans="1:54" s="10" customFormat="1" ht="12.75" hidden="1" outlineLevel="1">
      <c r="A93" s="67"/>
      <c r="B93" s="68">
        <v>6528</v>
      </c>
      <c r="C93" s="69" t="s">
        <v>271</v>
      </c>
      <c r="D93" s="69" t="s">
        <v>272</v>
      </c>
      <c r="E93" s="70">
        <f>L!E29</f>
        <v>47.96</v>
      </c>
      <c r="F93" s="71">
        <f>L!G29</f>
        <v>10</v>
      </c>
      <c r="G93" s="70">
        <f>SUM(E93:F93)</f>
        <v>57.96</v>
      </c>
      <c r="H93" s="70"/>
      <c r="I93" s="74"/>
      <c r="J93" s="70"/>
      <c r="K93" s="71"/>
      <c r="L93" s="70"/>
      <c r="M93" s="70"/>
      <c r="N93" s="71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54" s="10" customFormat="1" ht="12.75" hidden="1" outlineLevel="1">
      <c r="A94" s="72"/>
      <c r="B94" s="60">
        <v>4032</v>
      </c>
      <c r="C94" s="59" t="s">
        <v>40</v>
      </c>
      <c r="D94" s="59" t="s">
        <v>41</v>
      </c>
      <c r="E94" s="61">
        <f>S!E33</f>
        <v>41.37</v>
      </c>
      <c r="F94" s="62">
        <f>S!G33</f>
        <v>0</v>
      </c>
      <c r="G94" s="61">
        <f>SUM(E94:F94)</f>
        <v>41.37</v>
      </c>
      <c r="H94" s="61"/>
      <c r="I94" s="75"/>
      <c r="J94" s="61"/>
      <c r="K94" s="62"/>
      <c r="L94" s="61"/>
      <c r="M94" s="61"/>
      <c r="N94" s="6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</row>
    <row r="95" spans="1:54" s="26" customFormat="1" ht="12.75" collapsed="1">
      <c r="A95" s="76" t="s">
        <v>402</v>
      </c>
      <c r="B95" s="64"/>
      <c r="C95" s="65"/>
      <c r="D95" s="65"/>
      <c r="E95" s="53"/>
      <c r="F95" s="66"/>
      <c r="G95" s="53"/>
      <c r="H95" s="53">
        <f>SUM(G96:G98)</f>
        <v>162.01</v>
      </c>
      <c r="I95" s="66">
        <v>24</v>
      </c>
      <c r="J95" s="53"/>
      <c r="K95" s="66"/>
      <c r="L95" s="53">
        <f>SUM(J95,K96,K97,K98)</f>
        <v>0</v>
      </c>
      <c r="M95" s="53">
        <f>SUM(H95,L95)</f>
        <v>162.01</v>
      </c>
      <c r="N95" s="66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1:54" s="8" customFormat="1" ht="12.75" hidden="1" outlineLevel="1">
      <c r="A96" s="77"/>
      <c r="B96" s="55">
        <v>5513</v>
      </c>
      <c r="C96" s="56" t="s">
        <v>77</v>
      </c>
      <c r="D96" s="56" t="s">
        <v>86</v>
      </c>
      <c r="E96" s="57">
        <f>М!E16</f>
        <v>50.7</v>
      </c>
      <c r="F96" s="58">
        <f>М!G16</f>
        <v>10</v>
      </c>
      <c r="G96" s="57">
        <f>SUM(E96:F96)</f>
        <v>60.7</v>
      </c>
      <c r="H96" s="57"/>
      <c r="I96" s="78"/>
      <c r="J96" s="57"/>
      <c r="K96" s="58"/>
      <c r="L96" s="57"/>
      <c r="M96" s="57"/>
      <c r="N96" s="58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</row>
    <row r="97" spans="1:54" s="10" customFormat="1" ht="12.75" hidden="1" outlineLevel="1">
      <c r="A97" s="59"/>
      <c r="B97" s="60">
        <v>4006</v>
      </c>
      <c r="C97" s="63" t="s">
        <v>64</v>
      </c>
      <c r="D97" s="63" t="s">
        <v>78</v>
      </c>
      <c r="E97" s="61">
        <f>S!E9</f>
        <v>45.34</v>
      </c>
      <c r="F97" s="62">
        <f>S!G9</f>
        <v>0</v>
      </c>
      <c r="G97" s="61">
        <f>SUM(E97:F97)</f>
        <v>45.34</v>
      </c>
      <c r="H97" s="61"/>
      <c r="I97" s="75"/>
      <c r="J97" s="61"/>
      <c r="K97" s="62"/>
      <c r="L97" s="61"/>
      <c r="M97" s="61"/>
      <c r="N97" s="6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s="10" customFormat="1" ht="12.75" hidden="1" outlineLevel="1">
      <c r="A98" s="59"/>
      <c r="B98" s="60">
        <v>4033</v>
      </c>
      <c r="C98" s="63" t="s">
        <v>61</v>
      </c>
      <c r="D98" s="63" t="s">
        <v>71</v>
      </c>
      <c r="E98" s="61">
        <f>S!E34</f>
        <v>45.97</v>
      </c>
      <c r="F98" s="62">
        <f>S!G34</f>
        <v>10</v>
      </c>
      <c r="G98" s="61">
        <f>SUM(E98:F98)</f>
        <v>55.97</v>
      </c>
      <c r="H98" s="61"/>
      <c r="I98" s="75"/>
      <c r="J98" s="61"/>
      <c r="K98" s="62"/>
      <c r="L98" s="61"/>
      <c r="M98" s="61"/>
      <c r="N98" s="6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s="26" customFormat="1" ht="12.75" collapsed="1">
      <c r="A99" s="42" t="s">
        <v>395</v>
      </c>
      <c r="B99" s="40"/>
      <c r="C99" s="37"/>
      <c r="D99" s="37"/>
      <c r="E99" s="44"/>
      <c r="F99" s="45"/>
      <c r="G99" s="53"/>
      <c r="H99" s="53">
        <f>SUM(G100:G102)</f>
        <v>164.91</v>
      </c>
      <c r="I99" s="37">
        <v>25</v>
      </c>
      <c r="J99" s="44"/>
      <c r="K99" s="66"/>
      <c r="L99" s="53">
        <f>SUM(J99,K100,K101,K102)</f>
        <v>0</v>
      </c>
      <c r="M99" s="53">
        <f>SUM(H99,L99)</f>
        <v>164.91</v>
      </c>
      <c r="N99" s="3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s="9" customFormat="1" ht="12.75" hidden="1" outlineLevel="1">
      <c r="A100" s="56"/>
      <c r="B100" s="55">
        <v>5540</v>
      </c>
      <c r="C100" s="56" t="s">
        <v>196</v>
      </c>
      <c r="D100" s="56" t="s">
        <v>85</v>
      </c>
      <c r="E100" s="57">
        <f>М!E43</f>
        <v>48.78</v>
      </c>
      <c r="F100" s="58">
        <f>М!G43</f>
        <v>5</v>
      </c>
      <c r="G100" s="57">
        <f>SUM(E100:F100)</f>
        <v>53.78</v>
      </c>
      <c r="H100" s="57"/>
      <c r="I100" s="56"/>
      <c r="J100" s="57"/>
      <c r="K100" s="58"/>
      <c r="L100" s="57"/>
      <c r="M100" s="57"/>
      <c r="N100" s="56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 s="10" customFormat="1" ht="12.75" hidden="1" outlineLevel="1">
      <c r="A101" s="56"/>
      <c r="B101" s="55">
        <v>5539</v>
      </c>
      <c r="C101" s="56" t="s">
        <v>88</v>
      </c>
      <c r="D101" s="56" t="s">
        <v>324</v>
      </c>
      <c r="E101" s="57">
        <f>М!E42</f>
        <v>48.75</v>
      </c>
      <c r="F101" s="58">
        <f>М!G42</f>
        <v>10</v>
      </c>
      <c r="G101" s="57">
        <f>SUM(E101:F101)</f>
        <v>58.75</v>
      </c>
      <c r="H101" s="57"/>
      <c r="I101" s="56"/>
      <c r="J101" s="57"/>
      <c r="K101" s="58"/>
      <c r="L101" s="57"/>
      <c r="M101" s="57"/>
      <c r="N101" s="56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 s="10" customFormat="1" ht="12.75" hidden="1" outlineLevel="1">
      <c r="A102" s="81"/>
      <c r="B102" s="80">
        <v>3024</v>
      </c>
      <c r="C102" s="81" t="s">
        <v>345</v>
      </c>
      <c r="D102" s="81" t="s">
        <v>367</v>
      </c>
      <c r="E102" s="82">
        <f>T!E26</f>
        <v>52.38</v>
      </c>
      <c r="F102" s="83">
        <f>T!G26</f>
        <v>0</v>
      </c>
      <c r="G102" s="82">
        <f>SUM(E102:F102)</f>
        <v>52.38</v>
      </c>
      <c r="H102" s="82"/>
      <c r="I102" s="81"/>
      <c r="J102" s="82"/>
      <c r="K102" s="83"/>
      <c r="L102" s="82"/>
      <c r="M102" s="82"/>
      <c r="N102" s="81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s="26" customFormat="1" ht="12.75" collapsed="1">
      <c r="A103" s="87" t="s">
        <v>411</v>
      </c>
      <c r="B103" s="37"/>
      <c r="C103" s="37"/>
      <c r="D103" s="37"/>
      <c r="E103" s="44"/>
      <c r="F103" s="45"/>
      <c r="G103" s="53"/>
      <c r="H103" s="53">
        <f>SUM(G104:G106)</f>
        <v>166.5</v>
      </c>
      <c r="I103" s="37">
        <v>26</v>
      </c>
      <c r="J103" s="44"/>
      <c r="K103" s="66"/>
      <c r="L103" s="53">
        <f>SUM(J103,K104,K105,K106)</f>
        <v>0</v>
      </c>
      <c r="M103" s="53">
        <f>SUM(H103,L103)</f>
        <v>166.5</v>
      </c>
      <c r="N103" s="3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s="9" customFormat="1" ht="12.75" hidden="1" outlineLevel="1">
      <c r="A104" s="73"/>
      <c r="B104" s="68">
        <v>6535</v>
      </c>
      <c r="C104" s="69" t="s">
        <v>279</v>
      </c>
      <c r="D104" s="69" t="s">
        <v>280</v>
      </c>
      <c r="E104" s="70">
        <f>L!E35</f>
        <v>48.23</v>
      </c>
      <c r="F104" s="71">
        <f>L!G35</f>
        <v>15</v>
      </c>
      <c r="G104" s="70">
        <f>SUM(E104:F104)</f>
        <v>63.23</v>
      </c>
      <c r="H104" s="70"/>
      <c r="I104" s="69"/>
      <c r="J104" s="70"/>
      <c r="K104" s="71"/>
      <c r="L104" s="70"/>
      <c r="M104" s="70"/>
      <c r="N104" s="69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 s="9" customFormat="1" ht="12.75" hidden="1" outlineLevel="1">
      <c r="A105" s="73"/>
      <c r="B105" s="68">
        <v>6542</v>
      </c>
      <c r="C105" s="69" t="s">
        <v>161</v>
      </c>
      <c r="D105" s="69" t="s">
        <v>130</v>
      </c>
      <c r="E105" s="70">
        <f>L!E41</f>
        <v>40.24</v>
      </c>
      <c r="F105" s="71">
        <f>L!G41</f>
        <v>0</v>
      </c>
      <c r="G105" s="70">
        <f>SUM(E105:F105)</f>
        <v>40.24</v>
      </c>
      <c r="H105" s="70"/>
      <c r="I105" s="69"/>
      <c r="J105" s="70"/>
      <c r="K105" s="71"/>
      <c r="L105" s="70"/>
      <c r="M105" s="70"/>
      <c r="N105" s="69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 s="11" customFormat="1" ht="12.75" hidden="1" outlineLevel="1">
      <c r="A106" s="59"/>
      <c r="B106" s="60">
        <v>4054</v>
      </c>
      <c r="C106" s="63" t="s">
        <v>230</v>
      </c>
      <c r="D106" s="63" t="s">
        <v>131</v>
      </c>
      <c r="E106" s="61">
        <f>S!E53</f>
        <v>48.03</v>
      </c>
      <c r="F106" s="62">
        <f>S!G53</f>
        <v>15</v>
      </c>
      <c r="G106" s="61">
        <f>SUM(E106:F106)</f>
        <v>63.03</v>
      </c>
      <c r="H106" s="61"/>
      <c r="I106" s="63"/>
      <c r="J106" s="61"/>
      <c r="K106" s="62"/>
      <c r="L106" s="61"/>
      <c r="M106" s="61"/>
      <c r="N106" s="63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 ht="12.75" collapsed="1">
      <c r="A107" s="88" t="s">
        <v>375</v>
      </c>
      <c r="B107" s="37"/>
      <c r="C107" s="37"/>
      <c r="D107" s="37"/>
      <c r="E107" s="44"/>
      <c r="F107" s="45"/>
      <c r="G107" s="53"/>
      <c r="H107" s="53">
        <f>SUM(G108:G110)</f>
        <v>168.31</v>
      </c>
      <c r="I107" s="37">
        <v>27</v>
      </c>
      <c r="J107" s="44"/>
      <c r="K107" s="66"/>
      <c r="L107" s="53">
        <f>SUM(J107,K108,K109,K110)</f>
        <v>0</v>
      </c>
      <c r="M107" s="53">
        <f>SUM(H107,L107)</f>
        <v>168.31</v>
      </c>
      <c r="N107" s="3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 s="8" customFormat="1" ht="12.75" hidden="1" outlineLevel="1">
      <c r="A108" s="56"/>
      <c r="B108" s="55">
        <v>5516</v>
      </c>
      <c r="C108" s="56" t="s">
        <v>303</v>
      </c>
      <c r="D108" s="56" t="s">
        <v>304</v>
      </c>
      <c r="E108" s="57">
        <f>М!E19</f>
        <v>54.32</v>
      </c>
      <c r="F108" s="58">
        <f>М!G19</f>
        <v>5</v>
      </c>
      <c r="G108" s="57">
        <f>SUM(E108:F108)</f>
        <v>59.32</v>
      </c>
      <c r="H108" s="57"/>
      <c r="I108" s="56"/>
      <c r="J108" s="57"/>
      <c r="K108" s="58"/>
      <c r="L108" s="57"/>
      <c r="M108" s="57"/>
      <c r="N108" s="56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 s="11" customFormat="1" ht="12.75" hidden="1" outlineLevel="1">
      <c r="A109" s="63"/>
      <c r="B109" s="60">
        <v>4002</v>
      </c>
      <c r="C109" s="63" t="s">
        <v>220</v>
      </c>
      <c r="D109" s="63" t="s">
        <v>382</v>
      </c>
      <c r="E109" s="61">
        <f>S!E5</f>
        <v>48.38</v>
      </c>
      <c r="F109" s="62">
        <f>S!G5</f>
        <v>10</v>
      </c>
      <c r="G109" s="61">
        <f>SUM(E109:F109)</f>
        <v>58.38</v>
      </c>
      <c r="H109" s="61"/>
      <c r="I109" s="63"/>
      <c r="J109" s="61"/>
      <c r="K109" s="62"/>
      <c r="L109" s="61"/>
      <c r="M109" s="61"/>
      <c r="N109" s="63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 s="11" customFormat="1" ht="12.75" hidden="1" outlineLevel="1">
      <c r="A110" s="63"/>
      <c r="B110" s="60">
        <v>4038</v>
      </c>
      <c r="C110" s="59" t="s">
        <v>37</v>
      </c>
      <c r="D110" s="59" t="s">
        <v>70</v>
      </c>
      <c r="E110" s="61">
        <f>S!E39</f>
        <v>45.61</v>
      </c>
      <c r="F110" s="62">
        <f>S!G39</f>
        <v>5</v>
      </c>
      <c r="G110" s="61">
        <f>SUM(E110:F110)</f>
        <v>50.61</v>
      </c>
      <c r="H110" s="61"/>
      <c r="I110" s="63"/>
      <c r="J110" s="61"/>
      <c r="K110" s="62"/>
      <c r="L110" s="61"/>
      <c r="M110" s="61"/>
      <c r="N110" s="63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 ht="12.75" collapsed="1">
      <c r="A111" s="76" t="s">
        <v>401</v>
      </c>
      <c r="B111" s="64"/>
      <c r="C111" s="65"/>
      <c r="D111" s="65"/>
      <c r="E111" s="53"/>
      <c r="F111" s="66"/>
      <c r="G111" s="53"/>
      <c r="H111" s="53">
        <f>SUM(G112:G114)</f>
        <v>170.24</v>
      </c>
      <c r="I111" s="66">
        <v>28</v>
      </c>
      <c r="J111" s="53"/>
      <c r="K111" s="66"/>
      <c r="L111" s="53">
        <f>SUM(J111,K112,K113,K114)</f>
        <v>0</v>
      </c>
      <c r="M111" s="53">
        <f>SUM(H111,L111)</f>
        <v>170.24</v>
      </c>
      <c r="N111" s="66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 s="9" customFormat="1" ht="12.75" hidden="1" outlineLevel="1">
      <c r="A112" s="77"/>
      <c r="B112" s="55">
        <v>5511</v>
      </c>
      <c r="C112" s="56" t="s">
        <v>259</v>
      </c>
      <c r="D112" s="56" t="s">
        <v>87</v>
      </c>
      <c r="E112" s="57">
        <f>М!E14</f>
        <v>52.03</v>
      </c>
      <c r="F112" s="58">
        <f>М!G14</f>
        <v>5</v>
      </c>
      <c r="G112" s="57">
        <f>SUM(E112:F112)</f>
        <v>57.03</v>
      </c>
      <c r="H112" s="57"/>
      <c r="I112" s="78"/>
      <c r="J112" s="57"/>
      <c r="K112" s="58"/>
      <c r="L112" s="57"/>
      <c r="M112" s="57"/>
      <c r="N112" s="58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 s="10" customFormat="1" ht="12.75" hidden="1" outlineLevel="1">
      <c r="A113" s="79"/>
      <c r="B113" s="80">
        <v>3012</v>
      </c>
      <c r="C113" s="81" t="s">
        <v>133</v>
      </c>
      <c r="D113" s="81" t="s">
        <v>246</v>
      </c>
      <c r="E113" s="82">
        <f>T!E15</f>
        <v>56.01</v>
      </c>
      <c r="F113" s="83">
        <f>T!G15</f>
        <v>10</v>
      </c>
      <c r="G113" s="82">
        <f>SUM(E113:F113)</f>
        <v>66.00999999999999</v>
      </c>
      <c r="H113" s="82"/>
      <c r="I113" s="89"/>
      <c r="J113" s="82"/>
      <c r="K113" s="83"/>
      <c r="L113" s="82"/>
      <c r="M113" s="82"/>
      <c r="N113" s="83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 s="10" customFormat="1" ht="12.75" hidden="1" outlineLevel="1">
      <c r="A114" s="79"/>
      <c r="B114" s="80">
        <v>3020</v>
      </c>
      <c r="C114" s="81" t="s">
        <v>84</v>
      </c>
      <c r="D114" s="81" t="s">
        <v>93</v>
      </c>
      <c r="E114" s="82">
        <f>T!E23</f>
        <v>47.2</v>
      </c>
      <c r="F114" s="83">
        <f>T!G23</f>
        <v>0</v>
      </c>
      <c r="G114" s="82">
        <f>SUM(E114:F114)</f>
        <v>47.2</v>
      </c>
      <c r="H114" s="82"/>
      <c r="I114" s="89"/>
      <c r="J114" s="82"/>
      <c r="K114" s="83"/>
      <c r="L114" s="82"/>
      <c r="M114" s="82"/>
      <c r="N114" s="83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 ht="12.75" collapsed="1">
      <c r="A115" s="42" t="s">
        <v>412</v>
      </c>
      <c r="B115" s="40"/>
      <c r="C115" s="37"/>
      <c r="D115" s="37"/>
      <c r="E115" s="44"/>
      <c r="F115" s="45"/>
      <c r="G115" s="53"/>
      <c r="H115" s="53">
        <f>SUM(G116:G118)</f>
        <v>171.8</v>
      </c>
      <c r="I115" s="45">
        <v>29</v>
      </c>
      <c r="J115" s="53"/>
      <c r="K115" s="66"/>
      <c r="L115" s="53">
        <f>SUM(J115,K116,K117,K118)</f>
        <v>0</v>
      </c>
      <c r="M115" s="53">
        <f>SUM(H115,L115)</f>
        <v>171.8</v>
      </c>
      <c r="N115" s="66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 s="9" customFormat="1" ht="12.75" hidden="1" outlineLevel="1">
      <c r="A116" s="73"/>
      <c r="B116" s="68">
        <v>6507</v>
      </c>
      <c r="C116" s="69" t="s">
        <v>161</v>
      </c>
      <c r="D116" s="69" t="s">
        <v>255</v>
      </c>
      <c r="E116" s="70">
        <f>М!E14</f>
        <v>52.03</v>
      </c>
      <c r="F116" s="71">
        <f>М!G14</f>
        <v>5</v>
      </c>
      <c r="G116" s="70">
        <f>SUM(E116:F116)</f>
        <v>57.03</v>
      </c>
      <c r="H116" s="70"/>
      <c r="I116" s="71"/>
      <c r="J116" s="70"/>
      <c r="K116" s="71"/>
      <c r="L116" s="70"/>
      <c r="M116" s="70"/>
      <c r="N116" s="71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 s="10" customFormat="1" ht="12.75" hidden="1" outlineLevel="1">
      <c r="A117" s="59"/>
      <c r="B117" s="60">
        <v>4013</v>
      </c>
      <c r="C117" s="63" t="s">
        <v>232</v>
      </c>
      <c r="D117" s="63" t="s">
        <v>233</v>
      </c>
      <c r="E117" s="61">
        <f>S!E15</f>
        <v>46.4</v>
      </c>
      <c r="F117" s="62">
        <f>S!G15</f>
        <v>5</v>
      </c>
      <c r="G117" s="61">
        <f>SUM(E117:F117)</f>
        <v>51.4</v>
      </c>
      <c r="H117" s="61"/>
      <c r="I117" s="62"/>
      <c r="J117" s="61"/>
      <c r="K117" s="62"/>
      <c r="L117" s="61"/>
      <c r="M117" s="61"/>
      <c r="N117" s="6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 s="11" customFormat="1" ht="12.75" hidden="1" outlineLevel="1">
      <c r="A118" s="59"/>
      <c r="B118" s="60">
        <v>4027</v>
      </c>
      <c r="C118" s="63" t="s">
        <v>279</v>
      </c>
      <c r="D118" s="63" t="s">
        <v>339</v>
      </c>
      <c r="E118" s="61">
        <f>S!E28</f>
        <v>53.37</v>
      </c>
      <c r="F118" s="62">
        <f>S!G28</f>
        <v>10</v>
      </c>
      <c r="G118" s="61">
        <f>SUM(E118:F118)</f>
        <v>63.37</v>
      </c>
      <c r="H118" s="61"/>
      <c r="I118" s="62"/>
      <c r="J118" s="61"/>
      <c r="K118" s="62"/>
      <c r="L118" s="61"/>
      <c r="M118" s="61"/>
      <c r="N118" s="6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 ht="12.75" collapsed="1">
      <c r="A119" s="42" t="s">
        <v>396</v>
      </c>
      <c r="B119" s="40"/>
      <c r="C119" s="37"/>
      <c r="D119" s="37"/>
      <c r="E119" s="44"/>
      <c r="F119" s="45"/>
      <c r="G119" s="53"/>
      <c r="H119" s="53">
        <f>SUM(G120:G122)</f>
        <v>174.93</v>
      </c>
      <c r="I119" s="37">
        <v>30</v>
      </c>
      <c r="J119" s="44"/>
      <c r="K119" s="66"/>
      <c r="L119" s="53">
        <f>SUM(J119,K120,K121,K122)</f>
        <v>0</v>
      </c>
      <c r="M119" s="53">
        <f>SUM(H119,L119)</f>
        <v>174.93</v>
      </c>
      <c r="N119" s="37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</row>
    <row r="120" spans="1:54" s="9" customFormat="1" ht="12.75" hidden="1" outlineLevel="1">
      <c r="A120" s="56"/>
      <c r="B120" s="55">
        <v>5524</v>
      </c>
      <c r="C120" s="56" t="s">
        <v>196</v>
      </c>
      <c r="D120" s="56" t="s">
        <v>210</v>
      </c>
      <c r="E120" s="57">
        <f>М!E27</f>
        <v>47.49</v>
      </c>
      <c r="F120" s="58">
        <f>М!G27</f>
        <v>0</v>
      </c>
      <c r="G120" s="57">
        <f>SUM(E120:F120)</f>
        <v>47.49</v>
      </c>
      <c r="H120" s="57"/>
      <c r="I120" s="56"/>
      <c r="J120" s="57"/>
      <c r="K120" s="58"/>
      <c r="L120" s="57"/>
      <c r="M120" s="57"/>
      <c r="N120" s="56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</row>
    <row r="121" spans="1:54" s="10" customFormat="1" ht="12.75" hidden="1" outlineLevel="1">
      <c r="A121" s="63"/>
      <c r="B121" s="60">
        <v>4062</v>
      </c>
      <c r="C121" s="63" t="s">
        <v>88</v>
      </c>
      <c r="D121" s="63" t="s">
        <v>237</v>
      </c>
      <c r="E121" s="61">
        <f>S!E61</f>
        <v>59.2</v>
      </c>
      <c r="F121" s="62">
        <f>S!G61</f>
        <v>20</v>
      </c>
      <c r="G121" s="61">
        <f>SUM(E121:F121)</f>
        <v>79.2</v>
      </c>
      <c r="H121" s="61"/>
      <c r="I121" s="63"/>
      <c r="J121" s="61"/>
      <c r="K121" s="62"/>
      <c r="L121" s="61"/>
      <c r="M121" s="61"/>
      <c r="N121" s="63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</row>
    <row r="122" spans="1:54" s="10" customFormat="1" ht="12.75" hidden="1" outlineLevel="1">
      <c r="A122" s="63"/>
      <c r="B122" s="60">
        <v>4068</v>
      </c>
      <c r="C122" s="63" t="s">
        <v>61</v>
      </c>
      <c r="D122" s="63" t="s">
        <v>219</v>
      </c>
      <c r="E122" s="61">
        <f>S!E67</f>
        <v>43.24</v>
      </c>
      <c r="F122" s="62">
        <f>S!G67</f>
        <v>5</v>
      </c>
      <c r="G122" s="61">
        <f>SUM(E122:F122)</f>
        <v>48.24</v>
      </c>
      <c r="H122" s="61"/>
      <c r="I122" s="63"/>
      <c r="J122" s="61"/>
      <c r="K122" s="62"/>
      <c r="L122" s="61"/>
      <c r="M122" s="61"/>
      <c r="N122" s="63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</row>
    <row r="123" spans="1:54" ht="12.75" collapsed="1">
      <c r="A123" s="42" t="s">
        <v>408</v>
      </c>
      <c r="B123" s="40"/>
      <c r="C123" s="37"/>
      <c r="D123" s="37"/>
      <c r="E123" s="44"/>
      <c r="F123" s="45"/>
      <c r="G123" s="53"/>
      <c r="H123" s="53">
        <f>SUM(G124:G126)</f>
        <v>175.71</v>
      </c>
      <c r="I123" s="45">
        <v>31</v>
      </c>
      <c r="J123" s="53"/>
      <c r="K123" s="66"/>
      <c r="L123" s="53">
        <f>SUM(J123,K124,K125,K126)</f>
        <v>0</v>
      </c>
      <c r="M123" s="53">
        <f>SUM(H123,L123)</f>
        <v>175.71</v>
      </c>
      <c r="N123" s="66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</row>
    <row r="124" spans="1:54" s="8" customFormat="1" ht="12.75" hidden="1" outlineLevel="1">
      <c r="A124" s="73"/>
      <c r="B124" s="68">
        <v>6527</v>
      </c>
      <c r="C124" s="69" t="s">
        <v>269</v>
      </c>
      <c r="D124" s="69" t="s">
        <v>270</v>
      </c>
      <c r="E124" s="70">
        <f>L!E28</f>
        <v>58.19</v>
      </c>
      <c r="F124" s="71">
        <f>L!G28</f>
        <v>5</v>
      </c>
      <c r="G124" s="70">
        <f>SUM(E124:F124)</f>
        <v>63.19</v>
      </c>
      <c r="H124" s="70"/>
      <c r="I124" s="71"/>
      <c r="J124" s="70"/>
      <c r="K124" s="71"/>
      <c r="L124" s="70"/>
      <c r="M124" s="70"/>
      <c r="N124" s="71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  <row r="125" spans="1:54" s="10" customFormat="1" ht="12.75" hidden="1" outlineLevel="1">
      <c r="A125" s="84"/>
      <c r="B125" s="80">
        <v>3005</v>
      </c>
      <c r="C125" s="81" t="s">
        <v>143</v>
      </c>
      <c r="D125" s="81" t="s">
        <v>144</v>
      </c>
      <c r="E125" s="82">
        <f>T!E8</f>
        <v>49.89</v>
      </c>
      <c r="F125" s="83">
        <f>T!G8</f>
        <v>0</v>
      </c>
      <c r="G125" s="82">
        <f>SUM(E125:F125)</f>
        <v>49.89</v>
      </c>
      <c r="H125" s="82"/>
      <c r="I125" s="83"/>
      <c r="J125" s="82"/>
      <c r="K125" s="83"/>
      <c r="L125" s="82"/>
      <c r="M125" s="82"/>
      <c r="N125" s="83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</row>
    <row r="126" spans="1:54" s="10" customFormat="1" ht="12.75" hidden="1" outlineLevel="1">
      <c r="A126" s="84"/>
      <c r="B126" s="80">
        <v>3009</v>
      </c>
      <c r="C126" s="81" t="s">
        <v>361</v>
      </c>
      <c r="D126" s="81" t="s">
        <v>410</v>
      </c>
      <c r="E126" s="82">
        <f>T!E12</f>
        <v>47.63</v>
      </c>
      <c r="F126" s="83">
        <f>T!G12</f>
        <v>15</v>
      </c>
      <c r="G126" s="82">
        <f>SUM(E126:F126)</f>
        <v>62.63</v>
      </c>
      <c r="H126" s="82"/>
      <c r="I126" s="83"/>
      <c r="J126" s="82"/>
      <c r="K126" s="83"/>
      <c r="L126" s="82"/>
      <c r="M126" s="82"/>
      <c r="N126" s="83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</row>
    <row r="127" spans="1:54" ht="12.75" collapsed="1">
      <c r="A127" s="52" t="s">
        <v>385</v>
      </c>
      <c r="B127" s="64"/>
      <c r="C127" s="65"/>
      <c r="D127" s="65"/>
      <c r="E127" s="53"/>
      <c r="F127" s="66"/>
      <c r="G127" s="53"/>
      <c r="H127" s="53">
        <f>SUM(G128:G130)</f>
        <v>175.74</v>
      </c>
      <c r="I127" s="66">
        <v>32</v>
      </c>
      <c r="J127" s="53"/>
      <c r="K127" s="66"/>
      <c r="L127" s="53">
        <f>SUM(J127,K128,K129,K130)</f>
        <v>0</v>
      </c>
      <c r="M127" s="53">
        <f>SUM(H127,L127)</f>
        <v>175.74</v>
      </c>
      <c r="N127" s="66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</row>
    <row r="128" spans="1:54" s="9" customFormat="1" ht="12.75" hidden="1" outlineLevel="1">
      <c r="A128" s="77"/>
      <c r="B128" s="55">
        <v>5512</v>
      </c>
      <c r="C128" s="56" t="s">
        <v>40</v>
      </c>
      <c r="D128" s="56" t="s">
        <v>201</v>
      </c>
      <c r="E128" s="57">
        <f>М!E15</f>
        <v>49.79</v>
      </c>
      <c r="F128" s="58">
        <f>М!G15</f>
        <v>10</v>
      </c>
      <c r="G128" s="57">
        <f>SUM(E128:F128)</f>
        <v>59.79</v>
      </c>
      <c r="H128" s="57"/>
      <c r="I128" s="58"/>
      <c r="J128" s="57"/>
      <c r="K128" s="58"/>
      <c r="L128" s="57"/>
      <c r="M128" s="57"/>
      <c r="N128" s="58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</row>
    <row r="129" spans="1:54" s="10" customFormat="1" ht="12.75" hidden="1" outlineLevel="1">
      <c r="A129" s="77"/>
      <c r="B129" s="55">
        <v>5518</v>
      </c>
      <c r="C129" s="56" t="s">
        <v>10</v>
      </c>
      <c r="D129" s="56" t="s">
        <v>208</v>
      </c>
      <c r="E129" s="57">
        <f>М!E21</f>
        <v>46.84</v>
      </c>
      <c r="F129" s="58">
        <f>М!G21</f>
        <v>15</v>
      </c>
      <c r="G129" s="57">
        <f>SUM(E129:F129)</f>
        <v>61.84</v>
      </c>
      <c r="H129" s="57"/>
      <c r="I129" s="58"/>
      <c r="J129" s="57"/>
      <c r="K129" s="58"/>
      <c r="L129" s="57"/>
      <c r="M129" s="57"/>
      <c r="N129" s="58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</row>
    <row r="130" spans="1:54" s="10" customFormat="1" ht="12.75" hidden="1" outlineLevel="1">
      <c r="A130" s="72"/>
      <c r="B130" s="60">
        <v>4031</v>
      </c>
      <c r="C130" s="59" t="s">
        <v>5</v>
      </c>
      <c r="D130" s="59" t="s">
        <v>45</v>
      </c>
      <c r="E130" s="61">
        <f>S!E32</f>
        <v>49.11</v>
      </c>
      <c r="F130" s="62">
        <f>S!G32</f>
        <v>5</v>
      </c>
      <c r="G130" s="61">
        <f>SUM(E130:F130)</f>
        <v>54.11</v>
      </c>
      <c r="H130" s="61"/>
      <c r="I130" s="62"/>
      <c r="J130" s="61"/>
      <c r="K130" s="62"/>
      <c r="L130" s="61"/>
      <c r="M130" s="61"/>
      <c r="N130" s="6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</row>
    <row r="131" spans="1:54" ht="12.75" collapsed="1">
      <c r="A131" s="76" t="s">
        <v>376</v>
      </c>
      <c r="B131" s="64"/>
      <c r="C131" s="65"/>
      <c r="D131" s="65"/>
      <c r="E131" s="53"/>
      <c r="F131" s="66"/>
      <c r="G131" s="53"/>
      <c r="H131" s="53">
        <f>SUM(G132:G134)</f>
        <v>176.42000000000002</v>
      </c>
      <c r="I131" s="66">
        <v>33</v>
      </c>
      <c r="J131" s="53"/>
      <c r="K131" s="66"/>
      <c r="L131" s="53">
        <f>SUM(J131,K132,K133,K134)</f>
        <v>0</v>
      </c>
      <c r="M131" s="53">
        <f>SUM(H131,L131)</f>
        <v>176.42000000000002</v>
      </c>
      <c r="N131" s="66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</row>
    <row r="132" spans="1:54" s="9" customFormat="1" ht="12.75" hidden="1" outlineLevel="1">
      <c r="A132" s="77"/>
      <c r="B132" s="55">
        <v>5522</v>
      </c>
      <c r="C132" s="56" t="s">
        <v>176</v>
      </c>
      <c r="D132" s="56" t="s">
        <v>215</v>
      </c>
      <c r="E132" s="57">
        <f>М!E25</f>
        <v>52.8</v>
      </c>
      <c r="F132" s="58">
        <f>М!G25</f>
        <v>0</v>
      </c>
      <c r="G132" s="57">
        <f>SUM(E132:F132)</f>
        <v>52.8</v>
      </c>
      <c r="H132" s="57"/>
      <c r="I132" s="78"/>
      <c r="J132" s="57"/>
      <c r="K132" s="58"/>
      <c r="L132" s="57"/>
      <c r="M132" s="57"/>
      <c r="N132" s="58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</row>
    <row r="133" spans="1:54" s="10" customFormat="1" ht="12.75" hidden="1" outlineLevel="1">
      <c r="A133" s="72"/>
      <c r="B133" s="60">
        <v>4021</v>
      </c>
      <c r="C133" s="59" t="s">
        <v>22</v>
      </c>
      <c r="D133" s="59" t="s">
        <v>33</v>
      </c>
      <c r="E133" s="61">
        <f>S!E22</f>
        <v>46.62</v>
      </c>
      <c r="F133" s="62">
        <f>S!G22</f>
        <v>20</v>
      </c>
      <c r="G133" s="61">
        <f>SUM(E133:F133)</f>
        <v>66.62</v>
      </c>
      <c r="H133" s="61"/>
      <c r="I133" s="75"/>
      <c r="J133" s="61"/>
      <c r="K133" s="62"/>
      <c r="L133" s="61"/>
      <c r="M133" s="61"/>
      <c r="N133" s="6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</row>
    <row r="134" spans="1:54" s="11" customFormat="1" ht="12.75" hidden="1" outlineLevel="1">
      <c r="A134" s="72"/>
      <c r="B134" s="60">
        <v>4023</v>
      </c>
      <c r="C134" s="59" t="s">
        <v>38</v>
      </c>
      <c r="D134" s="59" t="s">
        <v>39</v>
      </c>
      <c r="E134" s="61">
        <f>S!E24</f>
        <v>57</v>
      </c>
      <c r="F134" s="62">
        <f>S!G24</f>
        <v>0</v>
      </c>
      <c r="G134" s="61">
        <f>SUM(E134:F134)</f>
        <v>57</v>
      </c>
      <c r="H134" s="61"/>
      <c r="I134" s="75"/>
      <c r="J134" s="61"/>
      <c r="K134" s="62"/>
      <c r="L134" s="61"/>
      <c r="M134" s="61"/>
      <c r="N134" s="6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1:54" ht="12.75" collapsed="1">
      <c r="A135" s="42" t="s">
        <v>407</v>
      </c>
      <c r="B135" s="40"/>
      <c r="C135" s="37"/>
      <c r="D135" s="37"/>
      <c r="E135" s="44"/>
      <c r="F135" s="45"/>
      <c r="G135" s="53"/>
      <c r="H135" s="53">
        <f>SUM(G136:G138)</f>
        <v>182.14999999999998</v>
      </c>
      <c r="I135" s="45">
        <v>34</v>
      </c>
      <c r="J135" s="53"/>
      <c r="K135" s="66"/>
      <c r="L135" s="53">
        <f>SUM(J135,K136,K137,K138)</f>
        <v>0</v>
      </c>
      <c r="M135" s="53">
        <f>SUM(H135,L135)</f>
        <v>182.14999999999998</v>
      </c>
      <c r="N135" s="66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</row>
    <row r="136" spans="1:54" s="8" customFormat="1" ht="12.75" hidden="1" outlineLevel="1">
      <c r="A136" s="73"/>
      <c r="B136" s="68">
        <v>6502</v>
      </c>
      <c r="C136" s="69" t="s">
        <v>76</v>
      </c>
      <c r="D136" s="69" t="s">
        <v>179</v>
      </c>
      <c r="E136" s="70">
        <f>L!E5</f>
        <v>47.5</v>
      </c>
      <c r="F136" s="71">
        <f>L!G5</f>
        <v>15</v>
      </c>
      <c r="G136" s="70">
        <f>SUM(E136:F136)</f>
        <v>62.5</v>
      </c>
      <c r="H136" s="70"/>
      <c r="I136" s="71"/>
      <c r="J136" s="70"/>
      <c r="K136" s="71"/>
      <c r="L136" s="70"/>
      <c r="M136" s="70"/>
      <c r="N136" s="71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</row>
    <row r="137" spans="1:54" s="10" customFormat="1" ht="12.75" hidden="1" outlineLevel="1">
      <c r="A137" s="59"/>
      <c r="B137" s="60">
        <v>4003</v>
      </c>
      <c r="C137" s="63" t="s">
        <v>327</v>
      </c>
      <c r="D137" s="63" t="s">
        <v>328</v>
      </c>
      <c r="E137" s="61">
        <f>S!E6</f>
        <v>42.76</v>
      </c>
      <c r="F137" s="62">
        <f>S!G6</f>
        <v>5</v>
      </c>
      <c r="G137" s="61">
        <f>SUM(E137:F137)</f>
        <v>47.76</v>
      </c>
      <c r="H137" s="61"/>
      <c r="I137" s="62"/>
      <c r="J137" s="61"/>
      <c r="K137" s="62"/>
      <c r="L137" s="61"/>
      <c r="M137" s="61"/>
      <c r="N137" s="6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</row>
    <row r="138" spans="1:54" s="10" customFormat="1" ht="12" customHeight="1" hidden="1" outlineLevel="1">
      <c r="A138" s="59"/>
      <c r="B138" s="60">
        <v>4026</v>
      </c>
      <c r="C138" s="63" t="s">
        <v>72</v>
      </c>
      <c r="D138" s="63" t="s">
        <v>119</v>
      </c>
      <c r="E138" s="61">
        <f>S!E27</f>
        <v>61.89</v>
      </c>
      <c r="F138" s="62">
        <f>S!G27</f>
        <v>10</v>
      </c>
      <c r="G138" s="61">
        <f>SUM(E138:F138)</f>
        <v>71.89</v>
      </c>
      <c r="H138" s="61"/>
      <c r="I138" s="62"/>
      <c r="J138" s="61"/>
      <c r="K138" s="62"/>
      <c r="L138" s="61"/>
      <c r="M138" s="61"/>
      <c r="N138" s="6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</row>
    <row r="139" spans="1:54" ht="12.75" collapsed="1">
      <c r="A139" s="86" t="s">
        <v>420</v>
      </c>
      <c r="B139" s="64"/>
      <c r="C139" s="65"/>
      <c r="D139" s="65"/>
      <c r="E139" s="53"/>
      <c r="F139" s="66"/>
      <c r="G139" s="53"/>
      <c r="H139" s="53">
        <f>SUM(G140:G142)</f>
        <v>195.8</v>
      </c>
      <c r="I139" s="66">
        <v>35</v>
      </c>
      <c r="J139" s="53"/>
      <c r="K139" s="66"/>
      <c r="L139" s="53">
        <f>SUM(J139,K140,K141,K142)</f>
        <v>0</v>
      </c>
      <c r="M139" s="53">
        <f>SUM(H139,L139)</f>
        <v>195.8</v>
      </c>
      <c r="N139" s="66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</row>
    <row r="140" spans="1:54" s="8" customFormat="1" ht="12.75" hidden="1" outlineLevel="1">
      <c r="A140" s="54"/>
      <c r="B140" s="55">
        <v>5525</v>
      </c>
      <c r="C140" s="56" t="s">
        <v>311</v>
      </c>
      <c r="D140" s="56" t="s">
        <v>125</v>
      </c>
      <c r="E140" s="57">
        <f>М!E28</f>
        <v>61.13</v>
      </c>
      <c r="F140" s="58">
        <f>М!G28</f>
        <v>0</v>
      </c>
      <c r="G140" s="57">
        <f>SUM(E140:F140)</f>
        <v>61.13</v>
      </c>
      <c r="H140" s="57"/>
      <c r="I140" s="58"/>
      <c r="J140" s="70"/>
      <c r="K140" s="71"/>
      <c r="L140" s="70"/>
      <c r="M140" s="70"/>
      <c r="N140" s="71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</row>
    <row r="141" spans="1:54" s="8" customFormat="1" ht="12.75" hidden="1" outlineLevel="1">
      <c r="A141" s="54"/>
      <c r="B141" s="55">
        <v>5531</v>
      </c>
      <c r="C141" s="56" t="s">
        <v>63</v>
      </c>
      <c r="D141" s="56" t="s">
        <v>199</v>
      </c>
      <c r="E141" s="57">
        <f>М!E34</f>
        <v>46.17</v>
      </c>
      <c r="F141" s="58">
        <f>М!G34</f>
        <v>30</v>
      </c>
      <c r="G141" s="57">
        <f>SUM(E141:F141)</f>
        <v>76.17</v>
      </c>
      <c r="H141" s="57"/>
      <c r="I141" s="58"/>
      <c r="J141" s="70"/>
      <c r="K141" s="71"/>
      <c r="L141" s="70"/>
      <c r="M141" s="70"/>
      <c r="N141" s="71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</row>
    <row r="142" spans="1:54" s="10" customFormat="1" ht="12.75" hidden="1" outlineLevel="1">
      <c r="A142" s="84"/>
      <c r="B142" s="80">
        <v>3022</v>
      </c>
      <c r="C142" s="81" t="s">
        <v>363</v>
      </c>
      <c r="D142" s="81" t="s">
        <v>364</v>
      </c>
      <c r="E142" s="82">
        <f>T!E24</f>
        <v>53.5</v>
      </c>
      <c r="F142" s="83">
        <f>T!G24</f>
        <v>5</v>
      </c>
      <c r="G142" s="82">
        <f>SUM(E142:F142)</f>
        <v>58.5</v>
      </c>
      <c r="H142" s="82"/>
      <c r="I142" s="83"/>
      <c r="J142" s="61"/>
      <c r="K142" s="62"/>
      <c r="L142" s="61"/>
      <c r="M142" s="61"/>
      <c r="N142" s="6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</row>
    <row r="143" spans="1:54" ht="12.75" collapsed="1">
      <c r="A143" s="76" t="s">
        <v>379</v>
      </c>
      <c r="B143" s="64"/>
      <c r="C143" s="65"/>
      <c r="D143" s="65"/>
      <c r="E143" s="53"/>
      <c r="F143" s="66"/>
      <c r="G143" s="53"/>
      <c r="H143" s="53">
        <f>SUM(G144:G146)</f>
        <v>197.53</v>
      </c>
      <c r="I143" s="66">
        <v>36</v>
      </c>
      <c r="J143" s="44"/>
      <c r="K143" s="66"/>
      <c r="L143" s="53">
        <f>SUM(J143,K144,K145,K146)</f>
        <v>0</v>
      </c>
      <c r="M143" s="53">
        <f>SUM(H143,L143)</f>
        <v>197.53</v>
      </c>
      <c r="N143" s="37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</row>
    <row r="144" spans="1:54" s="9" customFormat="1" ht="12.75" hidden="1" outlineLevel="1">
      <c r="A144" s="77"/>
      <c r="B144" s="55">
        <v>5507</v>
      </c>
      <c r="C144" s="56" t="s">
        <v>299</v>
      </c>
      <c r="D144" s="56" t="s">
        <v>300</v>
      </c>
      <c r="E144" s="57">
        <f>М!E10</f>
        <v>0</v>
      </c>
      <c r="F144" s="58">
        <f>М!G10</f>
        <v>100</v>
      </c>
      <c r="G144" s="57">
        <f>SUM(E144:F144)</f>
        <v>100</v>
      </c>
      <c r="H144" s="57"/>
      <c r="I144" s="58"/>
      <c r="J144" s="70"/>
      <c r="K144" s="71"/>
      <c r="L144" s="70"/>
      <c r="M144" s="70"/>
      <c r="N144" s="69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</row>
    <row r="145" spans="1:54" s="10" customFormat="1" ht="12.75" hidden="1" outlineLevel="1">
      <c r="A145" s="77"/>
      <c r="B145" s="55">
        <v>5514</v>
      </c>
      <c r="C145" s="56" t="s">
        <v>92</v>
      </c>
      <c r="D145" s="56" t="s">
        <v>202</v>
      </c>
      <c r="E145" s="57">
        <f>М!E17</f>
        <v>42.65</v>
      </c>
      <c r="F145" s="58">
        <f>М!G17</f>
        <v>15</v>
      </c>
      <c r="G145" s="57">
        <f>SUM(E145:F145)</f>
        <v>57.65</v>
      </c>
      <c r="H145" s="57"/>
      <c r="I145" s="58"/>
      <c r="J145" s="61"/>
      <c r="K145" s="62"/>
      <c r="L145" s="61"/>
      <c r="M145" s="61"/>
      <c r="N145" s="63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</row>
    <row r="146" spans="1:54" s="11" customFormat="1" ht="12.75" hidden="1" outlineLevel="1">
      <c r="A146" s="72"/>
      <c r="B146" s="60">
        <v>4010</v>
      </c>
      <c r="C146" s="63" t="s">
        <v>235</v>
      </c>
      <c r="D146" s="63" t="s">
        <v>236</v>
      </c>
      <c r="E146" s="61">
        <f>S!E12</f>
        <v>39.88</v>
      </c>
      <c r="F146" s="62">
        <f>S!G12</f>
        <v>0</v>
      </c>
      <c r="G146" s="61">
        <f>SUM(E146:F146)</f>
        <v>39.88</v>
      </c>
      <c r="H146" s="61"/>
      <c r="I146" s="62"/>
      <c r="J146" s="61"/>
      <c r="K146" s="62"/>
      <c r="L146" s="61"/>
      <c r="M146" s="61"/>
      <c r="N146" s="63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</row>
    <row r="147" spans="1:54" ht="12.75" collapsed="1">
      <c r="A147" s="76" t="s">
        <v>368</v>
      </c>
      <c r="B147" s="64"/>
      <c r="C147" s="65"/>
      <c r="D147" s="65"/>
      <c r="E147" s="53"/>
      <c r="F147" s="66"/>
      <c r="G147" s="53"/>
      <c r="H147" s="53">
        <f>SUM(G148:G150)</f>
        <v>207.31</v>
      </c>
      <c r="I147" s="66">
        <v>37</v>
      </c>
      <c r="J147" s="53"/>
      <c r="K147" s="66"/>
      <c r="L147" s="53">
        <f>SUM(J147,K148,K149,K150)</f>
        <v>0</v>
      </c>
      <c r="M147" s="53">
        <f>SUM(H147,L147)</f>
        <v>207.31</v>
      </c>
      <c r="N147" s="66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</row>
    <row r="148" spans="1:54" s="9" customFormat="1" ht="12.75" hidden="1" outlineLevel="1">
      <c r="A148" s="67"/>
      <c r="B148" s="68">
        <v>6505</v>
      </c>
      <c r="C148" s="73" t="s">
        <v>12</v>
      </c>
      <c r="D148" s="73" t="s">
        <v>20</v>
      </c>
      <c r="E148" s="70">
        <f>L!E8</f>
        <v>41.97</v>
      </c>
      <c r="F148" s="71">
        <f>L!G8</f>
        <v>5</v>
      </c>
      <c r="G148" s="70">
        <f>SUM(E148:F148)</f>
        <v>46.97</v>
      </c>
      <c r="H148" s="70"/>
      <c r="I148" s="71"/>
      <c r="J148" s="70"/>
      <c r="K148" s="71"/>
      <c r="L148" s="70"/>
      <c r="M148" s="70"/>
      <c r="N148" s="71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</row>
    <row r="149" spans="1:54" s="10" customFormat="1" ht="12.75" hidden="1" outlineLevel="1">
      <c r="A149" s="67"/>
      <c r="B149" s="68">
        <v>6521</v>
      </c>
      <c r="C149" s="69" t="s">
        <v>38</v>
      </c>
      <c r="D149" s="69" t="s">
        <v>129</v>
      </c>
      <c r="E149" s="70">
        <f>L!E23</f>
        <v>0</v>
      </c>
      <c r="F149" s="71">
        <f>L!G23</f>
        <v>120</v>
      </c>
      <c r="G149" s="70">
        <f>SUM(E149:F149)</f>
        <v>120</v>
      </c>
      <c r="H149" s="70"/>
      <c r="I149" s="71"/>
      <c r="J149" s="61"/>
      <c r="K149" s="62"/>
      <c r="L149" s="61"/>
      <c r="M149" s="61"/>
      <c r="N149" s="6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</row>
    <row r="150" spans="1:54" s="10" customFormat="1" ht="12.75" hidden="1" outlineLevel="1">
      <c r="A150" s="72"/>
      <c r="B150" s="60">
        <v>4043</v>
      </c>
      <c r="C150" s="63" t="s">
        <v>220</v>
      </c>
      <c r="D150" s="63" t="s">
        <v>221</v>
      </c>
      <c r="E150" s="61">
        <f>S!E44</f>
        <v>40.34</v>
      </c>
      <c r="F150" s="62">
        <f>S!G44</f>
        <v>0</v>
      </c>
      <c r="G150" s="61">
        <f>SUM(E150:F150)</f>
        <v>40.34</v>
      </c>
      <c r="H150" s="61"/>
      <c r="I150" s="62"/>
      <c r="J150" s="61"/>
      <c r="K150" s="62"/>
      <c r="L150" s="61"/>
      <c r="M150" s="61"/>
      <c r="N150" s="6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</row>
    <row r="151" spans="1:14" ht="12.75" collapsed="1">
      <c r="A151" s="76" t="s">
        <v>371</v>
      </c>
      <c r="B151" s="40"/>
      <c r="C151" s="37"/>
      <c r="D151" s="37"/>
      <c r="E151" s="44"/>
      <c r="F151" s="45"/>
      <c r="G151" s="53"/>
      <c r="H151" s="53">
        <f>SUM(G152:G154)</f>
        <v>207.96</v>
      </c>
      <c r="I151" s="37">
        <v>38</v>
      </c>
      <c r="J151" s="37"/>
      <c r="K151" s="66"/>
      <c r="L151" s="53">
        <f>SUM(J151,K152,K153,K154)</f>
        <v>0</v>
      </c>
      <c r="M151" s="53">
        <f>SUM(H151,L151)</f>
        <v>207.96</v>
      </c>
      <c r="N151" s="37"/>
    </row>
    <row r="152" spans="1:14" ht="12.75" hidden="1" outlineLevel="1">
      <c r="A152" s="73"/>
      <c r="B152" s="68">
        <v>6506</v>
      </c>
      <c r="C152" s="73" t="s">
        <v>58</v>
      </c>
      <c r="D152" s="73" t="s">
        <v>23</v>
      </c>
      <c r="E152" s="70">
        <f>L!E9</f>
        <v>42.52</v>
      </c>
      <c r="F152" s="71">
        <f>L!G9</f>
        <v>0</v>
      </c>
      <c r="G152" s="70">
        <f>SUM(E152:F152)</f>
        <v>42.52</v>
      </c>
      <c r="H152" s="70"/>
      <c r="I152" s="69"/>
      <c r="J152" s="69"/>
      <c r="K152" s="69"/>
      <c r="L152" s="70"/>
      <c r="M152" s="70"/>
      <c r="N152" s="69"/>
    </row>
    <row r="153" spans="1:14" ht="12.75" hidden="1" outlineLevel="1">
      <c r="A153" s="59"/>
      <c r="B153" s="60">
        <v>4012</v>
      </c>
      <c r="C153" s="63" t="s">
        <v>62</v>
      </c>
      <c r="D153" s="63" t="s">
        <v>146</v>
      </c>
      <c r="E153" s="61">
        <f>S!E14</f>
        <v>0</v>
      </c>
      <c r="F153" s="62">
        <f>S!G14</f>
        <v>120</v>
      </c>
      <c r="G153" s="61">
        <f>SUM(E153:F153)</f>
        <v>120</v>
      </c>
      <c r="H153" s="61"/>
      <c r="I153" s="63"/>
      <c r="J153" s="69"/>
      <c r="K153" s="69"/>
      <c r="L153" s="70"/>
      <c r="M153" s="70"/>
      <c r="N153" s="69"/>
    </row>
    <row r="154" spans="1:14" ht="12.75" hidden="1" outlineLevel="1">
      <c r="A154" s="59"/>
      <c r="B154" s="60">
        <v>4028</v>
      </c>
      <c r="C154" s="63" t="s">
        <v>48</v>
      </c>
      <c r="D154" s="63" t="s">
        <v>240</v>
      </c>
      <c r="E154" s="61">
        <f>S!E29</f>
        <v>45.44</v>
      </c>
      <c r="F154" s="62">
        <f>S!G29</f>
        <v>0</v>
      </c>
      <c r="G154" s="61">
        <f>SUM(E154:F154)</f>
        <v>45.44</v>
      </c>
      <c r="H154" s="61"/>
      <c r="I154" s="63"/>
      <c r="J154" s="63"/>
      <c r="K154" s="63"/>
      <c r="L154" s="61"/>
      <c r="M154" s="61"/>
      <c r="N154" s="63"/>
    </row>
    <row r="155" spans="1:14" ht="12.75" collapsed="1">
      <c r="A155" s="86" t="s">
        <v>403</v>
      </c>
      <c r="B155" s="64"/>
      <c r="C155" s="65"/>
      <c r="D155" s="65"/>
      <c r="E155" s="53"/>
      <c r="F155" s="66"/>
      <c r="G155" s="53"/>
      <c r="H155" s="53">
        <f>SUM(G156:G158)</f>
        <v>210.44</v>
      </c>
      <c r="I155" s="66">
        <v>39</v>
      </c>
      <c r="J155" s="53"/>
      <c r="K155" s="66"/>
      <c r="L155" s="53">
        <f>SUM(J155,K156,K157,K158)</f>
        <v>0</v>
      </c>
      <c r="M155" s="53">
        <f>SUM(H155,L155)</f>
        <v>210.44</v>
      </c>
      <c r="N155" s="66"/>
    </row>
    <row r="156" spans="1:14" ht="12.75" hidden="1" outlineLevel="1">
      <c r="A156" s="73"/>
      <c r="B156" s="68">
        <v>6512</v>
      </c>
      <c r="C156" s="69" t="s">
        <v>77</v>
      </c>
      <c r="D156" s="69" t="s">
        <v>162</v>
      </c>
      <c r="E156" s="70">
        <f>L!E15</f>
        <v>0</v>
      </c>
      <c r="F156" s="71">
        <f>L!G15</f>
        <v>120</v>
      </c>
      <c r="G156" s="70">
        <f>SUM(E156:F156)</f>
        <v>120</v>
      </c>
      <c r="H156" s="70"/>
      <c r="I156" s="74"/>
      <c r="J156" s="70"/>
      <c r="K156" s="71"/>
      <c r="L156" s="70"/>
      <c r="M156" s="70"/>
      <c r="N156" s="71"/>
    </row>
    <row r="157" spans="1:14" ht="12.75" hidden="1" outlineLevel="1">
      <c r="A157" s="59"/>
      <c r="B157" s="60">
        <v>4066</v>
      </c>
      <c r="C157" s="63" t="s">
        <v>343</v>
      </c>
      <c r="D157" s="63" t="s">
        <v>354</v>
      </c>
      <c r="E157" s="61">
        <f>S!E65</f>
        <v>45.68</v>
      </c>
      <c r="F157" s="62">
        <f>S!G65</f>
        <v>0</v>
      </c>
      <c r="G157" s="61">
        <f>SUM(E157:F157)</f>
        <v>45.68</v>
      </c>
      <c r="H157" s="61"/>
      <c r="I157" s="75"/>
      <c r="J157" s="61"/>
      <c r="K157" s="62"/>
      <c r="L157" s="61"/>
      <c r="M157" s="61"/>
      <c r="N157" s="62"/>
    </row>
    <row r="158" spans="1:14" ht="12.75" hidden="1" outlineLevel="1">
      <c r="A158" s="59"/>
      <c r="B158" s="60">
        <v>4067</v>
      </c>
      <c r="C158" s="63" t="s">
        <v>224</v>
      </c>
      <c r="D158" s="63" t="s">
        <v>225</v>
      </c>
      <c r="E158" s="61">
        <f>S!E66</f>
        <v>44.76</v>
      </c>
      <c r="F158" s="62">
        <f>S!G66</f>
        <v>0</v>
      </c>
      <c r="G158" s="61">
        <f>SUM(E158:F158)</f>
        <v>44.76</v>
      </c>
      <c r="H158" s="61"/>
      <c r="I158" s="75"/>
      <c r="J158" s="61"/>
      <c r="K158" s="62"/>
      <c r="L158" s="61"/>
      <c r="M158" s="61"/>
      <c r="N158" s="62"/>
    </row>
    <row r="159" spans="1:14" ht="12.75" collapsed="1">
      <c r="A159" s="85" t="s">
        <v>381</v>
      </c>
      <c r="B159" s="40"/>
      <c r="C159" s="37"/>
      <c r="D159" s="37"/>
      <c r="E159" s="37"/>
      <c r="F159" s="37"/>
      <c r="G159" s="53"/>
      <c r="H159" s="53">
        <f>SUM(G160:G162)</f>
        <v>214.46</v>
      </c>
      <c r="I159" s="37">
        <v>40</v>
      </c>
      <c r="J159" s="53"/>
      <c r="K159" s="66"/>
      <c r="L159" s="53">
        <f>SUM(J159,K160,K161,K162)</f>
        <v>0</v>
      </c>
      <c r="M159" s="53">
        <f>SUM(H159,L159)</f>
        <v>214.46</v>
      </c>
      <c r="N159" s="66"/>
    </row>
    <row r="160" spans="1:14" ht="12.75" hidden="1" outlineLevel="1">
      <c r="A160" s="69"/>
      <c r="B160" s="68">
        <v>6518</v>
      </c>
      <c r="C160" s="69" t="s">
        <v>35</v>
      </c>
      <c r="D160" s="69" t="s">
        <v>178</v>
      </c>
      <c r="E160" s="70">
        <f>L!E21</f>
        <v>39.34</v>
      </c>
      <c r="F160" s="71">
        <f>L!G21</f>
        <v>10</v>
      </c>
      <c r="G160" s="70">
        <f>SUM(E160:F160)</f>
        <v>49.34</v>
      </c>
      <c r="H160" s="70"/>
      <c r="I160" s="69"/>
      <c r="J160" s="57"/>
      <c r="K160" s="58"/>
      <c r="L160" s="57"/>
      <c r="M160" s="57"/>
      <c r="N160" s="58"/>
    </row>
    <row r="161" spans="1:14" ht="12.75" hidden="1" outlineLevel="1">
      <c r="A161" s="69"/>
      <c r="B161" s="68">
        <v>6536</v>
      </c>
      <c r="C161" s="73" t="s">
        <v>12</v>
      </c>
      <c r="D161" s="73" t="s">
        <v>13</v>
      </c>
      <c r="E161" s="70">
        <f>L!E36</f>
        <v>45.12</v>
      </c>
      <c r="F161" s="71">
        <f>L!G36</f>
        <v>0</v>
      </c>
      <c r="G161" s="70">
        <f>SUM(E161:F161)</f>
        <v>45.12</v>
      </c>
      <c r="H161" s="70"/>
      <c r="I161" s="69"/>
      <c r="J161" s="57"/>
      <c r="K161" s="58"/>
      <c r="L161" s="57"/>
      <c r="M161" s="57"/>
      <c r="N161" s="58"/>
    </row>
    <row r="162" spans="1:14" ht="12.75" hidden="1" outlineLevel="1">
      <c r="A162" s="63"/>
      <c r="B162" s="60">
        <v>4039</v>
      </c>
      <c r="C162" s="63" t="s">
        <v>217</v>
      </c>
      <c r="D162" s="63" t="s">
        <v>218</v>
      </c>
      <c r="E162" s="61">
        <f>S!E40</f>
        <v>0</v>
      </c>
      <c r="F162" s="62">
        <f>S!G40</f>
        <v>120</v>
      </c>
      <c r="G162" s="61">
        <f>SUM(E162:F162)</f>
        <v>120</v>
      </c>
      <c r="H162" s="61"/>
      <c r="I162" s="63"/>
      <c r="J162" s="82"/>
      <c r="K162" s="83"/>
      <c r="L162" s="82"/>
      <c r="M162" s="82"/>
      <c r="N162" s="83"/>
    </row>
    <row r="163" spans="1:14" ht="12.75" collapsed="1">
      <c r="A163" s="42" t="s">
        <v>404</v>
      </c>
      <c r="B163" s="40"/>
      <c r="C163" s="37"/>
      <c r="D163" s="37"/>
      <c r="E163" s="44"/>
      <c r="F163" s="45"/>
      <c r="G163" s="53"/>
      <c r="H163" s="53">
        <f>SUM(G164:G166)</f>
        <v>215.07</v>
      </c>
      <c r="I163" s="45">
        <v>41</v>
      </c>
      <c r="J163" s="44"/>
      <c r="K163" s="66"/>
      <c r="L163" s="53">
        <f>SUM(J163,K164,K165,K166)</f>
        <v>0</v>
      </c>
      <c r="M163" s="53">
        <f>SUM(H163,L163)</f>
        <v>215.07</v>
      </c>
      <c r="N163" s="37"/>
    </row>
    <row r="164" spans="1:14" ht="12.75" hidden="1" outlineLevel="1">
      <c r="A164" s="73"/>
      <c r="B164" s="68">
        <v>6538</v>
      </c>
      <c r="C164" s="69" t="s">
        <v>98</v>
      </c>
      <c r="D164" s="69" t="s">
        <v>99</v>
      </c>
      <c r="E164" s="70">
        <f>L!E38</f>
        <v>42.93</v>
      </c>
      <c r="F164" s="71">
        <f>L!G38</f>
        <v>0</v>
      </c>
      <c r="G164" s="70">
        <f>SUM(E164:F164)</f>
        <v>42.93</v>
      </c>
      <c r="H164" s="70"/>
      <c r="I164" s="74"/>
      <c r="J164" s="70"/>
      <c r="K164" s="71"/>
      <c r="L164" s="70"/>
      <c r="M164" s="70"/>
      <c r="N164" s="69"/>
    </row>
    <row r="165" spans="1:14" ht="12.75" hidden="1" outlineLevel="1">
      <c r="A165" s="59"/>
      <c r="B165" s="60">
        <v>4048</v>
      </c>
      <c r="C165" s="63" t="s">
        <v>343</v>
      </c>
      <c r="D165" s="63" t="s">
        <v>243</v>
      </c>
      <c r="E165" s="61">
        <f>S!E47</f>
        <v>47.14</v>
      </c>
      <c r="F165" s="62">
        <f>S!G47</f>
        <v>5</v>
      </c>
      <c r="G165" s="61">
        <f>SUM(E165:F165)</f>
        <v>52.14</v>
      </c>
      <c r="H165" s="61"/>
      <c r="I165" s="75"/>
      <c r="J165" s="82"/>
      <c r="K165" s="83"/>
      <c r="L165" s="82"/>
      <c r="M165" s="82"/>
      <c r="N165" s="81"/>
    </row>
    <row r="166" spans="1:14" ht="12.75" hidden="1" outlineLevel="1">
      <c r="A166" s="59"/>
      <c r="B166" s="60">
        <v>4053</v>
      </c>
      <c r="C166" s="63" t="s">
        <v>314</v>
      </c>
      <c r="D166" s="63" t="s">
        <v>346</v>
      </c>
      <c r="E166" s="61">
        <f>S!E52</f>
        <v>0</v>
      </c>
      <c r="F166" s="62">
        <f>S!G52</f>
        <v>120</v>
      </c>
      <c r="G166" s="61">
        <f>SUM(E166:F166)</f>
        <v>120</v>
      </c>
      <c r="H166" s="61"/>
      <c r="I166" s="75"/>
      <c r="J166" s="82"/>
      <c r="K166" s="83"/>
      <c r="L166" s="82"/>
      <c r="M166" s="82"/>
      <c r="N166" s="81"/>
    </row>
    <row r="167" spans="1:14" ht="12.75" collapsed="1">
      <c r="A167" s="88" t="s">
        <v>370</v>
      </c>
      <c r="B167" s="37"/>
      <c r="C167" s="37"/>
      <c r="D167" s="37"/>
      <c r="E167" s="44"/>
      <c r="F167" s="45"/>
      <c r="G167" s="53"/>
      <c r="H167" s="53">
        <f>SUM(G168:G170)</f>
        <v>217.35000000000002</v>
      </c>
      <c r="I167" s="37">
        <v>42</v>
      </c>
      <c r="J167" s="53"/>
      <c r="K167" s="66"/>
      <c r="L167" s="53">
        <f>SUM(J167,K168,K169,K170)</f>
        <v>0</v>
      </c>
      <c r="M167" s="53">
        <f>SUM(H167,L167)</f>
        <v>217.35000000000002</v>
      </c>
      <c r="N167" s="66"/>
    </row>
    <row r="168" spans="1:14" ht="12.75" hidden="1" outlineLevel="1">
      <c r="A168" s="73"/>
      <c r="B168" s="68">
        <v>6529</v>
      </c>
      <c r="C168" s="69" t="s">
        <v>273</v>
      </c>
      <c r="D168" s="69" t="s">
        <v>274</v>
      </c>
      <c r="E168" s="70">
        <f>L!E30</f>
        <v>0</v>
      </c>
      <c r="F168" s="71">
        <f>L!G30</f>
        <v>120</v>
      </c>
      <c r="G168" s="70">
        <f>SUM(E168:F168)</f>
        <v>120</v>
      </c>
      <c r="H168" s="70"/>
      <c r="I168" s="69"/>
      <c r="J168" s="57"/>
      <c r="K168" s="58"/>
      <c r="L168" s="57"/>
      <c r="M168" s="57"/>
      <c r="N168" s="58"/>
    </row>
    <row r="169" spans="1:14" ht="12.75" hidden="1" outlineLevel="1">
      <c r="A169" s="84"/>
      <c r="B169" s="80">
        <v>3008</v>
      </c>
      <c r="C169" s="81" t="s">
        <v>217</v>
      </c>
      <c r="D169" s="81" t="s">
        <v>244</v>
      </c>
      <c r="E169" s="82">
        <f>T!E11</f>
        <v>45.77</v>
      </c>
      <c r="F169" s="83">
        <f>T!G11</f>
        <v>0</v>
      </c>
      <c r="G169" s="82">
        <f>SUM(E169:F169)</f>
        <v>45.77</v>
      </c>
      <c r="H169" s="82"/>
      <c r="I169" s="81"/>
      <c r="J169" s="57"/>
      <c r="K169" s="58"/>
      <c r="L169" s="57"/>
      <c r="M169" s="57"/>
      <c r="N169" s="58"/>
    </row>
    <row r="170" spans="1:14" ht="12.75" hidden="1" outlineLevel="1">
      <c r="A170" s="84"/>
      <c r="B170" s="80">
        <v>3015</v>
      </c>
      <c r="C170" s="81" t="s">
        <v>51</v>
      </c>
      <c r="D170" s="81" t="s">
        <v>52</v>
      </c>
      <c r="E170" s="82">
        <f>T!E18</f>
        <v>46.58</v>
      </c>
      <c r="F170" s="83">
        <f>T!G18</f>
        <v>5</v>
      </c>
      <c r="G170" s="82">
        <f>SUM(E170:F170)</f>
        <v>51.58</v>
      </c>
      <c r="H170" s="82"/>
      <c r="I170" s="81"/>
      <c r="J170" s="61"/>
      <c r="K170" s="62"/>
      <c r="L170" s="61"/>
      <c r="M170" s="61"/>
      <c r="N170" s="62"/>
    </row>
    <row r="171" spans="1:14" ht="12.75" collapsed="1">
      <c r="A171" s="42" t="s">
        <v>417</v>
      </c>
      <c r="B171" s="64"/>
      <c r="C171" s="65"/>
      <c r="D171" s="65"/>
      <c r="E171" s="53"/>
      <c r="F171" s="66"/>
      <c r="G171" s="53"/>
      <c r="H171" s="53">
        <f>SUM(G172:G174)</f>
        <v>218.07</v>
      </c>
      <c r="I171" s="66">
        <v>43</v>
      </c>
      <c r="J171" s="53"/>
      <c r="K171" s="66"/>
      <c r="L171" s="53">
        <f>SUM(J171,K172,K173,K174)</f>
        <v>0</v>
      </c>
      <c r="M171" s="53">
        <f>SUM(H171,L171)</f>
        <v>218.07</v>
      </c>
      <c r="N171" s="66"/>
    </row>
    <row r="172" spans="1:14" ht="12.75" hidden="1" outlineLevel="1">
      <c r="A172" s="77"/>
      <c r="B172" s="55">
        <v>5517</v>
      </c>
      <c r="C172" s="56" t="s">
        <v>107</v>
      </c>
      <c r="D172" s="56" t="s">
        <v>203</v>
      </c>
      <c r="E172" s="57">
        <f>М!E20</f>
        <v>41.33</v>
      </c>
      <c r="F172" s="58">
        <f>М!G20</f>
        <v>5</v>
      </c>
      <c r="G172" s="57">
        <f>SUM(E172:F172)</f>
        <v>46.33</v>
      </c>
      <c r="H172" s="57"/>
      <c r="I172" s="58"/>
      <c r="J172" s="57"/>
      <c r="K172" s="58"/>
      <c r="L172" s="57"/>
      <c r="M172" s="57"/>
      <c r="N172" s="58"/>
    </row>
    <row r="173" spans="1:14" ht="12.75" hidden="1" outlineLevel="1">
      <c r="A173" s="77"/>
      <c r="B173" s="55">
        <v>5528</v>
      </c>
      <c r="C173" s="56" t="s">
        <v>121</v>
      </c>
      <c r="D173" s="56" t="s">
        <v>193</v>
      </c>
      <c r="E173" s="57">
        <f>М!E31</f>
        <v>0</v>
      </c>
      <c r="F173" s="58">
        <f>М!G31</f>
        <v>120</v>
      </c>
      <c r="G173" s="57">
        <f>SUM(E173:F173)</f>
        <v>120</v>
      </c>
      <c r="H173" s="57"/>
      <c r="I173" s="58"/>
      <c r="J173" s="57"/>
      <c r="K173" s="58"/>
      <c r="L173" s="57"/>
      <c r="M173" s="57"/>
      <c r="N173" s="58"/>
    </row>
    <row r="174" spans="1:14" ht="12.75" hidden="1" outlineLevel="1">
      <c r="A174" s="72"/>
      <c r="B174" s="60">
        <v>4056</v>
      </c>
      <c r="C174" s="63" t="s">
        <v>349</v>
      </c>
      <c r="D174" s="63" t="s">
        <v>350</v>
      </c>
      <c r="E174" s="61">
        <f>S!E55</f>
        <v>46.74</v>
      </c>
      <c r="F174" s="62">
        <f>S!G55</f>
        <v>5</v>
      </c>
      <c r="G174" s="61">
        <f>SUM(E174:F174)</f>
        <v>51.74</v>
      </c>
      <c r="H174" s="61"/>
      <c r="I174" s="62"/>
      <c r="J174" s="61"/>
      <c r="K174" s="62"/>
      <c r="L174" s="61"/>
      <c r="M174" s="61"/>
      <c r="N174" s="62"/>
    </row>
    <row r="175" spans="1:14" ht="12.75" collapsed="1">
      <c r="A175" s="42" t="s">
        <v>393</v>
      </c>
      <c r="B175" s="40"/>
      <c r="C175" s="37"/>
      <c r="D175" s="37"/>
      <c r="E175" s="44"/>
      <c r="F175" s="45"/>
      <c r="G175" s="53"/>
      <c r="H175" s="53">
        <f>SUM(G176:G178)</f>
        <v>219.41</v>
      </c>
      <c r="I175" s="37">
        <v>44</v>
      </c>
      <c r="J175" s="44"/>
      <c r="K175" s="66"/>
      <c r="L175" s="53">
        <f>SUM(J175,K176,K177,K178)</f>
        <v>0</v>
      </c>
      <c r="M175" s="53">
        <f>SUM(H175,L175)</f>
        <v>219.41</v>
      </c>
      <c r="N175" s="37"/>
    </row>
    <row r="176" spans="1:14" ht="12.75" hidden="1" outlineLevel="1">
      <c r="A176" s="69"/>
      <c r="B176" s="68">
        <v>6544</v>
      </c>
      <c r="C176" s="69" t="s">
        <v>94</v>
      </c>
      <c r="D176" s="69" t="s">
        <v>284</v>
      </c>
      <c r="E176" s="70">
        <f>L!E43</f>
        <v>47.19</v>
      </c>
      <c r="F176" s="71">
        <f>L!G43</f>
        <v>5</v>
      </c>
      <c r="G176" s="70">
        <f>SUM(E176:F176)</f>
        <v>52.19</v>
      </c>
      <c r="H176" s="70"/>
      <c r="I176" s="69"/>
      <c r="J176" s="70"/>
      <c r="K176" s="71"/>
      <c r="L176" s="70"/>
      <c r="M176" s="70"/>
      <c r="N176" s="69"/>
    </row>
    <row r="177" spans="1:14" ht="12.75" hidden="1" outlineLevel="1">
      <c r="A177" s="63"/>
      <c r="B177" s="60">
        <v>4055</v>
      </c>
      <c r="C177" s="63" t="s">
        <v>347</v>
      </c>
      <c r="D177" s="63" t="s">
        <v>348</v>
      </c>
      <c r="E177" s="61">
        <f>S!E54</f>
        <v>0</v>
      </c>
      <c r="F177" s="62">
        <f>S!G54</f>
        <v>120</v>
      </c>
      <c r="G177" s="61">
        <f>SUM(E177:F177)</f>
        <v>120</v>
      </c>
      <c r="H177" s="61"/>
      <c r="I177" s="63"/>
      <c r="J177" s="61"/>
      <c r="K177" s="62"/>
      <c r="L177" s="61"/>
      <c r="M177" s="61"/>
      <c r="N177" s="63"/>
    </row>
    <row r="178" spans="1:14" ht="12.75" hidden="1" outlineLevel="1">
      <c r="A178" s="63"/>
      <c r="B178" s="60">
        <v>4058</v>
      </c>
      <c r="C178" s="63" t="s">
        <v>351</v>
      </c>
      <c r="D178" s="63" t="s">
        <v>352</v>
      </c>
      <c r="E178" s="61">
        <f>S!E57</f>
        <v>47.22</v>
      </c>
      <c r="F178" s="62">
        <f>S!G57</f>
        <v>0</v>
      </c>
      <c r="G178" s="61">
        <f>SUM(E178:F178)</f>
        <v>47.22</v>
      </c>
      <c r="H178" s="61"/>
      <c r="I178" s="63"/>
      <c r="J178" s="61"/>
      <c r="K178" s="62"/>
      <c r="L178" s="61"/>
      <c r="M178" s="61"/>
      <c r="N178" s="63"/>
    </row>
    <row r="179" spans="1:14" ht="12.75" collapsed="1">
      <c r="A179" s="42" t="s">
        <v>413</v>
      </c>
      <c r="B179" s="40"/>
      <c r="C179" s="37"/>
      <c r="D179" s="37"/>
      <c r="E179" s="44"/>
      <c r="F179" s="45"/>
      <c r="G179" s="53"/>
      <c r="H179" s="53">
        <f>SUM(G180:G182)</f>
        <v>220.51</v>
      </c>
      <c r="I179" s="45">
        <v>45</v>
      </c>
      <c r="J179" s="53"/>
      <c r="K179" s="66"/>
      <c r="L179" s="53">
        <f>SUM(J179,K180,K181,K182)</f>
        <v>0</v>
      </c>
      <c r="M179" s="53">
        <f>SUM(H179,L179)</f>
        <v>220.51</v>
      </c>
      <c r="N179" s="66"/>
    </row>
    <row r="180" spans="1:14" ht="12.75" hidden="1" outlineLevel="1">
      <c r="A180" s="54"/>
      <c r="B180" s="55">
        <v>5523</v>
      </c>
      <c r="C180" s="56" t="s">
        <v>282</v>
      </c>
      <c r="D180" s="56" t="s">
        <v>308</v>
      </c>
      <c r="E180" s="57">
        <f>М!E26</f>
        <v>43.78</v>
      </c>
      <c r="F180" s="58">
        <f>М!G26</f>
        <v>5</v>
      </c>
      <c r="G180" s="57">
        <f>SUM(E180:F180)</f>
        <v>48.78</v>
      </c>
      <c r="H180" s="57"/>
      <c r="I180" s="78"/>
      <c r="J180" s="57"/>
      <c r="K180" s="58"/>
      <c r="L180" s="57"/>
      <c r="M180" s="57"/>
      <c r="N180" s="58"/>
    </row>
    <row r="181" spans="1:14" ht="12.75" hidden="1" outlineLevel="1">
      <c r="A181" s="54"/>
      <c r="B181" s="55">
        <v>5538</v>
      </c>
      <c r="C181" s="56" t="s">
        <v>322</v>
      </c>
      <c r="D181" s="56" t="s">
        <v>321</v>
      </c>
      <c r="E181" s="57">
        <f>М!E41</f>
        <v>0</v>
      </c>
      <c r="F181" s="58">
        <f>М!G41</f>
        <v>120</v>
      </c>
      <c r="G181" s="57">
        <f>SUM(E181:F181)</f>
        <v>120</v>
      </c>
      <c r="H181" s="57"/>
      <c r="I181" s="78"/>
      <c r="J181" s="57"/>
      <c r="K181" s="58"/>
      <c r="L181" s="57"/>
      <c r="M181" s="57"/>
      <c r="N181" s="58"/>
    </row>
    <row r="182" spans="1:14" ht="12.75" hidden="1" outlineLevel="1">
      <c r="A182" s="59"/>
      <c r="B182" s="60">
        <v>4044</v>
      </c>
      <c r="C182" s="63" t="s">
        <v>161</v>
      </c>
      <c r="D182" s="63" t="s">
        <v>342</v>
      </c>
      <c r="E182" s="61">
        <f>S!E45</f>
        <v>46.73</v>
      </c>
      <c r="F182" s="62">
        <f>S!G45</f>
        <v>5</v>
      </c>
      <c r="G182" s="61">
        <f>SUM(E182:F182)</f>
        <v>51.73</v>
      </c>
      <c r="H182" s="61"/>
      <c r="I182" s="75"/>
      <c r="J182" s="61"/>
      <c r="K182" s="62"/>
      <c r="L182" s="61"/>
      <c r="M182" s="61"/>
      <c r="N182" s="62"/>
    </row>
    <row r="183" spans="1:14" ht="12.75" collapsed="1">
      <c r="A183" s="76" t="s">
        <v>377</v>
      </c>
      <c r="B183" s="64"/>
      <c r="C183" s="65"/>
      <c r="D183" s="65"/>
      <c r="E183" s="53"/>
      <c r="F183" s="66"/>
      <c r="G183" s="53"/>
      <c r="H183" s="53">
        <f>SUM(G184:G186)</f>
        <v>221.79999999999998</v>
      </c>
      <c r="I183" s="66">
        <v>46</v>
      </c>
      <c r="J183" s="53"/>
      <c r="K183" s="66"/>
      <c r="L183" s="53">
        <f>SUM(J183,K184,K185,K186)</f>
        <v>0</v>
      </c>
      <c r="M183" s="53">
        <f>SUM(H183,L183)</f>
        <v>221.79999999999998</v>
      </c>
      <c r="N183" s="66"/>
    </row>
    <row r="184" spans="1:14" ht="12.75" hidden="1" outlineLevel="1">
      <c r="A184" s="77"/>
      <c r="B184" s="55">
        <v>5506</v>
      </c>
      <c r="C184" s="56" t="s">
        <v>132</v>
      </c>
      <c r="D184" s="56" t="s">
        <v>156</v>
      </c>
      <c r="E184" s="57">
        <f>М!E9</f>
        <v>45.14</v>
      </c>
      <c r="F184" s="58">
        <f>М!G9</f>
        <v>10</v>
      </c>
      <c r="G184" s="57">
        <f>SUM(E184:F184)</f>
        <v>55.14</v>
      </c>
      <c r="H184" s="57"/>
      <c r="I184" s="78"/>
      <c r="J184" s="57"/>
      <c r="K184" s="58"/>
      <c r="L184" s="57"/>
      <c r="M184" s="57"/>
      <c r="N184" s="58"/>
    </row>
    <row r="185" spans="1:14" ht="12.75" hidden="1" outlineLevel="1">
      <c r="A185" s="77"/>
      <c r="B185" s="55">
        <v>5515</v>
      </c>
      <c r="C185" s="56" t="s">
        <v>46</v>
      </c>
      <c r="D185" s="56" t="s">
        <v>302</v>
      </c>
      <c r="E185" s="57">
        <f>М!E18</f>
        <v>0</v>
      </c>
      <c r="F185" s="58">
        <f>М!G18</f>
        <v>120</v>
      </c>
      <c r="G185" s="57">
        <f>SUM(E185:F185)</f>
        <v>120</v>
      </c>
      <c r="H185" s="57"/>
      <c r="I185" s="78"/>
      <c r="J185" s="57"/>
      <c r="K185" s="58"/>
      <c r="L185" s="57"/>
      <c r="M185" s="57"/>
      <c r="N185" s="58"/>
    </row>
    <row r="186" spans="1:14" ht="12.75" hidden="1" outlineLevel="1">
      <c r="A186" s="72"/>
      <c r="B186" s="60">
        <v>4009</v>
      </c>
      <c r="C186" s="63" t="s">
        <v>331</v>
      </c>
      <c r="D186" s="63" t="s">
        <v>234</v>
      </c>
      <c r="E186" s="61">
        <f>S!E11</f>
        <v>46.66</v>
      </c>
      <c r="F186" s="62">
        <f>S!G11</f>
        <v>0</v>
      </c>
      <c r="G186" s="61">
        <f>SUM(E186:F186)</f>
        <v>46.66</v>
      </c>
      <c r="H186" s="61"/>
      <c r="I186" s="75"/>
      <c r="J186" s="61"/>
      <c r="K186" s="62"/>
      <c r="L186" s="61"/>
      <c r="M186" s="61"/>
      <c r="N186" s="62"/>
    </row>
    <row r="187" spans="1:14" ht="12.75" collapsed="1">
      <c r="A187" s="86" t="s">
        <v>419</v>
      </c>
      <c r="B187" s="64"/>
      <c r="C187" s="65"/>
      <c r="D187" s="65"/>
      <c r="E187" s="53"/>
      <c r="F187" s="66"/>
      <c r="G187" s="53"/>
      <c r="H187" s="53">
        <f>SUM(G188:G190)</f>
        <v>230.71</v>
      </c>
      <c r="I187" s="66">
        <v>47</v>
      </c>
      <c r="J187" s="53"/>
      <c r="K187" s="66"/>
      <c r="L187" s="53">
        <f>SUM(J187,K188,K189,K190)</f>
        <v>0</v>
      </c>
      <c r="M187" s="53">
        <f>SUM(H187,L187)</f>
        <v>230.71</v>
      </c>
      <c r="N187" s="66"/>
    </row>
    <row r="188" spans="1:14" ht="12.75" hidden="1" outlineLevel="1">
      <c r="A188" s="73"/>
      <c r="B188" s="68">
        <v>6509</v>
      </c>
      <c r="C188" s="69" t="s">
        <v>67</v>
      </c>
      <c r="D188" s="69" t="s">
        <v>418</v>
      </c>
      <c r="E188" s="70">
        <f>L!E12</f>
        <v>47.75</v>
      </c>
      <c r="F188" s="71">
        <f>L!G12</f>
        <v>10</v>
      </c>
      <c r="G188" s="70">
        <f>SUM(E188:F188)</f>
        <v>57.75</v>
      </c>
      <c r="H188" s="70"/>
      <c r="I188" s="74"/>
      <c r="J188" s="70"/>
      <c r="K188" s="71"/>
      <c r="L188" s="70"/>
      <c r="M188" s="70"/>
      <c r="N188" s="71"/>
    </row>
    <row r="189" spans="1:14" ht="12.75" hidden="1" outlineLevel="1">
      <c r="A189" s="73"/>
      <c r="B189" s="68">
        <v>6511</v>
      </c>
      <c r="C189" s="69" t="s">
        <v>194</v>
      </c>
      <c r="D189" s="69" t="s">
        <v>195</v>
      </c>
      <c r="E189" s="70">
        <f>L!E14</f>
        <v>0</v>
      </c>
      <c r="F189" s="71">
        <f>L!G14</f>
        <v>120</v>
      </c>
      <c r="G189" s="70">
        <f>SUM(E189:F189)</f>
        <v>120</v>
      </c>
      <c r="H189" s="70"/>
      <c r="I189" s="74"/>
      <c r="J189" s="70"/>
      <c r="K189" s="71"/>
      <c r="L189" s="70"/>
      <c r="M189" s="70"/>
      <c r="N189" s="71"/>
    </row>
    <row r="190" spans="1:14" ht="12.75" hidden="1" outlineLevel="1">
      <c r="A190" s="59"/>
      <c r="B190" s="60">
        <v>4037</v>
      </c>
      <c r="C190" s="63" t="s">
        <v>213</v>
      </c>
      <c r="D190" s="63" t="s">
        <v>139</v>
      </c>
      <c r="E190" s="61">
        <f>S!E38</f>
        <v>47.96</v>
      </c>
      <c r="F190" s="62">
        <f>S!G38</f>
        <v>5</v>
      </c>
      <c r="G190" s="61">
        <f>SUM(E190:F190)</f>
        <v>52.96</v>
      </c>
      <c r="H190" s="61"/>
      <c r="I190" s="75"/>
      <c r="J190" s="61"/>
      <c r="K190" s="62"/>
      <c r="L190" s="61"/>
      <c r="M190" s="61"/>
      <c r="N190" s="62"/>
    </row>
    <row r="191" spans="1:14" ht="12.75" collapsed="1">
      <c r="A191" s="52" t="s">
        <v>386</v>
      </c>
      <c r="B191" s="64"/>
      <c r="C191" s="65"/>
      <c r="D191" s="65"/>
      <c r="E191" s="53"/>
      <c r="F191" s="66"/>
      <c r="G191" s="53"/>
      <c r="H191" s="53">
        <f>SUM(G192:G194)</f>
        <v>231.69</v>
      </c>
      <c r="I191" s="66">
        <v>48</v>
      </c>
      <c r="J191" s="53"/>
      <c r="K191" s="66"/>
      <c r="L191" s="53">
        <f>SUM(J191,K192,K193,K194)</f>
        <v>0</v>
      </c>
      <c r="M191" s="53">
        <f>SUM(H191,L191)</f>
        <v>231.69</v>
      </c>
      <c r="N191" s="66"/>
    </row>
    <row r="192" spans="1:14" ht="12.75" hidden="1" outlineLevel="1">
      <c r="A192" s="67"/>
      <c r="B192" s="68">
        <v>6532</v>
      </c>
      <c r="C192" s="73" t="s">
        <v>166</v>
      </c>
      <c r="D192" s="73" t="s">
        <v>167</v>
      </c>
      <c r="E192" s="70">
        <f>L!E33</f>
        <v>0</v>
      </c>
      <c r="F192" s="71">
        <f>L!G33</f>
        <v>120</v>
      </c>
      <c r="G192" s="70">
        <f>SUM(E192:F192)</f>
        <v>120</v>
      </c>
      <c r="H192" s="70"/>
      <c r="I192" s="74"/>
      <c r="J192" s="70"/>
      <c r="K192" s="71"/>
      <c r="L192" s="70"/>
      <c r="M192" s="70"/>
      <c r="N192" s="71"/>
    </row>
    <row r="193" spans="1:14" ht="12.75" hidden="1" outlineLevel="1">
      <c r="A193" s="67"/>
      <c r="B193" s="68">
        <v>6537</v>
      </c>
      <c r="C193" s="73" t="s">
        <v>5</v>
      </c>
      <c r="D193" s="73" t="s">
        <v>24</v>
      </c>
      <c r="E193" s="70">
        <f>L!E37</f>
        <v>47.11</v>
      </c>
      <c r="F193" s="71">
        <f>L!G37</f>
        <v>5</v>
      </c>
      <c r="G193" s="70">
        <f>SUM(E193:F193)</f>
        <v>52.11</v>
      </c>
      <c r="H193" s="70"/>
      <c r="I193" s="74"/>
      <c r="J193" s="70"/>
      <c r="K193" s="71"/>
      <c r="L193" s="70"/>
      <c r="M193" s="70"/>
      <c r="N193" s="71"/>
    </row>
    <row r="194" spans="1:14" ht="12.75" hidden="1" outlineLevel="1">
      <c r="A194" s="72"/>
      <c r="B194" s="60">
        <v>4005</v>
      </c>
      <c r="C194" s="63" t="s">
        <v>329</v>
      </c>
      <c r="D194" s="63" t="s">
        <v>330</v>
      </c>
      <c r="E194" s="61">
        <f>S!E8</f>
        <v>49.58</v>
      </c>
      <c r="F194" s="62">
        <f>S!G8</f>
        <v>10</v>
      </c>
      <c r="G194" s="61">
        <f>SUM(E194:F194)</f>
        <v>59.58</v>
      </c>
      <c r="H194" s="61"/>
      <c r="I194" s="75"/>
      <c r="J194" s="61"/>
      <c r="K194" s="62"/>
      <c r="L194" s="61"/>
      <c r="M194" s="61"/>
      <c r="N194" s="62"/>
    </row>
    <row r="195" spans="1:14" ht="12.75" collapsed="1">
      <c r="A195" s="86" t="s">
        <v>388</v>
      </c>
      <c r="B195" s="64"/>
      <c r="C195" s="65"/>
      <c r="D195" s="65"/>
      <c r="E195" s="53"/>
      <c r="F195" s="66"/>
      <c r="G195" s="53"/>
      <c r="H195" s="53">
        <f>SUM(G196:G198)</f>
        <v>293.90999999999997</v>
      </c>
      <c r="I195" s="66">
        <v>49</v>
      </c>
      <c r="J195" s="44"/>
      <c r="K195" s="66"/>
      <c r="L195" s="53">
        <f>SUM(J195,K196,K197,K198)</f>
        <v>0</v>
      </c>
      <c r="M195" s="53">
        <f>SUM(H195,L195)</f>
        <v>293.90999999999997</v>
      </c>
      <c r="N195" s="37"/>
    </row>
    <row r="196" spans="1:14" ht="12.75" hidden="1" outlineLevel="1">
      <c r="A196" s="54"/>
      <c r="B196" s="55">
        <v>5521</v>
      </c>
      <c r="C196" s="56" t="s">
        <v>110</v>
      </c>
      <c r="D196" s="56" t="s">
        <v>50</v>
      </c>
      <c r="E196" s="57">
        <f>М!E24</f>
        <v>0</v>
      </c>
      <c r="F196" s="58">
        <f>М!G24</f>
        <v>120</v>
      </c>
      <c r="G196" s="57">
        <f>SUM(E196:F196)</f>
        <v>120</v>
      </c>
      <c r="H196" s="57"/>
      <c r="I196" s="58"/>
      <c r="J196" s="70"/>
      <c r="K196" s="71"/>
      <c r="L196" s="70"/>
      <c r="M196" s="70"/>
      <c r="N196" s="69"/>
    </row>
    <row r="197" spans="1:14" ht="12.75" hidden="1" outlineLevel="1">
      <c r="A197" s="84"/>
      <c r="B197" s="80">
        <v>3001</v>
      </c>
      <c r="C197" s="81" t="s">
        <v>228</v>
      </c>
      <c r="D197" s="81" t="s">
        <v>247</v>
      </c>
      <c r="E197" s="82">
        <f>T!E4</f>
        <v>48.91</v>
      </c>
      <c r="F197" s="83">
        <f>T!G4</f>
        <v>5</v>
      </c>
      <c r="G197" s="82">
        <f>SUM(E197:F197)</f>
        <v>53.91</v>
      </c>
      <c r="H197" s="82"/>
      <c r="I197" s="83"/>
      <c r="J197" s="70"/>
      <c r="K197" s="71"/>
      <c r="L197" s="70"/>
      <c r="M197" s="70"/>
      <c r="N197" s="69"/>
    </row>
    <row r="198" spans="1:14" ht="12.75" hidden="1" outlineLevel="1">
      <c r="A198" s="84"/>
      <c r="B198" s="80">
        <v>3019</v>
      </c>
      <c r="C198" s="81" t="s">
        <v>91</v>
      </c>
      <c r="D198" s="81" t="s">
        <v>155</v>
      </c>
      <c r="E198" s="82">
        <f>T!E22</f>
        <v>0</v>
      </c>
      <c r="F198" s="83">
        <f>T!G22</f>
        <v>120</v>
      </c>
      <c r="G198" s="82">
        <f>SUM(E198:F198)</f>
        <v>120</v>
      </c>
      <c r="H198" s="82"/>
      <c r="I198" s="83"/>
      <c r="J198" s="61"/>
      <c r="K198" s="62"/>
      <c r="L198" s="61"/>
      <c r="M198" s="61"/>
      <c r="N198" s="63"/>
    </row>
    <row r="199" spans="1:14" ht="12.75" collapsed="1">
      <c r="A199" s="42" t="s">
        <v>394</v>
      </c>
      <c r="B199" s="40"/>
      <c r="C199" s="37"/>
      <c r="D199" s="37"/>
      <c r="E199" s="44"/>
      <c r="F199" s="45"/>
      <c r="G199" s="53"/>
      <c r="H199" s="53">
        <f>SUM(G200:G202)</f>
        <v>302.93</v>
      </c>
      <c r="I199" s="37">
        <v>50</v>
      </c>
      <c r="J199" s="44"/>
      <c r="K199" s="66"/>
      <c r="L199" s="53">
        <f>SUM(J199,K200,K201,K202)</f>
        <v>0</v>
      </c>
      <c r="M199" s="53">
        <f>SUM(H199,L199)</f>
        <v>302.93</v>
      </c>
      <c r="N199" s="37"/>
    </row>
    <row r="200" spans="1:14" ht="12.75" hidden="1" outlineLevel="1">
      <c r="A200" s="69"/>
      <c r="B200" s="68">
        <v>6543</v>
      </c>
      <c r="C200" s="69" t="s">
        <v>173</v>
      </c>
      <c r="D200" s="69" t="s">
        <v>174</v>
      </c>
      <c r="E200" s="70">
        <f>L!E42</f>
        <v>57.93</v>
      </c>
      <c r="F200" s="71">
        <f>L!G42</f>
        <v>5</v>
      </c>
      <c r="G200" s="70">
        <f>SUM(E200:F200)</f>
        <v>62.93</v>
      </c>
      <c r="H200" s="70"/>
      <c r="I200" s="69"/>
      <c r="J200" s="70"/>
      <c r="K200" s="71"/>
      <c r="L200" s="70"/>
      <c r="M200" s="70"/>
      <c r="N200" s="69"/>
    </row>
    <row r="201" spans="1:14" ht="12.75" hidden="1" outlineLevel="1">
      <c r="A201" s="69"/>
      <c r="B201" s="68">
        <v>6545</v>
      </c>
      <c r="C201" s="69" t="s">
        <v>285</v>
      </c>
      <c r="D201" s="69" t="s">
        <v>286</v>
      </c>
      <c r="E201" s="70">
        <f>L!E44</f>
        <v>0</v>
      </c>
      <c r="F201" s="71">
        <f>L!G44</f>
        <v>120</v>
      </c>
      <c r="G201" s="70">
        <f>SUM(E201:F201)</f>
        <v>120</v>
      </c>
      <c r="H201" s="70"/>
      <c r="I201" s="69"/>
      <c r="J201" s="70"/>
      <c r="K201" s="71"/>
      <c r="L201" s="70"/>
      <c r="M201" s="70"/>
      <c r="N201" s="69"/>
    </row>
    <row r="202" spans="1:14" ht="12.75" hidden="1" outlineLevel="1">
      <c r="A202" s="63"/>
      <c r="B202" s="60">
        <v>4042</v>
      </c>
      <c r="C202" s="63" t="s">
        <v>259</v>
      </c>
      <c r="D202" s="63" t="s">
        <v>80</v>
      </c>
      <c r="E202" s="61">
        <f>S!E43</f>
        <v>0</v>
      </c>
      <c r="F202" s="62">
        <f>S!G43</f>
        <v>120</v>
      </c>
      <c r="G202" s="61">
        <f>SUM(E202:F202)</f>
        <v>120</v>
      </c>
      <c r="H202" s="61"/>
      <c r="I202" s="63"/>
      <c r="J202" s="61"/>
      <c r="K202" s="62"/>
      <c r="L202" s="61"/>
      <c r="M202" s="61"/>
      <c r="N202" s="63"/>
    </row>
    <row r="203" spans="1:14" ht="12.75" collapsed="1">
      <c r="A203" s="42" t="s">
        <v>397</v>
      </c>
      <c r="B203" s="40"/>
      <c r="C203" s="37"/>
      <c r="D203" s="37"/>
      <c r="E203" s="44"/>
      <c r="F203" s="45"/>
      <c r="G203" s="53"/>
      <c r="H203" s="53">
        <f>SUM(G204:G206)</f>
        <v>360</v>
      </c>
      <c r="I203" s="37">
        <v>51</v>
      </c>
      <c r="J203" s="44"/>
      <c r="K203" s="66"/>
      <c r="L203" s="53">
        <f>SUM(J203,K204,K205,K206)</f>
        <v>0</v>
      </c>
      <c r="M203" s="53">
        <f>SUM(H203,L203)</f>
        <v>360</v>
      </c>
      <c r="N203" s="37"/>
    </row>
    <row r="204" spans="1:14" ht="12.75" hidden="1" outlineLevel="1">
      <c r="A204" s="69"/>
      <c r="B204" s="68">
        <v>6510</v>
      </c>
      <c r="C204" s="69" t="s">
        <v>259</v>
      </c>
      <c r="D204" s="69" t="s">
        <v>260</v>
      </c>
      <c r="E204" s="70">
        <f>L!E13</f>
        <v>0</v>
      </c>
      <c r="F204" s="71">
        <f>L!G13</f>
        <v>120</v>
      </c>
      <c r="G204" s="70">
        <f>SUM(E204:F204)</f>
        <v>120</v>
      </c>
      <c r="H204" s="70"/>
      <c r="I204" s="69"/>
      <c r="J204" s="57"/>
      <c r="K204" s="58"/>
      <c r="L204" s="57"/>
      <c r="M204" s="57"/>
      <c r="N204" s="56"/>
    </row>
    <row r="205" spans="1:14" ht="12.75" hidden="1" outlineLevel="1">
      <c r="A205" s="69"/>
      <c r="B205" s="68">
        <v>6522</v>
      </c>
      <c r="C205" s="69" t="s">
        <v>64</v>
      </c>
      <c r="D205" s="69" t="s">
        <v>265</v>
      </c>
      <c r="E205" s="70">
        <f>L!E24</f>
        <v>0</v>
      </c>
      <c r="F205" s="71">
        <f>L!G24</f>
        <v>120</v>
      </c>
      <c r="G205" s="70">
        <f>SUM(E205:F205)</f>
        <v>120</v>
      </c>
      <c r="H205" s="70"/>
      <c r="I205" s="69"/>
      <c r="J205" s="57"/>
      <c r="K205" s="58"/>
      <c r="L205" s="57"/>
      <c r="M205" s="57"/>
      <c r="N205" s="56"/>
    </row>
    <row r="206" spans="1:14" ht="12.75" hidden="1" outlineLevel="1">
      <c r="A206" s="63"/>
      <c r="B206" s="60">
        <v>4057</v>
      </c>
      <c r="C206" s="63" t="s">
        <v>226</v>
      </c>
      <c r="D206" s="63" t="s">
        <v>227</v>
      </c>
      <c r="E206" s="61">
        <f>S!E56</f>
        <v>0</v>
      </c>
      <c r="F206" s="62">
        <f>S!G56</f>
        <v>120</v>
      </c>
      <c r="G206" s="61">
        <f>SUM(E206:F206)</f>
        <v>120</v>
      </c>
      <c r="H206" s="61"/>
      <c r="I206" s="63"/>
      <c r="J206" s="61"/>
      <c r="K206" s="62"/>
      <c r="L206" s="61"/>
      <c r="M206" s="61"/>
      <c r="N206" s="63"/>
    </row>
    <row r="207" spans="1:14" ht="12.75" collapsed="1">
      <c r="A207" s="42" t="s">
        <v>398</v>
      </c>
      <c r="B207" s="37"/>
      <c r="C207" s="37"/>
      <c r="D207" s="37"/>
      <c r="E207" s="44"/>
      <c r="F207" s="45"/>
      <c r="G207" s="53"/>
      <c r="H207" s="53">
        <f>SUM(G208:G210)</f>
        <v>360</v>
      </c>
      <c r="I207" s="37">
        <v>52</v>
      </c>
      <c r="J207" s="53"/>
      <c r="K207" s="66"/>
      <c r="L207" s="53">
        <f>SUM(J207,K208,K209,K210)</f>
        <v>0</v>
      </c>
      <c r="M207" s="53">
        <f>SUM(H207,L207)</f>
        <v>360</v>
      </c>
      <c r="N207" s="66"/>
    </row>
    <row r="208" spans="1:14" ht="12.75" hidden="1" outlineLevel="1">
      <c r="A208" s="56"/>
      <c r="B208" s="55">
        <v>5529</v>
      </c>
      <c r="C208" s="56" t="s">
        <v>61</v>
      </c>
      <c r="D208" s="56" t="s">
        <v>313</v>
      </c>
      <c r="E208" s="57">
        <f>М!E32</f>
        <v>0</v>
      </c>
      <c r="F208" s="58">
        <f>М!G32</f>
        <v>120</v>
      </c>
      <c r="G208" s="57">
        <f>SUM(E208:F208)</f>
        <v>120</v>
      </c>
      <c r="H208" s="57"/>
      <c r="I208" s="56"/>
      <c r="J208" s="13"/>
      <c r="K208" s="27"/>
      <c r="L208" s="13"/>
      <c r="M208" s="13"/>
      <c r="N208" s="27"/>
    </row>
    <row r="209" spans="1:14" ht="12.75" hidden="1" outlineLevel="1">
      <c r="A209" s="56"/>
      <c r="B209" s="55">
        <v>5534</v>
      </c>
      <c r="C209" s="56" t="s">
        <v>222</v>
      </c>
      <c r="D209" s="56" t="s">
        <v>317</v>
      </c>
      <c r="E209" s="57">
        <f>М!E37</f>
        <v>0</v>
      </c>
      <c r="F209" s="58">
        <f>М!G37</f>
        <v>120</v>
      </c>
      <c r="G209" s="57">
        <f>SUM(E209:F209)</f>
        <v>120</v>
      </c>
      <c r="H209" s="57"/>
      <c r="I209" s="56"/>
      <c r="J209" s="14"/>
      <c r="K209" s="28"/>
      <c r="L209" s="14"/>
      <c r="M209" s="14"/>
      <c r="N209" s="28"/>
    </row>
    <row r="210" spans="1:14" ht="12.75" hidden="1" outlineLevel="1">
      <c r="A210" s="63"/>
      <c r="B210" s="60">
        <v>4017</v>
      </c>
      <c r="C210" s="63" t="s">
        <v>259</v>
      </c>
      <c r="D210" s="63" t="s">
        <v>337</v>
      </c>
      <c r="E210" s="61">
        <f>S!E19</f>
        <v>0</v>
      </c>
      <c r="F210" s="62">
        <f>S!G19</f>
        <v>120</v>
      </c>
      <c r="G210" s="61">
        <f>SUM(E210:F210)</f>
        <v>120</v>
      </c>
      <c r="H210" s="61"/>
      <c r="I210" s="63"/>
      <c r="J210" s="14"/>
      <c r="K210" s="28"/>
      <c r="L210" s="14"/>
      <c r="M210" s="14"/>
      <c r="N210" s="28"/>
    </row>
  </sheetData>
  <mergeCells count="2">
    <mergeCell ref="E1:H1"/>
    <mergeCell ref="J1:L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44" sqref="G44"/>
    </sheetView>
  </sheetViews>
  <sheetFormatPr defaultColWidth="9.00390625" defaultRowHeight="12.75"/>
  <cols>
    <col min="2" max="2" width="22.125" style="0" bestFit="1" customWidth="1"/>
    <col min="3" max="3" width="30.625" style="0" bestFit="1" customWidth="1"/>
    <col min="4" max="4" width="18.125" style="0" bestFit="1" customWidth="1"/>
  </cols>
  <sheetData>
    <row r="1" spans="4:8" ht="12.75">
      <c r="D1" s="1"/>
      <c r="E1" s="97" t="s">
        <v>29</v>
      </c>
      <c r="F1" s="97"/>
      <c r="G1" s="97"/>
      <c r="H1" s="97"/>
    </row>
    <row r="2" spans="4:8" ht="12.75">
      <c r="D2" s="1"/>
      <c r="E2" s="15" t="s">
        <v>188</v>
      </c>
      <c r="F2" s="34">
        <v>45</v>
      </c>
      <c r="G2" s="15" t="s">
        <v>189</v>
      </c>
      <c r="H2" s="34">
        <v>120</v>
      </c>
    </row>
    <row r="3" spans="1:8" ht="38.25">
      <c r="A3" s="2" t="s">
        <v>0</v>
      </c>
      <c r="B3" s="2" t="s">
        <v>1</v>
      </c>
      <c r="C3" s="2" t="s">
        <v>2</v>
      </c>
      <c r="D3" s="3" t="s">
        <v>3</v>
      </c>
      <c r="E3" s="3" t="s">
        <v>25</v>
      </c>
      <c r="F3" s="2" t="s">
        <v>30</v>
      </c>
      <c r="G3" s="3" t="s">
        <v>26</v>
      </c>
      <c r="H3" s="2" t="s">
        <v>27</v>
      </c>
    </row>
    <row r="4" spans="1:8" ht="12.75">
      <c r="A4" s="4">
        <v>6501</v>
      </c>
      <c r="B4" s="1" t="s">
        <v>180</v>
      </c>
      <c r="C4" s="1" t="s">
        <v>253</v>
      </c>
      <c r="D4" s="1" t="s">
        <v>254</v>
      </c>
      <c r="E4" s="5">
        <v>47.27</v>
      </c>
      <c r="F4" s="5">
        <f aca="true" t="shared" si="0" ref="F4:F43">IF(E4=0,0,IF(E4&gt;$H$2,120,IF(E4&lt;$F$2,0,IF($H$2&gt;E4&gt;$F$2,E4-$F$2))))</f>
        <v>2.270000000000003</v>
      </c>
      <c r="G4" s="16">
        <v>0</v>
      </c>
      <c r="H4" s="5">
        <f aca="true" t="shared" si="1" ref="H4:H46">SUM(F4:G4)</f>
        <v>2.270000000000003</v>
      </c>
    </row>
    <row r="5" spans="1:8" ht="12.75">
      <c r="A5" s="4">
        <v>6502</v>
      </c>
      <c r="B5" t="s">
        <v>76</v>
      </c>
      <c r="C5" t="s">
        <v>179</v>
      </c>
      <c r="D5" s="1" t="s">
        <v>127</v>
      </c>
      <c r="E5" s="5">
        <v>47.5</v>
      </c>
      <c r="F5" s="5">
        <f t="shared" si="0"/>
        <v>2.5</v>
      </c>
      <c r="G5" s="16">
        <v>15</v>
      </c>
      <c r="H5" s="5">
        <f t="shared" si="1"/>
        <v>17.5</v>
      </c>
    </row>
    <row r="6" spans="1:8" ht="12.75">
      <c r="A6" s="4">
        <v>6503</v>
      </c>
      <c r="B6" t="s">
        <v>168</v>
      </c>
      <c r="C6" t="s">
        <v>182</v>
      </c>
      <c r="D6" s="1" t="s">
        <v>17</v>
      </c>
      <c r="E6" s="5">
        <v>51.86</v>
      </c>
      <c r="F6" s="5">
        <f t="shared" si="0"/>
        <v>6.859999999999999</v>
      </c>
      <c r="G6" s="16">
        <v>5</v>
      </c>
      <c r="H6" s="5">
        <f t="shared" si="1"/>
        <v>11.86</v>
      </c>
    </row>
    <row r="7" spans="1:8" ht="12.75">
      <c r="A7" s="4">
        <v>6504</v>
      </c>
      <c r="B7" t="s">
        <v>186</v>
      </c>
      <c r="C7" t="s">
        <v>187</v>
      </c>
      <c r="D7" s="1" t="s">
        <v>165</v>
      </c>
      <c r="E7" s="5">
        <v>48.24</v>
      </c>
      <c r="F7" s="5">
        <f t="shared" si="0"/>
        <v>3.240000000000002</v>
      </c>
      <c r="G7" s="16">
        <v>5</v>
      </c>
      <c r="H7" s="5">
        <f t="shared" si="1"/>
        <v>8.240000000000002</v>
      </c>
    </row>
    <row r="8" spans="1:8" ht="12.75">
      <c r="A8" s="4">
        <v>6505</v>
      </c>
      <c r="B8" s="1" t="s">
        <v>12</v>
      </c>
      <c r="C8" s="1" t="s">
        <v>20</v>
      </c>
      <c r="D8" s="1" t="s">
        <v>21</v>
      </c>
      <c r="E8" s="5">
        <v>41.97</v>
      </c>
      <c r="F8" s="5">
        <f t="shared" si="0"/>
        <v>0</v>
      </c>
      <c r="G8" s="16">
        <v>5</v>
      </c>
      <c r="H8" s="5">
        <f t="shared" si="1"/>
        <v>5</v>
      </c>
    </row>
    <row r="9" spans="1:8" ht="12.75">
      <c r="A9" s="4">
        <v>6506</v>
      </c>
      <c r="B9" s="1" t="s">
        <v>58</v>
      </c>
      <c r="C9" s="1" t="s">
        <v>23</v>
      </c>
      <c r="D9" s="1" t="s">
        <v>172</v>
      </c>
      <c r="E9" s="5">
        <v>42.52</v>
      </c>
      <c r="F9" s="5">
        <f t="shared" si="0"/>
        <v>0</v>
      </c>
      <c r="G9" s="16">
        <v>0</v>
      </c>
      <c r="H9" s="5">
        <f t="shared" si="1"/>
        <v>0</v>
      </c>
    </row>
    <row r="10" spans="1:8" ht="12.75">
      <c r="A10" s="4">
        <v>6507</v>
      </c>
      <c r="B10" s="1" t="s">
        <v>161</v>
      </c>
      <c r="C10" s="1" t="s">
        <v>255</v>
      </c>
      <c r="D10" s="1" t="s">
        <v>256</v>
      </c>
      <c r="E10" s="5">
        <v>44.86</v>
      </c>
      <c r="F10" s="5">
        <f t="shared" si="0"/>
        <v>0</v>
      </c>
      <c r="G10" s="16">
        <v>0</v>
      </c>
      <c r="H10" s="5">
        <f t="shared" si="1"/>
        <v>0</v>
      </c>
    </row>
    <row r="11" spans="1:8" ht="12.75">
      <c r="A11" s="4">
        <v>6508</v>
      </c>
      <c r="B11" s="1" t="s">
        <v>5</v>
      </c>
      <c r="C11" s="1" t="s">
        <v>6</v>
      </c>
      <c r="D11" s="1" t="s">
        <v>60</v>
      </c>
      <c r="E11" s="5">
        <v>44.3</v>
      </c>
      <c r="F11" s="5">
        <f t="shared" si="0"/>
        <v>0</v>
      </c>
      <c r="G11" s="16">
        <v>15</v>
      </c>
      <c r="H11" s="5">
        <f t="shared" si="1"/>
        <v>15</v>
      </c>
    </row>
    <row r="12" spans="1:8" ht="12.75">
      <c r="A12" s="4">
        <v>6509</v>
      </c>
      <c r="B12" s="1" t="s">
        <v>67</v>
      </c>
      <c r="C12" s="1" t="s">
        <v>257</v>
      </c>
      <c r="D12" s="1" t="s">
        <v>258</v>
      </c>
      <c r="E12" s="5">
        <v>47.75</v>
      </c>
      <c r="F12" s="5">
        <f t="shared" si="0"/>
        <v>2.75</v>
      </c>
      <c r="G12" s="16">
        <v>10</v>
      </c>
      <c r="H12" s="5">
        <f t="shared" si="1"/>
        <v>12.75</v>
      </c>
    </row>
    <row r="13" spans="1:8" ht="12.75">
      <c r="A13" s="4">
        <v>6510</v>
      </c>
      <c r="B13" s="1" t="s">
        <v>259</v>
      </c>
      <c r="C13" s="1" t="s">
        <v>260</v>
      </c>
      <c r="D13" s="1" t="s">
        <v>212</v>
      </c>
      <c r="E13" s="5"/>
      <c r="F13" s="5">
        <f t="shared" si="0"/>
        <v>0</v>
      </c>
      <c r="G13" s="16">
        <v>120</v>
      </c>
      <c r="H13" s="5">
        <f t="shared" si="1"/>
        <v>120</v>
      </c>
    </row>
    <row r="14" spans="1:8" ht="12.75">
      <c r="A14" s="4">
        <v>6511</v>
      </c>
      <c r="B14" s="1" t="s">
        <v>261</v>
      </c>
      <c r="C14" s="1" t="s">
        <v>195</v>
      </c>
      <c r="D14" s="1" t="s">
        <v>258</v>
      </c>
      <c r="E14" s="5"/>
      <c r="F14" s="5">
        <f t="shared" si="0"/>
        <v>0</v>
      </c>
      <c r="G14" s="16">
        <v>120</v>
      </c>
      <c r="H14" s="5">
        <f t="shared" si="1"/>
        <v>120</v>
      </c>
    </row>
    <row r="15" spans="1:8" ht="12.75">
      <c r="A15" s="4">
        <v>6512</v>
      </c>
      <c r="B15" s="1" t="s">
        <v>77</v>
      </c>
      <c r="C15" s="1" t="s">
        <v>162</v>
      </c>
      <c r="D15" s="1" t="s">
        <v>103</v>
      </c>
      <c r="E15" s="5"/>
      <c r="F15" s="5">
        <f t="shared" si="0"/>
        <v>0</v>
      </c>
      <c r="G15" s="16">
        <v>120</v>
      </c>
      <c r="H15" s="5">
        <f t="shared" si="1"/>
        <v>120</v>
      </c>
    </row>
    <row r="16" spans="1:8" ht="12.75">
      <c r="A16" s="4">
        <v>6513</v>
      </c>
      <c r="B16" t="s">
        <v>176</v>
      </c>
      <c r="C16" t="s">
        <v>177</v>
      </c>
      <c r="D16" s="1" t="s">
        <v>16</v>
      </c>
      <c r="E16" s="5">
        <v>43.37</v>
      </c>
      <c r="F16" s="5">
        <f t="shared" si="0"/>
        <v>0</v>
      </c>
      <c r="G16" s="16">
        <v>10</v>
      </c>
      <c r="H16" s="5">
        <f t="shared" si="1"/>
        <v>10</v>
      </c>
    </row>
    <row r="17" spans="1:8" ht="12.75">
      <c r="A17" s="4">
        <v>6514</v>
      </c>
      <c r="B17" s="1" t="s">
        <v>170</v>
      </c>
      <c r="C17" s="1" t="s">
        <v>171</v>
      </c>
      <c r="D17" s="1" t="s">
        <v>262</v>
      </c>
      <c r="E17" s="5">
        <v>43.35</v>
      </c>
      <c r="F17" s="5">
        <f t="shared" si="0"/>
        <v>0</v>
      </c>
      <c r="G17" s="16">
        <v>0</v>
      </c>
      <c r="H17" s="5">
        <f t="shared" si="1"/>
        <v>0</v>
      </c>
    </row>
    <row r="18" spans="1:8" ht="12.75">
      <c r="A18" s="4">
        <v>6515</v>
      </c>
      <c r="B18" s="1" t="s">
        <v>10</v>
      </c>
      <c r="C18" s="1" t="s">
        <v>11</v>
      </c>
      <c r="D18" s="1" t="s">
        <v>9</v>
      </c>
      <c r="E18" s="5">
        <v>44.22</v>
      </c>
      <c r="F18" s="5">
        <f t="shared" si="0"/>
        <v>0</v>
      </c>
      <c r="G18" s="16">
        <v>5</v>
      </c>
      <c r="H18" s="5">
        <f>SUM(F18:G18)</f>
        <v>5</v>
      </c>
    </row>
    <row r="19" spans="1:8" ht="12.75">
      <c r="A19" s="4">
        <v>6516</v>
      </c>
      <c r="B19" s="1" t="s">
        <v>159</v>
      </c>
      <c r="C19" s="1" t="s">
        <v>160</v>
      </c>
      <c r="D19" s="1" t="s">
        <v>263</v>
      </c>
      <c r="E19" s="5">
        <v>38.86</v>
      </c>
      <c r="F19" s="5">
        <f t="shared" si="0"/>
        <v>0</v>
      </c>
      <c r="G19" s="16">
        <v>0</v>
      </c>
      <c r="H19" s="5">
        <f t="shared" si="1"/>
        <v>0</v>
      </c>
    </row>
    <row r="20" spans="1:8" ht="12.75">
      <c r="A20" s="4">
        <v>6517</v>
      </c>
      <c r="B20" s="1" t="s">
        <v>7</v>
      </c>
      <c r="C20" s="1" t="s">
        <v>8</v>
      </c>
      <c r="D20" s="1" t="s">
        <v>9</v>
      </c>
      <c r="E20" s="5">
        <v>43.89</v>
      </c>
      <c r="F20" s="5">
        <f t="shared" si="0"/>
        <v>0</v>
      </c>
      <c r="G20" s="16">
        <v>0</v>
      </c>
      <c r="H20" s="5">
        <f>SUM(F20:G20)</f>
        <v>0</v>
      </c>
    </row>
    <row r="21" spans="1:8" ht="12.75">
      <c r="A21" s="4">
        <v>6518</v>
      </c>
      <c r="B21" t="s">
        <v>35</v>
      </c>
      <c r="C21" t="s">
        <v>178</v>
      </c>
      <c r="D21" s="1" t="s">
        <v>264</v>
      </c>
      <c r="E21" s="5">
        <v>39.34</v>
      </c>
      <c r="F21" s="5">
        <f t="shared" si="0"/>
        <v>0</v>
      </c>
      <c r="G21" s="16">
        <v>10</v>
      </c>
      <c r="H21" s="5">
        <f>SUM(F21:G21)</f>
        <v>10</v>
      </c>
    </row>
    <row r="22" spans="1:8" ht="12.75">
      <c r="A22" s="4">
        <v>6519</v>
      </c>
      <c r="B22" s="1" t="s">
        <v>22</v>
      </c>
      <c r="C22" s="1" t="s">
        <v>59</v>
      </c>
      <c r="D22" s="1" t="s">
        <v>16</v>
      </c>
      <c r="E22" s="5">
        <v>44.08</v>
      </c>
      <c r="F22" s="5">
        <f t="shared" si="0"/>
        <v>0</v>
      </c>
      <c r="G22" s="16">
        <v>5</v>
      </c>
      <c r="H22" s="5">
        <f t="shared" si="1"/>
        <v>5</v>
      </c>
    </row>
    <row r="23" spans="1:8" ht="12.75">
      <c r="A23" s="25">
        <v>6521</v>
      </c>
      <c r="B23" t="s">
        <v>38</v>
      </c>
      <c r="C23" t="s">
        <v>129</v>
      </c>
      <c r="D23" s="1" t="s">
        <v>21</v>
      </c>
      <c r="E23" s="5"/>
      <c r="F23" s="5">
        <f t="shared" si="0"/>
        <v>0</v>
      </c>
      <c r="G23" s="16">
        <v>120</v>
      </c>
      <c r="H23" s="5">
        <f t="shared" si="1"/>
        <v>120</v>
      </c>
    </row>
    <row r="24" spans="1:8" ht="12.75">
      <c r="A24" s="25">
        <v>6522</v>
      </c>
      <c r="B24" t="s">
        <v>64</v>
      </c>
      <c r="C24" t="s">
        <v>265</v>
      </c>
      <c r="D24" s="1" t="s">
        <v>212</v>
      </c>
      <c r="E24" s="5"/>
      <c r="F24" s="5">
        <f t="shared" si="0"/>
        <v>0</v>
      </c>
      <c r="G24" s="16">
        <v>120</v>
      </c>
      <c r="H24" s="5">
        <f t="shared" si="1"/>
        <v>120</v>
      </c>
    </row>
    <row r="25" spans="1:8" ht="12.75">
      <c r="A25" s="25">
        <v>6523</v>
      </c>
      <c r="B25" t="s">
        <v>107</v>
      </c>
      <c r="C25" t="s">
        <v>108</v>
      </c>
      <c r="D25" s="1" t="s">
        <v>266</v>
      </c>
      <c r="E25" s="5">
        <v>38.85</v>
      </c>
      <c r="F25" s="5">
        <f t="shared" si="0"/>
        <v>0</v>
      </c>
      <c r="G25" s="16">
        <v>0</v>
      </c>
      <c r="H25" s="5">
        <f t="shared" si="1"/>
        <v>0</v>
      </c>
    </row>
    <row r="26" spans="1:8" ht="12.75">
      <c r="A26" s="4">
        <v>6524</v>
      </c>
      <c r="B26" s="1" t="s">
        <v>68</v>
      </c>
      <c r="C26" s="1" t="s">
        <v>190</v>
      </c>
      <c r="D26" s="1" t="s">
        <v>100</v>
      </c>
      <c r="E26" s="5">
        <v>49.53</v>
      </c>
      <c r="F26" s="5">
        <f t="shared" si="0"/>
        <v>4.530000000000001</v>
      </c>
      <c r="G26" s="16">
        <v>5</v>
      </c>
      <c r="H26" s="5">
        <f t="shared" si="1"/>
        <v>9.530000000000001</v>
      </c>
    </row>
    <row r="27" spans="1:8" ht="12.75">
      <c r="A27" s="4">
        <v>6526</v>
      </c>
      <c r="B27" t="s">
        <v>145</v>
      </c>
      <c r="C27" t="s">
        <v>183</v>
      </c>
      <c r="D27" s="1" t="s">
        <v>268</v>
      </c>
      <c r="E27" s="5">
        <v>51.98</v>
      </c>
      <c r="F27" s="5">
        <f t="shared" si="0"/>
        <v>6.979999999999997</v>
      </c>
      <c r="G27" s="16">
        <v>0</v>
      </c>
      <c r="H27" s="5">
        <f t="shared" si="1"/>
        <v>6.979999999999997</v>
      </c>
    </row>
    <row r="28" spans="1:8" ht="12.75">
      <c r="A28" s="25">
        <v>6527</v>
      </c>
      <c r="B28" t="s">
        <v>269</v>
      </c>
      <c r="C28" t="s">
        <v>270</v>
      </c>
      <c r="D28" s="1" t="s">
        <v>105</v>
      </c>
      <c r="E28" s="5">
        <v>58.19</v>
      </c>
      <c r="F28" s="5">
        <f t="shared" si="0"/>
        <v>13.189999999999998</v>
      </c>
      <c r="G28" s="16">
        <v>5</v>
      </c>
      <c r="H28" s="5">
        <f t="shared" si="1"/>
        <v>18.189999999999998</v>
      </c>
    </row>
    <row r="29" spans="1:8" ht="12.75">
      <c r="A29" s="4">
        <v>6528</v>
      </c>
      <c r="B29" s="1" t="s">
        <v>271</v>
      </c>
      <c r="C29" s="1" t="s">
        <v>272</v>
      </c>
      <c r="D29" s="1" t="s">
        <v>60</v>
      </c>
      <c r="E29" s="5">
        <v>47.96</v>
      </c>
      <c r="F29" s="5">
        <f t="shared" si="0"/>
        <v>2.960000000000001</v>
      </c>
      <c r="G29" s="16">
        <v>10</v>
      </c>
      <c r="H29" s="5">
        <f t="shared" si="1"/>
        <v>12.96</v>
      </c>
    </row>
    <row r="30" spans="1:8" ht="12.75">
      <c r="A30" s="4">
        <v>6529</v>
      </c>
      <c r="B30" s="1" t="s">
        <v>273</v>
      </c>
      <c r="C30" s="1" t="s">
        <v>274</v>
      </c>
      <c r="D30" s="1" t="s">
        <v>275</v>
      </c>
      <c r="E30" s="5"/>
      <c r="F30" s="5">
        <f t="shared" si="0"/>
        <v>0</v>
      </c>
      <c r="G30" s="16">
        <v>120</v>
      </c>
      <c r="H30" s="5">
        <f t="shared" si="1"/>
        <v>120</v>
      </c>
    </row>
    <row r="31" spans="1:8" ht="12.75">
      <c r="A31" s="25">
        <v>6530</v>
      </c>
      <c r="B31" t="s">
        <v>168</v>
      </c>
      <c r="C31" t="s">
        <v>169</v>
      </c>
      <c r="D31" s="1" t="s">
        <v>262</v>
      </c>
      <c r="E31" s="5">
        <v>51.91</v>
      </c>
      <c r="F31" s="5">
        <f t="shared" si="0"/>
        <v>6.909999999999997</v>
      </c>
      <c r="G31" s="16">
        <v>5</v>
      </c>
      <c r="H31" s="5">
        <f t="shared" si="1"/>
        <v>11.909999999999997</v>
      </c>
    </row>
    <row r="32" spans="1:8" ht="12.75">
      <c r="A32" s="4">
        <v>6531</v>
      </c>
      <c r="B32" t="s">
        <v>184</v>
      </c>
      <c r="C32" t="s">
        <v>185</v>
      </c>
      <c r="D32" s="1" t="s">
        <v>207</v>
      </c>
      <c r="E32" s="5">
        <v>50.48</v>
      </c>
      <c r="F32" s="5">
        <f t="shared" si="0"/>
        <v>5.479999999999997</v>
      </c>
      <c r="G32" s="16">
        <v>0</v>
      </c>
      <c r="H32" s="5">
        <f t="shared" si="1"/>
        <v>5.479999999999997</v>
      </c>
    </row>
    <row r="33" spans="1:8" ht="12.75">
      <c r="A33" s="25">
        <v>6532</v>
      </c>
      <c r="B33" t="s">
        <v>166</v>
      </c>
      <c r="C33" t="s">
        <v>167</v>
      </c>
      <c r="D33" s="1" t="s">
        <v>276</v>
      </c>
      <c r="E33" s="5"/>
      <c r="F33" s="5">
        <f t="shared" si="0"/>
        <v>0</v>
      </c>
      <c r="G33" s="16">
        <v>120</v>
      </c>
      <c r="H33" s="5">
        <f t="shared" si="1"/>
        <v>120</v>
      </c>
    </row>
    <row r="34" spans="1:8" ht="12.75">
      <c r="A34" s="4">
        <v>6533</v>
      </c>
      <c r="B34" t="s">
        <v>180</v>
      </c>
      <c r="C34" t="s">
        <v>181</v>
      </c>
      <c r="D34" s="1" t="s">
        <v>207</v>
      </c>
      <c r="E34" s="5">
        <v>45.69</v>
      </c>
      <c r="F34" s="5">
        <f t="shared" si="0"/>
        <v>0.6899999999999977</v>
      </c>
      <c r="G34" s="16">
        <v>0</v>
      </c>
      <c r="H34" s="5">
        <f t="shared" si="1"/>
        <v>0.6899999999999977</v>
      </c>
    </row>
    <row r="35" spans="1:8" ht="12.75">
      <c r="A35" s="4">
        <v>6535</v>
      </c>
      <c r="B35" t="s">
        <v>279</v>
      </c>
      <c r="C35" t="s">
        <v>280</v>
      </c>
      <c r="D35" s="1" t="s">
        <v>281</v>
      </c>
      <c r="E35" s="5">
        <v>48.23</v>
      </c>
      <c r="F35" s="5">
        <f t="shared" si="0"/>
        <v>3.229999999999997</v>
      </c>
      <c r="G35" s="16">
        <v>15</v>
      </c>
      <c r="H35" s="5">
        <f t="shared" si="1"/>
        <v>18.229999999999997</v>
      </c>
    </row>
    <row r="36" spans="1:8" ht="12.75">
      <c r="A36" s="4">
        <v>6536</v>
      </c>
      <c r="B36" s="1" t="s">
        <v>12</v>
      </c>
      <c r="C36" s="1" t="s">
        <v>13</v>
      </c>
      <c r="D36" s="1" t="s">
        <v>264</v>
      </c>
      <c r="E36" s="5">
        <v>45.12</v>
      </c>
      <c r="F36" s="5">
        <f t="shared" si="0"/>
        <v>0.11999999999999744</v>
      </c>
      <c r="G36" s="16">
        <v>0</v>
      </c>
      <c r="H36" s="5">
        <f t="shared" si="1"/>
        <v>0.11999999999999744</v>
      </c>
    </row>
    <row r="37" spans="1:8" ht="12.75">
      <c r="A37" s="4">
        <v>6537</v>
      </c>
      <c r="B37" s="1" t="s">
        <v>5</v>
      </c>
      <c r="C37" s="1" t="s">
        <v>24</v>
      </c>
      <c r="D37" s="1" t="s">
        <v>276</v>
      </c>
      <c r="E37" s="5">
        <v>47.11</v>
      </c>
      <c r="F37" s="5">
        <f>IF(E37=0,0,IF(E37&gt;$H$2,120,IF(E37&lt;$F$2,0,IF($H$2&gt;E37&gt;$F$2,E37-$F$2))))</f>
        <v>2.1099999999999994</v>
      </c>
      <c r="G37" s="16">
        <v>5</v>
      </c>
      <c r="H37" s="5">
        <f t="shared" si="1"/>
        <v>7.109999999999999</v>
      </c>
    </row>
    <row r="38" spans="1:8" ht="12.75">
      <c r="A38" s="25">
        <v>6538</v>
      </c>
      <c r="B38" t="s">
        <v>98</v>
      </c>
      <c r="C38" t="s">
        <v>99</v>
      </c>
      <c r="D38" s="1" t="s">
        <v>102</v>
      </c>
      <c r="E38" s="5">
        <v>42.93</v>
      </c>
      <c r="F38" s="5">
        <f t="shared" si="0"/>
        <v>0</v>
      </c>
      <c r="G38" s="16">
        <v>0</v>
      </c>
      <c r="H38" s="5">
        <f t="shared" si="1"/>
        <v>0</v>
      </c>
    </row>
    <row r="39" spans="1:8" ht="12.75">
      <c r="A39" s="4">
        <v>6539</v>
      </c>
      <c r="B39" s="1" t="s">
        <v>58</v>
      </c>
      <c r="C39" s="1" t="s">
        <v>14</v>
      </c>
      <c r="D39" s="1" t="s">
        <v>254</v>
      </c>
      <c r="E39" s="5">
        <v>42.72</v>
      </c>
      <c r="F39" s="5">
        <f t="shared" si="0"/>
        <v>0</v>
      </c>
      <c r="G39" s="16">
        <v>0</v>
      </c>
      <c r="H39" s="5">
        <f t="shared" si="1"/>
        <v>0</v>
      </c>
    </row>
    <row r="40" spans="1:8" ht="12.75">
      <c r="A40" s="4">
        <v>6541</v>
      </c>
      <c r="B40" t="s">
        <v>63</v>
      </c>
      <c r="C40" t="s">
        <v>283</v>
      </c>
      <c r="D40" s="1" t="s">
        <v>17</v>
      </c>
      <c r="E40" s="5"/>
      <c r="F40" s="5">
        <f t="shared" si="0"/>
        <v>0</v>
      </c>
      <c r="G40" s="16">
        <v>120</v>
      </c>
      <c r="H40" s="5">
        <f t="shared" si="1"/>
        <v>120</v>
      </c>
    </row>
    <row r="41" spans="1:8" ht="12.75">
      <c r="A41" s="25">
        <v>6542</v>
      </c>
      <c r="B41" t="s">
        <v>161</v>
      </c>
      <c r="C41" t="s">
        <v>130</v>
      </c>
      <c r="D41" s="1" t="s">
        <v>281</v>
      </c>
      <c r="E41" s="5">
        <v>40.24</v>
      </c>
      <c r="F41" s="5">
        <f t="shared" si="0"/>
        <v>0</v>
      </c>
      <c r="G41" s="16">
        <v>0</v>
      </c>
      <c r="H41" s="5">
        <f t="shared" si="1"/>
        <v>0</v>
      </c>
    </row>
    <row r="42" spans="1:8" ht="12.75">
      <c r="A42" s="4">
        <v>6543</v>
      </c>
      <c r="B42" s="1" t="s">
        <v>173</v>
      </c>
      <c r="C42" s="1" t="s">
        <v>174</v>
      </c>
      <c r="D42" s="1" t="s">
        <v>163</v>
      </c>
      <c r="E42" s="5">
        <v>57.93</v>
      </c>
      <c r="F42" s="5">
        <f t="shared" si="0"/>
        <v>12.93</v>
      </c>
      <c r="G42" s="16">
        <v>5</v>
      </c>
      <c r="H42" s="5">
        <f t="shared" si="1"/>
        <v>17.93</v>
      </c>
    </row>
    <row r="43" spans="1:8" ht="12.75">
      <c r="A43" s="4">
        <v>6544</v>
      </c>
      <c r="B43" t="s">
        <v>94</v>
      </c>
      <c r="C43" t="s">
        <v>284</v>
      </c>
      <c r="D43" s="1" t="s">
        <v>175</v>
      </c>
      <c r="E43" s="5">
        <v>47.19</v>
      </c>
      <c r="F43" s="5">
        <f t="shared" si="0"/>
        <v>2.1899999999999977</v>
      </c>
      <c r="G43" s="16">
        <v>5</v>
      </c>
      <c r="H43" s="5">
        <f t="shared" si="1"/>
        <v>7.189999999999998</v>
      </c>
    </row>
    <row r="44" spans="1:8" ht="12.75">
      <c r="A44" s="4">
        <v>6545</v>
      </c>
      <c r="B44" t="s">
        <v>285</v>
      </c>
      <c r="C44" t="s">
        <v>286</v>
      </c>
      <c r="D44" s="1" t="s">
        <v>163</v>
      </c>
      <c r="E44" s="5"/>
      <c r="F44" s="5">
        <f>IF(E44=0,0,IF(E44&gt;63,120,IF(E44&lt;42,0,IF(63&gt;E44&gt;42,E44-42))))</f>
        <v>0</v>
      </c>
      <c r="G44" s="16">
        <v>120</v>
      </c>
      <c r="H44" s="5">
        <f t="shared" si="1"/>
        <v>120</v>
      </c>
    </row>
    <row r="45" spans="1:8" ht="12.75">
      <c r="A45" s="25">
        <v>6546</v>
      </c>
      <c r="B45" s="18" t="s">
        <v>287</v>
      </c>
      <c r="C45" s="18" t="s">
        <v>69</v>
      </c>
      <c r="D45" s="19" t="s">
        <v>114</v>
      </c>
      <c r="E45" s="5">
        <v>46.37</v>
      </c>
      <c r="F45" s="5">
        <f>IF(E45=0,0,IF(E45&gt;63,120,IF(E45&lt;42,0,IF(63&gt;E45&gt;42,E45-42))))</f>
        <v>4.369999999999997</v>
      </c>
      <c r="G45" s="16">
        <v>5</v>
      </c>
      <c r="H45" s="5">
        <f t="shared" si="1"/>
        <v>9.369999999999997</v>
      </c>
    </row>
    <row r="46" spans="1:8" ht="12.75">
      <c r="A46" s="4">
        <v>6547</v>
      </c>
      <c r="B46" s="1" t="s">
        <v>151</v>
      </c>
      <c r="C46" s="1" t="s">
        <v>152</v>
      </c>
      <c r="D46" s="1" t="s">
        <v>17</v>
      </c>
      <c r="E46" s="5">
        <v>56.14</v>
      </c>
      <c r="F46" s="5">
        <f>IF(E46=0,0,IF(E46&gt;63,120,IF(E46&lt;42,0,IF(63&gt;E46&gt;42,E46-42))))</f>
        <v>14.14</v>
      </c>
      <c r="G46" s="16">
        <v>0</v>
      </c>
      <c r="H46" s="5">
        <f t="shared" si="1"/>
        <v>14.14</v>
      </c>
    </row>
  </sheetData>
  <mergeCells count="1">
    <mergeCell ref="E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1" sqref="G41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11" max="11" width="10.25390625" style="0" customWidth="1"/>
    <col min="18" max="18" width="12.25390625" style="0" customWidth="1"/>
    <col min="19" max="19" width="9.75390625" style="0" customWidth="1"/>
    <col min="21" max="21" width="10.125" style="0" customWidth="1"/>
  </cols>
  <sheetData>
    <row r="1" spans="5:14" ht="12.75">
      <c r="E1" s="97" t="s">
        <v>29</v>
      </c>
      <c r="F1" s="97"/>
      <c r="G1" s="97"/>
      <c r="H1" s="97"/>
      <c r="J1" s="97"/>
      <c r="K1" s="98"/>
      <c r="L1" s="98"/>
      <c r="M1" s="98"/>
      <c r="N1" s="98"/>
    </row>
    <row r="2" spans="5:17" ht="12.75">
      <c r="E2" s="15" t="s">
        <v>188</v>
      </c>
      <c r="F2" s="34">
        <v>45</v>
      </c>
      <c r="G2" s="15" t="s">
        <v>189</v>
      </c>
      <c r="H2" s="34">
        <v>120</v>
      </c>
      <c r="J2" s="15"/>
      <c r="K2" s="32"/>
      <c r="L2" s="33"/>
      <c r="M2" s="32"/>
      <c r="N2" s="32"/>
      <c r="Q2" s="6"/>
    </row>
    <row r="3" spans="1:19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25</v>
      </c>
      <c r="F3" s="2" t="s">
        <v>30</v>
      </c>
      <c r="G3" s="3" t="s">
        <v>26</v>
      </c>
      <c r="H3" s="2" t="s">
        <v>27</v>
      </c>
      <c r="I3" s="2"/>
      <c r="J3" s="2"/>
      <c r="K3" s="2"/>
      <c r="L3" s="2"/>
      <c r="M3" s="2"/>
      <c r="N3" s="2"/>
      <c r="R3" s="31"/>
      <c r="S3" s="31"/>
    </row>
    <row r="4" spans="1:19" ht="12.75">
      <c r="A4" s="25">
        <v>5501</v>
      </c>
      <c r="B4" t="s">
        <v>292</v>
      </c>
      <c r="C4" t="s">
        <v>293</v>
      </c>
      <c r="D4" s="1" t="s">
        <v>294</v>
      </c>
      <c r="E4" s="5">
        <v>45.45</v>
      </c>
      <c r="F4" s="5">
        <f aca="true" t="shared" si="0" ref="F4:F44">IF(E4=0,0,IF(E4&gt;$H$2,120,IF(E4&lt;$F$2,0,IF($H$2&gt;E4&gt;$F$2,E4-$F$2))))</f>
        <v>0.45000000000000284</v>
      </c>
      <c r="G4" s="16">
        <v>5</v>
      </c>
      <c r="H4" s="5">
        <f>SUM(F4:G4)</f>
        <v>5.450000000000003</v>
      </c>
      <c r="I4" s="21"/>
      <c r="J4" s="5"/>
      <c r="K4" s="5"/>
      <c r="L4" s="16"/>
      <c r="M4" s="5"/>
      <c r="N4" s="16"/>
      <c r="R4" s="30"/>
      <c r="S4" s="30"/>
    </row>
    <row r="5" spans="1:19" ht="12.75">
      <c r="A5" s="4">
        <v>5502</v>
      </c>
      <c r="B5" s="1" t="s">
        <v>37</v>
      </c>
      <c r="C5" s="1" t="s">
        <v>47</v>
      </c>
      <c r="D5" s="1" t="s">
        <v>44</v>
      </c>
      <c r="E5" s="5">
        <v>45.74</v>
      </c>
      <c r="F5" s="5">
        <f t="shared" si="0"/>
        <v>0.740000000000002</v>
      </c>
      <c r="G5" s="16">
        <v>5</v>
      </c>
      <c r="H5" s="5">
        <f aca="true" t="shared" si="1" ref="H5:H44">SUM(F5:G5)</f>
        <v>5.740000000000002</v>
      </c>
      <c r="I5" s="21"/>
      <c r="J5" s="5"/>
      <c r="K5" s="5"/>
      <c r="L5" s="16"/>
      <c r="M5" s="5"/>
      <c r="N5" s="22"/>
      <c r="R5" s="30"/>
      <c r="S5" s="30"/>
    </row>
    <row r="6" spans="1:19" ht="12.75">
      <c r="A6" s="4">
        <v>5503</v>
      </c>
      <c r="B6" s="1" t="s">
        <v>295</v>
      </c>
      <c r="C6" s="1" t="s">
        <v>296</v>
      </c>
      <c r="D6" s="1" t="s">
        <v>294</v>
      </c>
      <c r="E6" s="5">
        <v>49.15</v>
      </c>
      <c r="F6" s="5">
        <f t="shared" si="0"/>
        <v>4.149999999999999</v>
      </c>
      <c r="G6" s="16">
        <v>0</v>
      </c>
      <c r="H6" s="5">
        <f t="shared" si="1"/>
        <v>4.149999999999999</v>
      </c>
      <c r="I6" s="21"/>
      <c r="J6" s="5"/>
      <c r="K6" s="5"/>
      <c r="L6" s="16"/>
      <c r="M6" s="5"/>
      <c r="N6" s="17"/>
      <c r="R6" s="30"/>
      <c r="S6" s="30"/>
    </row>
    <row r="7" spans="1:19" ht="12.75">
      <c r="A7" s="25">
        <v>5504</v>
      </c>
      <c r="B7" t="s">
        <v>213</v>
      </c>
      <c r="C7" t="s">
        <v>214</v>
      </c>
      <c r="D7" s="1" t="s">
        <v>17</v>
      </c>
      <c r="E7" s="5">
        <v>50.2</v>
      </c>
      <c r="F7" s="5">
        <f t="shared" si="0"/>
        <v>5.200000000000003</v>
      </c>
      <c r="G7" s="16">
        <v>5</v>
      </c>
      <c r="H7" s="5">
        <f>SUM(F7:G7)</f>
        <v>10.200000000000003</v>
      </c>
      <c r="I7" s="21"/>
      <c r="J7" s="5"/>
      <c r="K7" s="5"/>
      <c r="L7" s="16"/>
      <c r="M7" s="5"/>
      <c r="N7" s="16"/>
      <c r="R7" s="30"/>
      <c r="S7" s="30"/>
    </row>
    <row r="8" spans="1:19" ht="12.75">
      <c r="A8" s="4">
        <v>5505</v>
      </c>
      <c r="B8" s="1" t="s">
        <v>48</v>
      </c>
      <c r="C8" s="1" t="s">
        <v>297</v>
      </c>
      <c r="D8" s="1" t="s">
        <v>298</v>
      </c>
      <c r="E8" s="5">
        <v>43.34</v>
      </c>
      <c r="F8" s="5">
        <f t="shared" si="0"/>
        <v>0</v>
      </c>
      <c r="G8" s="16">
        <v>0</v>
      </c>
      <c r="H8" s="5">
        <f t="shared" si="1"/>
        <v>0</v>
      </c>
      <c r="I8" s="21"/>
      <c r="J8" s="5"/>
      <c r="K8" s="5"/>
      <c r="L8" s="16"/>
      <c r="M8" s="5"/>
      <c r="N8" s="20"/>
      <c r="R8" s="30"/>
      <c r="S8" s="30"/>
    </row>
    <row r="9" spans="1:19" ht="12.75">
      <c r="A9" s="25">
        <v>5506</v>
      </c>
      <c r="B9" s="18" t="s">
        <v>132</v>
      </c>
      <c r="C9" s="18" t="s">
        <v>156</v>
      </c>
      <c r="D9" s="19" t="s">
        <v>4</v>
      </c>
      <c r="E9" s="5">
        <v>45.14</v>
      </c>
      <c r="F9" s="5">
        <f t="shared" si="0"/>
        <v>0.14000000000000057</v>
      </c>
      <c r="G9" s="16">
        <v>10</v>
      </c>
      <c r="H9" s="5">
        <f t="shared" si="1"/>
        <v>10.14</v>
      </c>
      <c r="I9" s="21"/>
      <c r="J9" s="5"/>
      <c r="K9" s="5"/>
      <c r="L9" s="16"/>
      <c r="M9" s="5"/>
      <c r="N9" s="21"/>
      <c r="R9" s="30"/>
      <c r="S9" s="30"/>
    </row>
    <row r="10" spans="1:19" ht="12.75">
      <c r="A10" s="4">
        <v>5507</v>
      </c>
      <c r="B10" s="1" t="s">
        <v>299</v>
      </c>
      <c r="C10" s="1" t="s">
        <v>300</v>
      </c>
      <c r="D10" s="1" t="s">
        <v>34</v>
      </c>
      <c r="E10" s="5"/>
      <c r="F10" s="5">
        <f t="shared" si="0"/>
        <v>0</v>
      </c>
      <c r="G10" s="16">
        <v>100</v>
      </c>
      <c r="H10" s="5">
        <f t="shared" si="1"/>
        <v>100</v>
      </c>
      <c r="I10" s="21"/>
      <c r="J10" s="5"/>
      <c r="K10" s="5"/>
      <c r="L10" s="16"/>
      <c r="M10" s="5"/>
      <c r="N10" s="22"/>
      <c r="R10" s="30"/>
      <c r="S10" s="30"/>
    </row>
    <row r="11" spans="1:19" ht="12.75">
      <c r="A11" s="4">
        <v>5508</v>
      </c>
      <c r="B11" s="1" t="s">
        <v>223</v>
      </c>
      <c r="C11" s="1" t="s">
        <v>301</v>
      </c>
      <c r="D11" s="1" t="s">
        <v>147</v>
      </c>
      <c r="E11" s="5">
        <v>49.55</v>
      </c>
      <c r="F11" s="5">
        <f t="shared" si="0"/>
        <v>4.549999999999997</v>
      </c>
      <c r="G11" s="16">
        <v>0</v>
      </c>
      <c r="H11" s="5">
        <f t="shared" si="1"/>
        <v>4.549999999999997</v>
      </c>
      <c r="I11" s="21"/>
      <c r="J11" s="5"/>
      <c r="K11" s="5"/>
      <c r="L11" s="16"/>
      <c r="M11" s="5"/>
      <c r="N11" s="20"/>
      <c r="R11" s="30"/>
      <c r="S11" s="30"/>
    </row>
    <row r="12" spans="1:19" ht="12.75">
      <c r="A12" s="4">
        <v>5509</v>
      </c>
      <c r="B12" s="1" t="s">
        <v>15</v>
      </c>
      <c r="C12" s="1" t="s">
        <v>209</v>
      </c>
      <c r="D12" s="1" t="s">
        <v>44</v>
      </c>
      <c r="E12" s="5">
        <v>43.29</v>
      </c>
      <c r="F12" s="5">
        <f t="shared" si="0"/>
        <v>0</v>
      </c>
      <c r="G12" s="16">
        <v>5</v>
      </c>
      <c r="H12" s="5">
        <f t="shared" si="1"/>
        <v>5</v>
      </c>
      <c r="I12" s="21"/>
      <c r="J12" s="5"/>
      <c r="K12" s="5"/>
      <c r="L12" s="16"/>
      <c r="M12" s="5"/>
      <c r="N12" s="17"/>
      <c r="R12" s="30"/>
      <c r="S12" s="30"/>
    </row>
    <row r="13" spans="1:19" ht="12.75">
      <c r="A13" s="4">
        <v>5510</v>
      </c>
      <c r="B13" s="1" t="s">
        <v>67</v>
      </c>
      <c r="C13" s="1" t="s">
        <v>204</v>
      </c>
      <c r="D13" s="1" t="s">
        <v>17</v>
      </c>
      <c r="E13" s="5">
        <v>57.02</v>
      </c>
      <c r="F13" s="5">
        <f t="shared" si="0"/>
        <v>12.020000000000003</v>
      </c>
      <c r="G13" s="16">
        <v>15</v>
      </c>
      <c r="H13" s="5">
        <f t="shared" si="1"/>
        <v>27.020000000000003</v>
      </c>
      <c r="I13" s="21"/>
      <c r="J13" s="5"/>
      <c r="K13" s="5"/>
      <c r="L13" s="16"/>
      <c r="M13" s="5"/>
      <c r="N13" s="16"/>
      <c r="R13" s="30"/>
      <c r="S13" s="30"/>
    </row>
    <row r="14" spans="1:19" ht="12.75">
      <c r="A14" s="4">
        <v>5511</v>
      </c>
      <c r="B14" s="1" t="s">
        <v>259</v>
      </c>
      <c r="C14" s="1" t="s">
        <v>87</v>
      </c>
      <c r="D14" s="1" t="s">
        <v>113</v>
      </c>
      <c r="E14" s="5">
        <v>52.03</v>
      </c>
      <c r="F14" s="5">
        <f t="shared" si="0"/>
        <v>7.030000000000001</v>
      </c>
      <c r="G14" s="16">
        <v>5</v>
      </c>
      <c r="H14" s="5">
        <f t="shared" si="1"/>
        <v>12.030000000000001</v>
      </c>
      <c r="I14" s="21"/>
      <c r="J14" s="5"/>
      <c r="K14" s="5"/>
      <c r="L14" s="16"/>
      <c r="M14" s="5"/>
      <c r="N14" s="16"/>
      <c r="O14" s="5"/>
      <c r="P14" s="5"/>
      <c r="Q14" s="5"/>
      <c r="R14" s="30"/>
      <c r="S14" s="30"/>
    </row>
    <row r="15" spans="1:19" ht="12.75">
      <c r="A15" s="4">
        <v>5512</v>
      </c>
      <c r="B15" s="1" t="s">
        <v>40</v>
      </c>
      <c r="C15" s="1" t="s">
        <v>201</v>
      </c>
      <c r="D15" s="1" t="s">
        <v>19</v>
      </c>
      <c r="E15" s="5">
        <v>49.79</v>
      </c>
      <c r="F15" s="5">
        <f t="shared" si="0"/>
        <v>4.789999999999999</v>
      </c>
      <c r="G15" s="16">
        <v>10</v>
      </c>
      <c r="H15" s="5">
        <f t="shared" si="1"/>
        <v>14.79</v>
      </c>
      <c r="I15" s="21"/>
      <c r="J15" s="5"/>
      <c r="K15" s="5"/>
      <c r="L15" s="16"/>
      <c r="M15" s="5"/>
      <c r="N15" s="21"/>
      <c r="R15" s="30"/>
      <c r="S15" s="30"/>
    </row>
    <row r="16" spans="1:19" ht="12.75">
      <c r="A16" s="4">
        <v>5513</v>
      </c>
      <c r="B16" s="1" t="s">
        <v>77</v>
      </c>
      <c r="C16" s="1" t="s">
        <v>86</v>
      </c>
      <c r="D16" s="1" t="s">
        <v>101</v>
      </c>
      <c r="E16" s="5">
        <v>50.7</v>
      </c>
      <c r="F16" s="5">
        <f t="shared" si="0"/>
        <v>5.700000000000003</v>
      </c>
      <c r="G16" s="16">
        <v>10</v>
      </c>
      <c r="H16" s="5">
        <f>SUM(F16:G16)</f>
        <v>15.700000000000003</v>
      </c>
      <c r="I16" s="21"/>
      <c r="J16" s="5"/>
      <c r="K16" s="5"/>
      <c r="L16" s="16"/>
      <c r="M16" s="5"/>
      <c r="N16" s="17"/>
      <c r="R16" s="30"/>
      <c r="S16" s="30"/>
    </row>
    <row r="17" spans="1:19" ht="12.75">
      <c r="A17" s="4">
        <v>5514</v>
      </c>
      <c r="B17" s="1" t="s">
        <v>92</v>
      </c>
      <c r="C17" s="1" t="s">
        <v>202</v>
      </c>
      <c r="D17" s="1" t="s">
        <v>34</v>
      </c>
      <c r="E17" s="5">
        <v>42.65</v>
      </c>
      <c r="F17" s="5">
        <f t="shared" si="0"/>
        <v>0</v>
      </c>
      <c r="G17" s="16">
        <v>15</v>
      </c>
      <c r="H17" s="5">
        <f t="shared" si="1"/>
        <v>15</v>
      </c>
      <c r="I17" s="21"/>
      <c r="J17" s="5"/>
      <c r="K17" s="5"/>
      <c r="L17" s="16"/>
      <c r="M17" s="5"/>
      <c r="N17" s="16"/>
      <c r="R17" s="30"/>
      <c r="S17" s="30"/>
    </row>
    <row r="18" spans="1:19" ht="12.75">
      <c r="A18" s="4">
        <v>5515</v>
      </c>
      <c r="B18" s="1" t="s">
        <v>46</v>
      </c>
      <c r="C18" s="1" t="s">
        <v>302</v>
      </c>
      <c r="D18" s="1" t="s">
        <v>4</v>
      </c>
      <c r="E18" s="5"/>
      <c r="F18" s="5">
        <f t="shared" si="0"/>
        <v>0</v>
      </c>
      <c r="G18" s="16">
        <v>120</v>
      </c>
      <c r="H18" s="5">
        <f t="shared" si="1"/>
        <v>120</v>
      </c>
      <c r="I18" s="21"/>
      <c r="J18" s="5"/>
      <c r="K18" s="5"/>
      <c r="L18" s="16"/>
      <c r="M18" s="5"/>
      <c r="N18" s="21"/>
      <c r="R18" s="30"/>
      <c r="S18" s="30"/>
    </row>
    <row r="19" spans="1:19" ht="12.75">
      <c r="A19" s="4">
        <v>5516</v>
      </c>
      <c r="B19" s="1" t="s">
        <v>303</v>
      </c>
      <c r="C19" s="1" t="s">
        <v>304</v>
      </c>
      <c r="D19" s="1" t="s">
        <v>305</v>
      </c>
      <c r="E19" s="5">
        <v>54.32</v>
      </c>
      <c r="F19" s="5">
        <f t="shared" si="0"/>
        <v>9.32</v>
      </c>
      <c r="G19" s="16">
        <v>5</v>
      </c>
      <c r="H19" s="5">
        <f t="shared" si="1"/>
        <v>14.32</v>
      </c>
      <c r="I19" s="21"/>
      <c r="J19" s="5"/>
      <c r="K19" s="5"/>
      <c r="L19" s="16"/>
      <c r="M19" s="5"/>
      <c r="N19" s="16"/>
      <c r="R19" s="30"/>
      <c r="S19" s="30"/>
    </row>
    <row r="20" spans="1:19" ht="12.75">
      <c r="A20" s="25">
        <v>5517</v>
      </c>
      <c r="B20" t="s">
        <v>107</v>
      </c>
      <c r="C20" t="s">
        <v>203</v>
      </c>
      <c r="D20" s="1" t="s">
        <v>306</v>
      </c>
      <c r="E20" s="5">
        <v>41.33</v>
      </c>
      <c r="F20" s="5">
        <f t="shared" si="0"/>
        <v>0</v>
      </c>
      <c r="G20" s="16">
        <v>5</v>
      </c>
      <c r="H20" s="5">
        <f t="shared" si="1"/>
        <v>5</v>
      </c>
      <c r="I20" s="21"/>
      <c r="J20" s="5"/>
      <c r="K20" s="5"/>
      <c r="L20" s="16"/>
      <c r="M20" s="5"/>
      <c r="N20" s="16"/>
      <c r="R20" s="30"/>
      <c r="S20" s="30"/>
    </row>
    <row r="21" spans="1:19" ht="12.75">
      <c r="A21" s="25">
        <v>5518</v>
      </c>
      <c r="B21" t="s">
        <v>10</v>
      </c>
      <c r="C21" t="s">
        <v>208</v>
      </c>
      <c r="D21" s="1" t="s">
        <v>19</v>
      </c>
      <c r="E21" s="5">
        <v>46.84</v>
      </c>
      <c r="F21" s="5">
        <f t="shared" si="0"/>
        <v>1.8400000000000034</v>
      </c>
      <c r="G21" s="16">
        <v>15</v>
      </c>
      <c r="H21" s="5">
        <f t="shared" si="1"/>
        <v>16.840000000000003</v>
      </c>
      <c r="I21" s="21"/>
      <c r="J21" s="5"/>
      <c r="K21" s="5"/>
      <c r="L21" s="16"/>
      <c r="M21" s="5"/>
      <c r="N21" s="17"/>
      <c r="R21" s="30"/>
      <c r="S21" s="30"/>
    </row>
    <row r="22" spans="1:19" ht="12.75">
      <c r="A22" s="4">
        <v>5519</v>
      </c>
      <c r="B22" s="1" t="s">
        <v>117</v>
      </c>
      <c r="C22" s="1" t="s">
        <v>118</v>
      </c>
      <c r="D22" s="1" t="s">
        <v>104</v>
      </c>
      <c r="E22" s="5">
        <v>47.77</v>
      </c>
      <c r="F22" s="5">
        <f t="shared" si="0"/>
        <v>2.770000000000003</v>
      </c>
      <c r="G22" s="16">
        <v>0</v>
      </c>
      <c r="H22" s="5">
        <f t="shared" si="1"/>
        <v>2.770000000000003</v>
      </c>
      <c r="I22" s="21"/>
      <c r="J22" s="5"/>
      <c r="K22" s="5"/>
      <c r="L22" s="16"/>
      <c r="M22" s="5"/>
      <c r="N22" s="16"/>
      <c r="R22" s="30"/>
      <c r="S22" s="30"/>
    </row>
    <row r="23" spans="1:19" ht="12.75">
      <c r="A23" s="25">
        <v>5520</v>
      </c>
      <c r="B23" t="s">
        <v>159</v>
      </c>
      <c r="C23" t="s">
        <v>191</v>
      </c>
      <c r="D23" s="1" t="s">
        <v>307</v>
      </c>
      <c r="E23" s="5">
        <v>37.9</v>
      </c>
      <c r="F23" s="5">
        <f t="shared" si="0"/>
        <v>0</v>
      </c>
      <c r="G23" s="16">
        <v>0</v>
      </c>
      <c r="H23" s="5">
        <f t="shared" si="1"/>
        <v>0</v>
      </c>
      <c r="I23" s="21"/>
      <c r="J23" s="5"/>
      <c r="K23" s="5"/>
      <c r="L23" s="16"/>
      <c r="M23" s="5"/>
      <c r="N23" s="20"/>
      <c r="O23" s="5"/>
      <c r="P23" s="5"/>
      <c r="Q23" s="5"/>
      <c r="R23" s="30"/>
      <c r="S23" s="30"/>
    </row>
    <row r="24" spans="1:19" ht="12.75">
      <c r="A24" s="4">
        <v>5521</v>
      </c>
      <c r="B24" s="1" t="s">
        <v>49</v>
      </c>
      <c r="C24" s="1" t="s">
        <v>50</v>
      </c>
      <c r="D24" s="1" t="s">
        <v>65</v>
      </c>
      <c r="E24" s="5"/>
      <c r="F24" s="5">
        <f t="shared" si="0"/>
        <v>0</v>
      </c>
      <c r="G24" s="16">
        <v>120</v>
      </c>
      <c r="H24" s="5">
        <f t="shared" si="1"/>
        <v>120</v>
      </c>
      <c r="I24" s="21"/>
      <c r="J24" s="5"/>
      <c r="K24" s="5"/>
      <c r="L24" s="16"/>
      <c r="M24" s="5"/>
      <c r="N24" s="16"/>
      <c r="R24" s="30"/>
      <c r="S24" s="30"/>
    </row>
    <row r="25" spans="1:19" ht="12.75">
      <c r="A25" s="4">
        <v>5522</v>
      </c>
      <c r="B25" t="s">
        <v>176</v>
      </c>
      <c r="C25" t="s">
        <v>215</v>
      </c>
      <c r="D25" s="1" t="s">
        <v>18</v>
      </c>
      <c r="E25" s="5">
        <v>52.8</v>
      </c>
      <c r="F25" s="5">
        <f t="shared" si="0"/>
        <v>7.799999999999997</v>
      </c>
      <c r="G25" s="16">
        <v>0</v>
      </c>
      <c r="H25" s="5">
        <f t="shared" si="1"/>
        <v>7.799999999999997</v>
      </c>
      <c r="I25" s="21"/>
      <c r="J25" s="5"/>
      <c r="K25" s="5"/>
      <c r="L25" s="16"/>
      <c r="M25" s="5"/>
      <c r="N25" s="21"/>
      <c r="R25" s="30"/>
      <c r="S25" s="30"/>
    </row>
    <row r="26" spans="1:19" ht="12.75">
      <c r="A26" s="4">
        <v>5523</v>
      </c>
      <c r="B26" s="1" t="s">
        <v>282</v>
      </c>
      <c r="C26" s="1" t="s">
        <v>308</v>
      </c>
      <c r="D26" s="1" t="s">
        <v>309</v>
      </c>
      <c r="E26" s="5">
        <v>43.78</v>
      </c>
      <c r="F26" s="5">
        <f t="shared" si="0"/>
        <v>0</v>
      </c>
      <c r="G26" s="16">
        <v>5</v>
      </c>
      <c r="H26" s="5">
        <f t="shared" si="1"/>
        <v>5</v>
      </c>
      <c r="I26" s="21"/>
      <c r="J26" s="5"/>
      <c r="K26" s="5"/>
      <c r="L26" s="16"/>
      <c r="M26" s="5"/>
      <c r="N26" s="17"/>
      <c r="R26" s="30"/>
      <c r="S26" s="30"/>
    </row>
    <row r="27" spans="1:19" ht="12.75">
      <c r="A27" s="4">
        <v>5524</v>
      </c>
      <c r="B27" t="s">
        <v>196</v>
      </c>
      <c r="C27" t="s">
        <v>310</v>
      </c>
      <c r="D27" s="1" t="s">
        <v>198</v>
      </c>
      <c r="E27" s="5">
        <v>47.49</v>
      </c>
      <c r="F27" s="5">
        <f t="shared" si="0"/>
        <v>2.490000000000002</v>
      </c>
      <c r="G27" s="16">
        <v>0</v>
      </c>
      <c r="H27" s="5">
        <f t="shared" si="1"/>
        <v>2.490000000000002</v>
      </c>
      <c r="I27" s="21"/>
      <c r="J27" s="5"/>
      <c r="K27" s="5"/>
      <c r="L27" s="16"/>
      <c r="M27" s="5"/>
      <c r="N27" s="16"/>
      <c r="R27" s="30"/>
      <c r="S27" s="30"/>
    </row>
    <row r="28" spans="1:19" ht="12.75">
      <c r="A28" s="4">
        <v>5525</v>
      </c>
      <c r="B28" s="1" t="s">
        <v>311</v>
      </c>
      <c r="C28" s="1" t="s">
        <v>125</v>
      </c>
      <c r="D28" s="1" t="s">
        <v>66</v>
      </c>
      <c r="E28" s="5">
        <v>61.13</v>
      </c>
      <c r="F28" s="5">
        <f t="shared" si="0"/>
        <v>16.130000000000003</v>
      </c>
      <c r="G28" s="16">
        <v>0</v>
      </c>
      <c r="H28" s="5">
        <f t="shared" si="1"/>
        <v>16.130000000000003</v>
      </c>
      <c r="I28" s="21"/>
      <c r="J28" s="5"/>
      <c r="K28" s="5"/>
      <c r="L28" s="16"/>
      <c r="M28" s="5"/>
      <c r="N28" s="20"/>
      <c r="R28" s="30"/>
      <c r="S28" s="30"/>
    </row>
    <row r="29" spans="1:19" ht="12.75">
      <c r="A29" s="4">
        <v>5526</v>
      </c>
      <c r="B29" s="1" t="s">
        <v>88</v>
      </c>
      <c r="C29" s="1" t="s">
        <v>89</v>
      </c>
      <c r="D29" s="1" t="s">
        <v>112</v>
      </c>
      <c r="E29" s="5">
        <v>45.89</v>
      </c>
      <c r="F29" s="5">
        <f t="shared" si="0"/>
        <v>0.8900000000000006</v>
      </c>
      <c r="G29" s="16">
        <v>0</v>
      </c>
      <c r="H29" s="5">
        <f t="shared" si="1"/>
        <v>0.8900000000000006</v>
      </c>
      <c r="I29" s="21"/>
      <c r="J29" s="5"/>
      <c r="K29" s="5"/>
      <c r="L29" s="16"/>
      <c r="M29" s="5"/>
      <c r="N29" s="16"/>
      <c r="R29" s="30"/>
      <c r="S29" s="30"/>
    </row>
    <row r="30" spans="1:19" ht="12.75">
      <c r="A30" s="4">
        <v>5527</v>
      </c>
      <c r="B30" s="1" t="s">
        <v>81</v>
      </c>
      <c r="C30" s="1" t="s">
        <v>192</v>
      </c>
      <c r="D30" s="1" t="s">
        <v>312</v>
      </c>
      <c r="E30" s="5">
        <v>46.47</v>
      </c>
      <c r="F30" s="5">
        <f t="shared" si="0"/>
        <v>1.4699999999999989</v>
      </c>
      <c r="G30" s="16">
        <v>5</v>
      </c>
      <c r="H30" s="5">
        <f t="shared" si="1"/>
        <v>6.469999999999999</v>
      </c>
      <c r="I30" s="21"/>
      <c r="J30" s="5"/>
      <c r="K30" s="5"/>
      <c r="L30" s="16"/>
      <c r="M30" s="5"/>
      <c r="N30" s="16"/>
      <c r="R30" s="30"/>
      <c r="S30" s="30"/>
    </row>
    <row r="31" spans="1:19" ht="12.75">
      <c r="A31" s="4">
        <v>5528</v>
      </c>
      <c r="B31" s="1" t="s">
        <v>121</v>
      </c>
      <c r="C31" s="1" t="s">
        <v>193</v>
      </c>
      <c r="D31" s="1" t="s">
        <v>306</v>
      </c>
      <c r="E31" s="5"/>
      <c r="F31" s="5">
        <f t="shared" si="0"/>
        <v>0</v>
      </c>
      <c r="G31" s="16">
        <v>120</v>
      </c>
      <c r="H31" s="5">
        <f t="shared" si="1"/>
        <v>120</v>
      </c>
      <c r="I31" s="21"/>
      <c r="J31" s="5"/>
      <c r="K31" s="5"/>
      <c r="L31" s="16"/>
      <c r="M31" s="5"/>
      <c r="N31" s="16"/>
      <c r="R31" s="30"/>
      <c r="S31" s="30"/>
    </row>
    <row r="32" spans="1:19" ht="12.75">
      <c r="A32" s="4">
        <v>5529</v>
      </c>
      <c r="B32" s="1" t="s">
        <v>61</v>
      </c>
      <c r="C32" s="1" t="s">
        <v>313</v>
      </c>
      <c r="D32" s="1" t="s">
        <v>211</v>
      </c>
      <c r="E32" s="5"/>
      <c r="F32" s="5">
        <f t="shared" si="0"/>
        <v>0</v>
      </c>
      <c r="G32" s="16">
        <v>120</v>
      </c>
      <c r="H32" s="5">
        <f t="shared" si="1"/>
        <v>120</v>
      </c>
      <c r="I32" s="21"/>
      <c r="J32" s="5"/>
      <c r="K32" s="5"/>
      <c r="L32" s="16"/>
      <c r="M32" s="5"/>
      <c r="N32" s="20"/>
      <c r="R32" s="30"/>
      <c r="S32" s="30"/>
    </row>
    <row r="33" spans="1:19" ht="12.75">
      <c r="A33" s="4">
        <v>5530</v>
      </c>
      <c r="B33" s="1" t="s">
        <v>314</v>
      </c>
      <c r="C33" s="1" t="s">
        <v>315</v>
      </c>
      <c r="D33" s="1" t="s">
        <v>200</v>
      </c>
      <c r="E33" s="5">
        <v>45.23</v>
      </c>
      <c r="F33" s="5">
        <f t="shared" si="0"/>
        <v>0.22999999999999687</v>
      </c>
      <c r="G33" s="16">
        <v>5</v>
      </c>
      <c r="H33" s="5">
        <f t="shared" si="1"/>
        <v>5.229999999999997</v>
      </c>
      <c r="I33" s="21"/>
      <c r="J33" s="5"/>
      <c r="K33" s="5"/>
      <c r="L33" s="16"/>
      <c r="M33" s="5"/>
      <c r="N33" s="16"/>
      <c r="R33" s="30"/>
      <c r="S33" s="30"/>
    </row>
    <row r="34" spans="1:19" ht="12.75">
      <c r="A34" s="4">
        <v>5531</v>
      </c>
      <c r="B34" s="1" t="s">
        <v>63</v>
      </c>
      <c r="C34" s="1" t="s">
        <v>199</v>
      </c>
      <c r="D34" s="1" t="s">
        <v>66</v>
      </c>
      <c r="E34" s="5">
        <v>46.17</v>
      </c>
      <c r="F34" s="5">
        <f t="shared" si="0"/>
        <v>1.1700000000000017</v>
      </c>
      <c r="G34" s="16">
        <v>30</v>
      </c>
      <c r="H34" s="5">
        <f t="shared" si="1"/>
        <v>31.17</v>
      </c>
      <c r="I34" s="21"/>
      <c r="J34" s="5"/>
      <c r="K34" s="5"/>
      <c r="L34" s="16"/>
      <c r="M34" s="5"/>
      <c r="N34" s="16"/>
      <c r="R34" s="30"/>
      <c r="S34" s="30"/>
    </row>
    <row r="35" spans="1:19" ht="12.75">
      <c r="A35" s="4">
        <v>5532</v>
      </c>
      <c r="B35" s="1" t="s">
        <v>196</v>
      </c>
      <c r="C35" s="1" t="s">
        <v>197</v>
      </c>
      <c r="D35" s="1" t="s">
        <v>164</v>
      </c>
      <c r="E35" s="5">
        <v>46.88</v>
      </c>
      <c r="F35" s="5">
        <f t="shared" si="0"/>
        <v>1.8800000000000026</v>
      </c>
      <c r="G35" s="16">
        <v>0</v>
      </c>
      <c r="H35" s="5">
        <f t="shared" si="1"/>
        <v>1.8800000000000026</v>
      </c>
      <c r="I35" s="21"/>
      <c r="J35" s="5"/>
      <c r="K35" s="5"/>
      <c r="L35" s="16"/>
      <c r="M35" s="5"/>
      <c r="N35" s="21"/>
      <c r="R35" s="30"/>
      <c r="S35" s="30"/>
    </row>
    <row r="36" spans="1:19" ht="12.75">
      <c r="A36" s="4">
        <v>5533</v>
      </c>
      <c r="B36" s="1" t="s">
        <v>173</v>
      </c>
      <c r="C36" s="1" t="s">
        <v>316</v>
      </c>
      <c r="D36" s="1" t="s">
        <v>17</v>
      </c>
      <c r="E36" s="5"/>
      <c r="F36" s="5">
        <f t="shared" si="0"/>
        <v>0</v>
      </c>
      <c r="G36" s="16">
        <v>120</v>
      </c>
      <c r="H36" s="5">
        <f t="shared" si="1"/>
        <v>120</v>
      </c>
      <c r="I36" s="21"/>
      <c r="J36" s="5"/>
      <c r="K36" s="5"/>
      <c r="L36" s="16"/>
      <c r="M36" s="5"/>
      <c r="N36" s="16"/>
      <c r="R36" s="30"/>
      <c r="S36" s="30"/>
    </row>
    <row r="37" spans="1:19" ht="12.75">
      <c r="A37" s="4">
        <v>5534</v>
      </c>
      <c r="B37" s="1" t="s">
        <v>222</v>
      </c>
      <c r="C37" s="1" t="s">
        <v>317</v>
      </c>
      <c r="D37" s="1" t="s">
        <v>211</v>
      </c>
      <c r="E37" s="5"/>
      <c r="F37" s="5">
        <f t="shared" si="0"/>
        <v>0</v>
      </c>
      <c r="G37" s="16">
        <v>120</v>
      </c>
      <c r="H37" s="5">
        <f t="shared" si="1"/>
        <v>120</v>
      </c>
      <c r="I37" s="21"/>
      <c r="J37" s="5"/>
      <c r="K37" s="5"/>
      <c r="L37" s="16"/>
      <c r="M37" s="5"/>
      <c r="N37" s="16"/>
      <c r="R37" s="30"/>
      <c r="S37" s="30"/>
    </row>
    <row r="38" spans="1:19" ht="12.75">
      <c r="A38" s="4">
        <v>5535</v>
      </c>
      <c r="B38" s="1" t="s">
        <v>137</v>
      </c>
      <c r="C38" s="1" t="s">
        <v>205</v>
      </c>
      <c r="D38" s="1" t="s">
        <v>111</v>
      </c>
      <c r="E38" s="5">
        <v>44.95</v>
      </c>
      <c r="F38" s="5">
        <f t="shared" si="0"/>
        <v>0</v>
      </c>
      <c r="G38" s="16">
        <v>10</v>
      </c>
      <c r="H38" s="5">
        <f t="shared" si="1"/>
        <v>10</v>
      </c>
      <c r="I38" s="21"/>
      <c r="J38" s="5"/>
      <c r="K38" s="5"/>
      <c r="L38" s="16"/>
      <c r="M38" s="5"/>
      <c r="N38" s="16"/>
      <c r="R38" s="30"/>
      <c r="S38" s="30"/>
    </row>
    <row r="39" spans="1:8" ht="12.75">
      <c r="A39" s="4">
        <v>5536</v>
      </c>
      <c r="B39" s="1" t="s">
        <v>318</v>
      </c>
      <c r="C39" s="1" t="s">
        <v>319</v>
      </c>
      <c r="D39" s="1" t="s">
        <v>320</v>
      </c>
      <c r="E39" s="5">
        <v>44.5</v>
      </c>
      <c r="F39" s="5">
        <f t="shared" si="0"/>
        <v>0</v>
      </c>
      <c r="G39" s="16">
        <v>5</v>
      </c>
      <c r="H39" s="5">
        <f t="shared" si="1"/>
        <v>5</v>
      </c>
    </row>
    <row r="40" spans="1:8" ht="12.75">
      <c r="A40" s="4">
        <v>5537</v>
      </c>
      <c r="B40" s="1" t="s">
        <v>106</v>
      </c>
      <c r="C40" s="1" t="s">
        <v>323</v>
      </c>
      <c r="D40" s="1" t="s">
        <v>17</v>
      </c>
      <c r="E40" s="5"/>
      <c r="F40" s="5">
        <f t="shared" si="0"/>
        <v>0</v>
      </c>
      <c r="G40" s="16">
        <v>120</v>
      </c>
      <c r="H40" s="5">
        <f t="shared" si="1"/>
        <v>120</v>
      </c>
    </row>
    <row r="41" spans="1:8" ht="12.75">
      <c r="A41" s="4">
        <v>5538</v>
      </c>
      <c r="B41" s="1" t="s">
        <v>322</v>
      </c>
      <c r="C41" s="1" t="s">
        <v>321</v>
      </c>
      <c r="D41" s="1" t="s">
        <v>309</v>
      </c>
      <c r="E41" s="5"/>
      <c r="F41" s="5">
        <f t="shared" si="0"/>
        <v>0</v>
      </c>
      <c r="G41" s="16">
        <v>120</v>
      </c>
      <c r="H41" s="5">
        <f t="shared" si="1"/>
        <v>120</v>
      </c>
    </row>
    <row r="42" spans="1:8" ht="12.75">
      <c r="A42" s="4">
        <v>5539</v>
      </c>
      <c r="B42" s="1" t="s">
        <v>88</v>
      </c>
      <c r="C42" s="1" t="s">
        <v>324</v>
      </c>
      <c r="D42" s="1" t="s">
        <v>17</v>
      </c>
      <c r="E42" s="5">
        <v>48.75</v>
      </c>
      <c r="F42" s="5">
        <f t="shared" si="0"/>
        <v>3.75</v>
      </c>
      <c r="G42" s="16">
        <v>10</v>
      </c>
      <c r="H42" s="5">
        <f t="shared" si="1"/>
        <v>13.75</v>
      </c>
    </row>
    <row r="43" spans="1:8" ht="12.75">
      <c r="A43" s="4">
        <v>5540</v>
      </c>
      <c r="B43" s="1" t="s">
        <v>196</v>
      </c>
      <c r="C43" s="1" t="s">
        <v>85</v>
      </c>
      <c r="D43" s="1" t="s">
        <v>206</v>
      </c>
      <c r="E43" s="5">
        <v>48.78</v>
      </c>
      <c r="F43" s="5">
        <f t="shared" si="0"/>
        <v>3.780000000000001</v>
      </c>
      <c r="G43" s="16">
        <v>5</v>
      </c>
      <c r="H43" s="5">
        <f t="shared" si="1"/>
        <v>8.780000000000001</v>
      </c>
    </row>
    <row r="44" spans="1:8" ht="12.75">
      <c r="A44" s="4">
        <v>5541</v>
      </c>
      <c r="B44" s="1" t="s">
        <v>277</v>
      </c>
      <c r="C44" s="1" t="s">
        <v>278</v>
      </c>
      <c r="D44" s="1" t="s">
        <v>17</v>
      </c>
      <c r="E44" s="5">
        <v>50.81</v>
      </c>
      <c r="F44" s="5">
        <f t="shared" si="0"/>
        <v>5.810000000000002</v>
      </c>
      <c r="G44" s="16">
        <v>15</v>
      </c>
      <c r="H44" s="5">
        <f t="shared" si="1"/>
        <v>20.810000000000002</v>
      </c>
    </row>
  </sheetData>
  <mergeCells count="2">
    <mergeCell ref="J1:N1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workbookViewId="0" topLeftCell="A1">
      <pane xSplit="3" ySplit="3" topLeftCell="E5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6" sqref="G56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6" max="6" width="10.75390625" style="0" customWidth="1"/>
    <col min="11" max="11" width="10.25390625" style="0" customWidth="1"/>
    <col min="18" max="18" width="12.25390625" style="0" customWidth="1"/>
    <col min="19" max="19" width="10.125" style="0" customWidth="1"/>
    <col min="21" max="21" width="10.125" style="0" customWidth="1"/>
  </cols>
  <sheetData>
    <row r="1" spans="5:14" ht="12.75">
      <c r="E1" s="97" t="s">
        <v>29</v>
      </c>
      <c r="F1" s="97"/>
      <c r="G1" s="97"/>
      <c r="H1" s="97"/>
      <c r="J1" s="97"/>
      <c r="K1" s="98"/>
      <c r="L1" s="98"/>
      <c r="M1" s="98"/>
      <c r="N1" s="98"/>
    </row>
    <row r="2" spans="5:17" ht="12.75">
      <c r="E2" s="15" t="s">
        <v>188</v>
      </c>
      <c r="F2" s="34">
        <v>0</v>
      </c>
      <c r="G2" s="15" t="s">
        <v>189</v>
      </c>
      <c r="H2" s="34">
        <v>120</v>
      </c>
      <c r="J2" s="15"/>
      <c r="K2" s="32"/>
      <c r="L2" s="33"/>
      <c r="M2" s="32"/>
      <c r="N2" s="32"/>
      <c r="Q2" s="6"/>
    </row>
    <row r="3" spans="1:19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25</v>
      </c>
      <c r="F3" s="2" t="s">
        <v>30</v>
      </c>
      <c r="G3" s="3" t="s">
        <v>26</v>
      </c>
      <c r="H3" s="2" t="s">
        <v>27</v>
      </c>
      <c r="I3" s="2" t="s">
        <v>28</v>
      </c>
      <c r="J3" s="2"/>
      <c r="K3" s="2"/>
      <c r="L3" s="2"/>
      <c r="M3" s="2"/>
      <c r="N3" s="2"/>
      <c r="R3" s="31"/>
      <c r="S3" s="31"/>
    </row>
    <row r="4" spans="1:19" s="7" customFormat="1" ht="12.75">
      <c r="A4" s="35">
        <v>4001</v>
      </c>
      <c r="B4" s="1" t="s">
        <v>217</v>
      </c>
      <c r="C4" s="1" t="s">
        <v>325</v>
      </c>
      <c r="D4" s="1" t="s">
        <v>254</v>
      </c>
      <c r="E4" s="5">
        <v>44.93</v>
      </c>
      <c r="F4" s="5">
        <f aca="true" t="shared" si="0" ref="F4:F63">IF(E4=0,0,IF(E4&gt;$H$2,120,IF(E4&lt;$F$2,0,IF($H$2&gt;E4&gt;$F$2,E4-$F$2))))</f>
        <v>44.93</v>
      </c>
      <c r="G4" s="16">
        <v>5</v>
      </c>
      <c r="H4" s="30">
        <f aca="true" t="shared" si="1" ref="H4:H64">SUM(F4:G4)</f>
        <v>49.93</v>
      </c>
      <c r="I4" s="21"/>
      <c r="J4" s="5"/>
      <c r="K4" s="5"/>
      <c r="L4" s="16"/>
      <c r="M4" s="30"/>
      <c r="N4" s="21"/>
      <c r="R4" s="30"/>
      <c r="S4" s="30"/>
    </row>
    <row r="5" spans="1:19" ht="12.75">
      <c r="A5" s="35">
        <v>4002</v>
      </c>
      <c r="B5" s="1" t="s">
        <v>220</v>
      </c>
      <c r="C5" s="1" t="s">
        <v>326</v>
      </c>
      <c r="D5" s="1" t="s">
        <v>305</v>
      </c>
      <c r="E5" s="5">
        <v>48.38</v>
      </c>
      <c r="F5" s="5">
        <f t="shared" si="0"/>
        <v>48.38</v>
      </c>
      <c r="G5" s="16">
        <v>10</v>
      </c>
      <c r="H5" s="30">
        <f t="shared" si="1"/>
        <v>58.38</v>
      </c>
      <c r="I5" s="21"/>
      <c r="J5" s="5"/>
      <c r="K5" s="5"/>
      <c r="L5" s="16"/>
      <c r="M5" s="30"/>
      <c r="N5" s="21"/>
      <c r="R5" s="30"/>
      <c r="S5" s="30"/>
    </row>
    <row r="6" spans="1:19" ht="12.75">
      <c r="A6" s="35">
        <v>4003</v>
      </c>
      <c r="B6" t="s">
        <v>327</v>
      </c>
      <c r="C6" t="s">
        <v>328</v>
      </c>
      <c r="D6" s="1" t="s">
        <v>127</v>
      </c>
      <c r="E6" s="5">
        <v>42.76</v>
      </c>
      <c r="F6" s="5">
        <f t="shared" si="0"/>
        <v>42.76</v>
      </c>
      <c r="G6" s="16">
        <v>5</v>
      </c>
      <c r="H6" s="30">
        <f t="shared" si="1"/>
        <v>47.76</v>
      </c>
      <c r="I6" s="21"/>
      <c r="J6" s="5"/>
      <c r="K6" s="5"/>
      <c r="L6" s="16"/>
      <c r="M6" s="30"/>
      <c r="N6" s="21"/>
      <c r="R6" s="30"/>
      <c r="S6" s="30"/>
    </row>
    <row r="7" spans="1:19" ht="12.75">
      <c r="A7" s="35">
        <v>4004</v>
      </c>
      <c r="B7" s="1" t="s">
        <v>133</v>
      </c>
      <c r="C7" s="1" t="s">
        <v>79</v>
      </c>
      <c r="D7" s="1" t="s">
        <v>100</v>
      </c>
      <c r="E7" s="5">
        <v>48.88</v>
      </c>
      <c r="F7" s="5">
        <f t="shared" si="0"/>
        <v>48.88</v>
      </c>
      <c r="G7" s="16">
        <v>0</v>
      </c>
      <c r="H7" s="30">
        <f>SUM(F7:G7)</f>
        <v>48.88</v>
      </c>
      <c r="I7" s="21"/>
      <c r="J7" s="5"/>
      <c r="K7" s="5"/>
      <c r="L7" s="16"/>
      <c r="M7" s="30"/>
      <c r="N7" s="21"/>
      <c r="R7" s="30"/>
      <c r="S7" s="30"/>
    </row>
    <row r="8" spans="1:19" ht="12.75">
      <c r="A8" s="35">
        <v>4005</v>
      </c>
      <c r="B8" s="1" t="s">
        <v>329</v>
      </c>
      <c r="C8" s="1" t="s">
        <v>330</v>
      </c>
      <c r="D8" s="1" t="s">
        <v>276</v>
      </c>
      <c r="E8" s="5">
        <v>49.58</v>
      </c>
      <c r="F8" s="5">
        <f t="shared" si="0"/>
        <v>49.58</v>
      </c>
      <c r="G8" s="16">
        <v>10</v>
      </c>
      <c r="H8" s="30">
        <f t="shared" si="1"/>
        <v>59.58</v>
      </c>
      <c r="I8" s="21"/>
      <c r="J8" s="5"/>
      <c r="K8" s="5"/>
      <c r="L8" s="16"/>
      <c r="M8" s="30"/>
      <c r="N8" s="21"/>
      <c r="R8" s="30"/>
      <c r="S8" s="30"/>
    </row>
    <row r="9" spans="1:19" ht="12.75">
      <c r="A9" s="35">
        <v>4006</v>
      </c>
      <c r="B9" s="1" t="s">
        <v>64</v>
      </c>
      <c r="C9" s="1" t="s">
        <v>78</v>
      </c>
      <c r="D9" s="1" t="s">
        <v>101</v>
      </c>
      <c r="E9" s="5">
        <v>45.34</v>
      </c>
      <c r="F9" s="5">
        <f t="shared" si="0"/>
        <v>45.34</v>
      </c>
      <c r="G9" s="16">
        <v>0</v>
      </c>
      <c r="H9" s="30">
        <f t="shared" si="1"/>
        <v>45.34</v>
      </c>
      <c r="I9" s="21"/>
      <c r="J9" s="5"/>
      <c r="K9" s="5"/>
      <c r="L9" s="16"/>
      <c r="M9" s="30"/>
      <c r="N9" s="21"/>
      <c r="R9" s="30"/>
      <c r="S9" s="30"/>
    </row>
    <row r="10" spans="1:19" ht="12.75">
      <c r="A10" s="36">
        <v>4008</v>
      </c>
      <c r="B10" t="s">
        <v>216</v>
      </c>
      <c r="C10" t="s">
        <v>242</v>
      </c>
      <c r="D10" s="1" t="s">
        <v>200</v>
      </c>
      <c r="E10" s="5">
        <v>41.06</v>
      </c>
      <c r="F10" s="5">
        <f t="shared" si="0"/>
        <v>41.06</v>
      </c>
      <c r="G10" s="16">
        <v>5</v>
      </c>
      <c r="H10" s="30">
        <f t="shared" si="1"/>
        <v>46.06</v>
      </c>
      <c r="I10" s="21"/>
      <c r="J10" s="5"/>
      <c r="K10" s="5"/>
      <c r="L10" s="16"/>
      <c r="M10" s="30"/>
      <c r="N10" s="21"/>
      <c r="R10" s="30"/>
      <c r="S10" s="30"/>
    </row>
    <row r="11" spans="1:19" ht="12.75">
      <c r="A11" s="35">
        <v>4009</v>
      </c>
      <c r="B11" s="1" t="s">
        <v>331</v>
      </c>
      <c r="C11" s="1" t="s">
        <v>234</v>
      </c>
      <c r="D11" s="1" t="s">
        <v>4</v>
      </c>
      <c r="E11" s="5">
        <v>46.66</v>
      </c>
      <c r="F11" s="5">
        <f t="shared" si="0"/>
        <v>46.66</v>
      </c>
      <c r="G11" s="16">
        <v>0</v>
      </c>
      <c r="H11" s="30">
        <f t="shared" si="1"/>
        <v>46.66</v>
      </c>
      <c r="I11" s="21"/>
      <c r="J11" s="5"/>
      <c r="K11" s="5"/>
      <c r="L11" s="16"/>
      <c r="M11" s="30"/>
      <c r="N11" s="21"/>
      <c r="R11" s="30"/>
      <c r="S11" s="30"/>
    </row>
    <row r="12" spans="1:19" ht="12.75">
      <c r="A12" s="35">
        <v>4010</v>
      </c>
      <c r="B12" t="s">
        <v>235</v>
      </c>
      <c r="C12" t="s">
        <v>332</v>
      </c>
      <c r="D12" s="1" t="s">
        <v>34</v>
      </c>
      <c r="E12" s="5">
        <v>39.88</v>
      </c>
      <c r="F12" s="5">
        <f t="shared" si="0"/>
        <v>39.88</v>
      </c>
      <c r="G12" s="16">
        <v>0</v>
      </c>
      <c r="H12" s="30">
        <f t="shared" si="1"/>
        <v>39.88</v>
      </c>
      <c r="I12" s="21"/>
      <c r="J12" s="5"/>
      <c r="K12" s="5"/>
      <c r="L12" s="16"/>
      <c r="M12" s="30"/>
      <c r="N12" s="21"/>
      <c r="R12" s="30"/>
      <c r="S12" s="30"/>
    </row>
    <row r="13" spans="1:19" ht="12.75">
      <c r="A13" s="35">
        <v>4011</v>
      </c>
      <c r="B13" s="1" t="s">
        <v>42</v>
      </c>
      <c r="C13" s="1" t="s">
        <v>231</v>
      </c>
      <c r="D13" s="1" t="s">
        <v>267</v>
      </c>
      <c r="E13" s="5"/>
      <c r="F13" s="5">
        <f t="shared" si="0"/>
        <v>0</v>
      </c>
      <c r="G13" s="16">
        <v>120</v>
      </c>
      <c r="H13" s="30">
        <f t="shared" si="1"/>
        <v>120</v>
      </c>
      <c r="I13" s="21"/>
      <c r="J13" s="5"/>
      <c r="K13" s="5"/>
      <c r="L13" s="16"/>
      <c r="M13" s="30"/>
      <c r="N13" s="21"/>
      <c r="R13" s="30"/>
      <c r="S13" s="30"/>
    </row>
    <row r="14" spans="1:19" ht="12.75">
      <c r="A14" s="35">
        <v>4012</v>
      </c>
      <c r="B14" t="s">
        <v>62</v>
      </c>
      <c r="C14" t="s">
        <v>146</v>
      </c>
      <c r="D14" s="1" t="s">
        <v>172</v>
      </c>
      <c r="E14" s="5"/>
      <c r="F14" s="5">
        <f t="shared" si="0"/>
        <v>0</v>
      </c>
      <c r="G14" s="16">
        <v>120</v>
      </c>
      <c r="H14" s="30">
        <f t="shared" si="1"/>
        <v>120</v>
      </c>
      <c r="I14" s="21"/>
      <c r="J14" s="5"/>
      <c r="K14" s="5"/>
      <c r="L14" s="16"/>
      <c r="M14" s="30"/>
      <c r="N14" s="21"/>
      <c r="R14" s="30"/>
      <c r="S14" s="30"/>
    </row>
    <row r="15" spans="1:19" ht="12.75">
      <c r="A15" s="35">
        <v>4013</v>
      </c>
      <c r="B15" s="1" t="s">
        <v>232</v>
      </c>
      <c r="C15" s="1" t="s">
        <v>233</v>
      </c>
      <c r="D15" s="1" t="s">
        <v>256</v>
      </c>
      <c r="E15" s="5">
        <v>46.4</v>
      </c>
      <c r="F15" s="5">
        <f t="shared" si="0"/>
        <v>46.4</v>
      </c>
      <c r="G15" s="16">
        <v>5</v>
      </c>
      <c r="H15" s="30">
        <f t="shared" si="1"/>
        <v>51.4</v>
      </c>
      <c r="I15" s="21"/>
      <c r="J15" s="5"/>
      <c r="K15" s="5"/>
      <c r="L15" s="16"/>
      <c r="M15" s="30"/>
      <c r="N15" s="21"/>
      <c r="R15" s="30"/>
      <c r="S15" s="30"/>
    </row>
    <row r="16" spans="1:19" ht="12.75">
      <c r="A16" s="35">
        <v>4014</v>
      </c>
      <c r="B16" s="1" t="s">
        <v>333</v>
      </c>
      <c r="C16" s="1" t="s">
        <v>334</v>
      </c>
      <c r="D16" s="1" t="s">
        <v>294</v>
      </c>
      <c r="E16" s="5">
        <v>47.23</v>
      </c>
      <c r="F16" s="5">
        <f t="shared" si="0"/>
        <v>47.23</v>
      </c>
      <c r="G16" s="16">
        <v>0</v>
      </c>
      <c r="H16" s="30">
        <f t="shared" si="1"/>
        <v>47.23</v>
      </c>
      <c r="I16" s="21"/>
      <c r="J16" s="5"/>
      <c r="K16" s="5"/>
      <c r="L16" s="16"/>
      <c r="M16" s="30"/>
      <c r="N16" s="21"/>
      <c r="R16" s="30"/>
      <c r="S16" s="30"/>
    </row>
    <row r="17" spans="1:19" ht="12.75">
      <c r="A17" s="35">
        <v>4015</v>
      </c>
      <c r="B17" t="s">
        <v>67</v>
      </c>
      <c r="C17" t="s">
        <v>140</v>
      </c>
      <c r="D17" s="1" t="s">
        <v>17</v>
      </c>
      <c r="E17" s="5">
        <v>42.52</v>
      </c>
      <c r="F17" s="5">
        <f t="shared" si="0"/>
        <v>42.52</v>
      </c>
      <c r="G17" s="16">
        <v>5</v>
      </c>
      <c r="H17" s="30">
        <f t="shared" si="1"/>
        <v>47.52</v>
      </c>
      <c r="I17" s="21"/>
      <c r="J17" s="5"/>
      <c r="K17" s="5"/>
      <c r="L17" s="16"/>
      <c r="M17" s="30"/>
      <c r="N17" s="21"/>
      <c r="R17" s="30"/>
      <c r="S17" s="30"/>
    </row>
    <row r="18" spans="1:19" ht="12.75">
      <c r="A18" s="35">
        <v>4016</v>
      </c>
      <c r="B18" s="1" t="s">
        <v>335</v>
      </c>
      <c r="C18" s="1" t="s">
        <v>336</v>
      </c>
      <c r="D18" s="1" t="s">
        <v>17</v>
      </c>
      <c r="E18" s="5"/>
      <c r="F18" s="5">
        <f>IF(E18=0,0,IF(E18&gt;$H$2,120,IF(E18&lt;$F$2,0,IF($H$2&gt;E18&gt;$F$2,E18-$F$2))))</f>
        <v>0</v>
      </c>
      <c r="G18" s="16">
        <v>120</v>
      </c>
      <c r="H18" s="30">
        <f>SUM(F18:G18)</f>
        <v>120</v>
      </c>
      <c r="I18" s="21"/>
      <c r="J18" s="30"/>
      <c r="K18" s="5"/>
      <c r="L18" s="21"/>
      <c r="M18" s="30"/>
      <c r="N18" s="21"/>
      <c r="R18" s="30"/>
      <c r="S18" s="30"/>
    </row>
    <row r="19" spans="1:19" ht="12.75">
      <c r="A19" s="35">
        <v>4017</v>
      </c>
      <c r="B19" t="s">
        <v>259</v>
      </c>
      <c r="C19" t="s">
        <v>337</v>
      </c>
      <c r="D19" s="1" t="s">
        <v>211</v>
      </c>
      <c r="E19" s="5"/>
      <c r="F19" s="5">
        <f t="shared" si="0"/>
        <v>0</v>
      </c>
      <c r="G19" s="16">
        <v>120</v>
      </c>
      <c r="H19" s="30">
        <f t="shared" si="1"/>
        <v>120</v>
      </c>
      <c r="I19" s="21"/>
      <c r="J19" s="5"/>
      <c r="K19" s="5"/>
      <c r="L19" s="16"/>
      <c r="M19" s="30"/>
      <c r="N19" s="21"/>
      <c r="R19" s="30"/>
      <c r="S19" s="30"/>
    </row>
    <row r="20" spans="1:19" ht="12.75">
      <c r="A20" s="35">
        <v>4019</v>
      </c>
      <c r="B20" s="1" t="s">
        <v>35</v>
      </c>
      <c r="C20" s="1" t="s">
        <v>36</v>
      </c>
      <c r="D20" s="1" t="s">
        <v>298</v>
      </c>
      <c r="E20" s="5">
        <v>39.95</v>
      </c>
      <c r="F20" s="5">
        <f t="shared" si="0"/>
        <v>39.95</v>
      </c>
      <c r="G20" s="16">
        <v>5</v>
      </c>
      <c r="H20" s="30">
        <f t="shared" si="1"/>
        <v>44.95</v>
      </c>
      <c r="I20" s="21"/>
      <c r="J20" s="5"/>
      <c r="K20" s="5"/>
      <c r="L20" s="16"/>
      <c r="M20" s="30"/>
      <c r="N20" s="21"/>
      <c r="R20" s="30"/>
      <c r="S20" s="30"/>
    </row>
    <row r="21" spans="1:19" ht="12.75">
      <c r="A21" s="35">
        <v>4020</v>
      </c>
      <c r="B21" s="1" t="s">
        <v>141</v>
      </c>
      <c r="C21" s="1" t="s">
        <v>142</v>
      </c>
      <c r="D21" s="1" t="s">
        <v>104</v>
      </c>
      <c r="E21" s="5">
        <v>43.74</v>
      </c>
      <c r="F21" s="5">
        <f t="shared" si="0"/>
        <v>43.74</v>
      </c>
      <c r="G21" s="16">
        <v>0</v>
      </c>
      <c r="H21" s="30">
        <f t="shared" si="1"/>
        <v>43.74</v>
      </c>
      <c r="I21" s="21"/>
      <c r="J21" s="5"/>
      <c r="K21" s="5"/>
      <c r="L21" s="16"/>
      <c r="M21" s="30"/>
      <c r="N21" s="21"/>
      <c r="O21" s="5"/>
      <c r="P21" s="5"/>
      <c r="Q21" s="5"/>
      <c r="R21" s="30"/>
      <c r="S21" s="30"/>
    </row>
    <row r="22" spans="1:19" ht="12.75">
      <c r="A22" s="35">
        <v>4021</v>
      </c>
      <c r="B22" s="1" t="s">
        <v>22</v>
      </c>
      <c r="C22" s="1" t="s">
        <v>33</v>
      </c>
      <c r="D22" s="1" t="s">
        <v>18</v>
      </c>
      <c r="E22" s="5">
        <v>46.62</v>
      </c>
      <c r="F22" s="5">
        <f t="shared" si="0"/>
        <v>46.62</v>
      </c>
      <c r="G22" s="16">
        <v>20</v>
      </c>
      <c r="H22" s="30">
        <f t="shared" si="1"/>
        <v>66.62</v>
      </c>
      <c r="I22" s="21"/>
      <c r="J22" s="5"/>
      <c r="K22" s="5"/>
      <c r="L22" s="16"/>
      <c r="M22" s="30"/>
      <c r="N22" s="21"/>
      <c r="R22" s="30"/>
      <c r="S22" s="30"/>
    </row>
    <row r="23" spans="1:19" ht="12.75">
      <c r="A23" s="35">
        <v>4022</v>
      </c>
      <c r="B23" s="1" t="s">
        <v>58</v>
      </c>
      <c r="C23" s="1" t="s">
        <v>338</v>
      </c>
      <c r="D23" s="1" t="s">
        <v>44</v>
      </c>
      <c r="E23" s="5">
        <v>43.47</v>
      </c>
      <c r="F23" s="5">
        <f t="shared" si="0"/>
        <v>43.47</v>
      </c>
      <c r="G23" s="16">
        <v>0</v>
      </c>
      <c r="H23" s="30">
        <f t="shared" si="1"/>
        <v>43.47</v>
      </c>
      <c r="I23" s="21"/>
      <c r="J23" s="5"/>
      <c r="K23" s="5"/>
      <c r="L23" s="16"/>
      <c r="M23" s="30"/>
      <c r="N23" s="21"/>
      <c r="R23" s="30"/>
      <c r="S23" s="30"/>
    </row>
    <row r="24" spans="1:19" ht="12.75">
      <c r="A24" s="35">
        <v>4023</v>
      </c>
      <c r="B24" s="1" t="s">
        <v>38</v>
      </c>
      <c r="C24" s="1" t="s">
        <v>39</v>
      </c>
      <c r="D24" s="1" t="s">
        <v>18</v>
      </c>
      <c r="E24" s="5">
        <v>57</v>
      </c>
      <c r="F24" s="5">
        <f t="shared" si="0"/>
        <v>57</v>
      </c>
      <c r="G24" s="16">
        <v>0</v>
      </c>
      <c r="H24" s="30">
        <f t="shared" si="1"/>
        <v>57</v>
      </c>
      <c r="I24" s="21"/>
      <c r="J24" s="5"/>
      <c r="K24" s="5"/>
      <c r="L24" s="16"/>
      <c r="M24" s="30"/>
      <c r="N24" s="21"/>
      <c r="R24" s="30"/>
      <c r="S24" s="30"/>
    </row>
    <row r="25" spans="1:19" ht="12.75">
      <c r="A25" s="35">
        <v>4024</v>
      </c>
      <c r="B25" s="1" t="s">
        <v>180</v>
      </c>
      <c r="C25" s="1" t="s">
        <v>43</v>
      </c>
      <c r="D25" s="1" t="s">
        <v>263</v>
      </c>
      <c r="E25" s="5">
        <v>42.89</v>
      </c>
      <c r="F25" s="5">
        <f t="shared" si="0"/>
        <v>42.89</v>
      </c>
      <c r="G25" s="16">
        <v>0</v>
      </c>
      <c r="H25" s="30">
        <f t="shared" si="1"/>
        <v>42.89</v>
      </c>
      <c r="I25" s="21"/>
      <c r="J25" s="5"/>
      <c r="K25" s="5"/>
      <c r="L25" s="16"/>
      <c r="M25" s="30"/>
      <c r="N25" s="21"/>
      <c r="R25" s="30"/>
      <c r="S25" s="30"/>
    </row>
    <row r="26" spans="1:19" ht="12.75">
      <c r="A26" s="35">
        <v>4025</v>
      </c>
      <c r="B26" s="1" t="s">
        <v>12</v>
      </c>
      <c r="C26" s="1" t="s">
        <v>126</v>
      </c>
      <c r="D26" s="1" t="s">
        <v>263</v>
      </c>
      <c r="E26" s="5">
        <v>44.96</v>
      </c>
      <c r="F26" s="5">
        <f t="shared" si="0"/>
        <v>44.96</v>
      </c>
      <c r="G26" s="16">
        <v>0</v>
      </c>
      <c r="H26" s="30">
        <f t="shared" si="1"/>
        <v>44.96</v>
      </c>
      <c r="I26" s="21"/>
      <c r="J26" s="5"/>
      <c r="K26" s="5"/>
      <c r="L26" s="16"/>
      <c r="M26" s="30"/>
      <c r="N26" s="20"/>
      <c r="R26" s="30"/>
      <c r="S26" s="30"/>
    </row>
    <row r="27" spans="1:19" ht="12.75">
      <c r="A27" s="35">
        <v>4026</v>
      </c>
      <c r="B27" s="1" t="s">
        <v>72</v>
      </c>
      <c r="C27" s="1" t="s">
        <v>119</v>
      </c>
      <c r="D27" s="1" t="s">
        <v>127</v>
      </c>
      <c r="E27" s="5">
        <v>61.89</v>
      </c>
      <c r="F27" s="5">
        <f t="shared" si="0"/>
        <v>61.89</v>
      </c>
      <c r="G27" s="16">
        <v>10</v>
      </c>
      <c r="H27" s="30">
        <f t="shared" si="1"/>
        <v>71.89</v>
      </c>
      <c r="I27" s="21"/>
      <c r="J27" s="5"/>
      <c r="K27" s="5"/>
      <c r="L27" s="16"/>
      <c r="M27" s="30"/>
      <c r="N27" s="21"/>
      <c r="R27" s="30"/>
      <c r="S27" s="30"/>
    </row>
    <row r="28" spans="1:19" ht="12.75">
      <c r="A28" s="35">
        <v>4027</v>
      </c>
      <c r="B28" t="s">
        <v>279</v>
      </c>
      <c r="C28" t="s">
        <v>339</v>
      </c>
      <c r="D28" s="1" t="s">
        <v>256</v>
      </c>
      <c r="E28" s="5">
        <v>53.37</v>
      </c>
      <c r="F28" s="5">
        <f t="shared" si="0"/>
        <v>53.37</v>
      </c>
      <c r="G28" s="16">
        <v>10</v>
      </c>
      <c r="H28" s="30">
        <f t="shared" si="1"/>
        <v>63.37</v>
      </c>
      <c r="I28" s="21"/>
      <c r="J28" s="5"/>
      <c r="K28" s="5"/>
      <c r="L28" s="16"/>
      <c r="M28" s="30"/>
      <c r="N28" s="21"/>
      <c r="R28" s="30"/>
      <c r="S28" s="30"/>
    </row>
    <row r="29" spans="1:19" ht="12.75">
      <c r="A29" s="35">
        <v>4028</v>
      </c>
      <c r="B29" t="s">
        <v>48</v>
      </c>
      <c r="C29" t="s">
        <v>240</v>
      </c>
      <c r="D29" s="1" t="s">
        <v>172</v>
      </c>
      <c r="E29" s="5">
        <v>45.44</v>
      </c>
      <c r="F29" s="5">
        <f t="shared" si="0"/>
        <v>45.44</v>
      </c>
      <c r="G29" s="16">
        <v>0</v>
      </c>
      <c r="H29" s="30">
        <f t="shared" si="1"/>
        <v>45.44</v>
      </c>
      <c r="I29" s="21"/>
      <c r="J29" s="5"/>
      <c r="K29" s="5"/>
      <c r="L29" s="16"/>
      <c r="M29" s="30"/>
      <c r="N29" s="21"/>
      <c r="R29" s="30"/>
      <c r="S29" s="30"/>
    </row>
    <row r="30" spans="1:19" ht="12.75">
      <c r="A30" s="36">
        <v>4029</v>
      </c>
      <c r="B30" t="s">
        <v>340</v>
      </c>
      <c r="C30" t="s">
        <v>341</v>
      </c>
      <c r="D30" s="1" t="s">
        <v>17</v>
      </c>
      <c r="E30" s="5"/>
      <c r="F30" s="5">
        <f t="shared" si="0"/>
        <v>0</v>
      </c>
      <c r="G30" s="16">
        <v>120</v>
      </c>
      <c r="H30" s="30">
        <f t="shared" si="1"/>
        <v>120</v>
      </c>
      <c r="I30" s="21"/>
      <c r="J30" s="5"/>
      <c r="K30" s="5"/>
      <c r="L30" s="16"/>
      <c r="M30" s="30"/>
      <c r="N30" s="21"/>
      <c r="R30" s="30"/>
      <c r="S30" s="30"/>
    </row>
    <row r="31" spans="1:19" ht="12.75">
      <c r="A31" s="35">
        <v>4030</v>
      </c>
      <c r="B31" s="1" t="s">
        <v>76</v>
      </c>
      <c r="C31" s="1" t="s">
        <v>229</v>
      </c>
      <c r="D31" s="1" t="s">
        <v>104</v>
      </c>
      <c r="E31" s="5">
        <v>47.53</v>
      </c>
      <c r="F31" s="5">
        <f t="shared" si="0"/>
        <v>47.53</v>
      </c>
      <c r="G31" s="16">
        <v>10</v>
      </c>
      <c r="H31" s="30">
        <f t="shared" si="1"/>
        <v>57.53</v>
      </c>
      <c r="I31" s="21"/>
      <c r="J31" s="5"/>
      <c r="K31" s="5"/>
      <c r="L31" s="16"/>
      <c r="M31" s="30"/>
      <c r="N31" s="21"/>
      <c r="R31" s="30"/>
      <c r="S31" s="30"/>
    </row>
    <row r="32" spans="1:19" ht="12.75">
      <c r="A32" s="35">
        <v>4031</v>
      </c>
      <c r="B32" s="1" t="s">
        <v>5</v>
      </c>
      <c r="C32" s="1" t="s">
        <v>45</v>
      </c>
      <c r="D32" s="1" t="s">
        <v>19</v>
      </c>
      <c r="E32" s="5">
        <v>49.11</v>
      </c>
      <c r="F32" s="5">
        <f t="shared" si="0"/>
        <v>49.11</v>
      </c>
      <c r="G32" s="16">
        <v>5</v>
      </c>
      <c r="H32" s="30">
        <f t="shared" si="1"/>
        <v>54.11</v>
      </c>
      <c r="I32" s="21"/>
      <c r="J32" s="5"/>
      <c r="K32" s="5"/>
      <c r="L32" s="16"/>
      <c r="M32" s="30"/>
      <c r="N32" s="21"/>
      <c r="R32" s="30"/>
      <c r="S32" s="30"/>
    </row>
    <row r="33" spans="1:19" ht="12.75">
      <c r="A33" s="35">
        <v>4032</v>
      </c>
      <c r="B33" s="1" t="s">
        <v>40</v>
      </c>
      <c r="C33" s="1" t="s">
        <v>41</v>
      </c>
      <c r="D33" s="1" t="s">
        <v>60</v>
      </c>
      <c r="E33" s="5">
        <v>41.37</v>
      </c>
      <c r="F33" s="5">
        <f t="shared" si="0"/>
        <v>41.37</v>
      </c>
      <c r="G33" s="16">
        <v>0</v>
      </c>
      <c r="H33" s="30">
        <f t="shared" si="1"/>
        <v>41.37</v>
      </c>
      <c r="I33" s="21"/>
      <c r="J33" s="5"/>
      <c r="K33" s="5"/>
      <c r="L33" s="16"/>
      <c r="M33" s="30"/>
      <c r="N33" s="21"/>
      <c r="R33" s="30"/>
      <c r="S33" s="30"/>
    </row>
    <row r="34" spans="1:19" ht="12.75">
      <c r="A34" s="35">
        <v>4033</v>
      </c>
      <c r="B34" t="s">
        <v>61</v>
      </c>
      <c r="C34" t="s">
        <v>71</v>
      </c>
      <c r="D34" s="1" t="s">
        <v>101</v>
      </c>
      <c r="E34" s="5">
        <v>45.97</v>
      </c>
      <c r="F34" s="5">
        <f t="shared" si="0"/>
        <v>45.97</v>
      </c>
      <c r="G34" s="16">
        <v>10</v>
      </c>
      <c r="H34" s="30">
        <f t="shared" si="1"/>
        <v>55.97</v>
      </c>
      <c r="I34" s="21"/>
      <c r="J34" s="5"/>
      <c r="K34" s="5"/>
      <c r="L34" s="16"/>
      <c r="M34" s="30"/>
      <c r="N34" s="21"/>
      <c r="R34" s="30"/>
      <c r="S34" s="30"/>
    </row>
    <row r="35" spans="1:19" ht="12.75">
      <c r="A35" s="35">
        <v>4034</v>
      </c>
      <c r="B35" t="s">
        <v>134</v>
      </c>
      <c r="C35" t="s">
        <v>136</v>
      </c>
      <c r="D35" s="1" t="s">
        <v>112</v>
      </c>
      <c r="E35" s="5">
        <v>46.54</v>
      </c>
      <c r="F35" s="5">
        <f t="shared" si="0"/>
        <v>46.54</v>
      </c>
      <c r="G35" s="16">
        <v>0</v>
      </c>
      <c r="H35" s="30">
        <f t="shared" si="1"/>
        <v>46.54</v>
      </c>
      <c r="I35" s="21"/>
      <c r="J35" s="5"/>
      <c r="K35" s="5"/>
      <c r="L35" s="16"/>
      <c r="M35" s="30"/>
      <c r="N35" s="21"/>
      <c r="R35" s="30"/>
      <c r="S35" s="30"/>
    </row>
    <row r="36" spans="1:19" ht="12.75">
      <c r="A36" s="35">
        <v>4035</v>
      </c>
      <c r="B36" s="1" t="s">
        <v>223</v>
      </c>
      <c r="C36" s="1" t="s">
        <v>149</v>
      </c>
      <c r="D36" s="1" t="s">
        <v>17</v>
      </c>
      <c r="E36" s="5">
        <v>47.57</v>
      </c>
      <c r="F36" s="5">
        <f t="shared" si="0"/>
        <v>47.57</v>
      </c>
      <c r="G36" s="16">
        <v>0</v>
      </c>
      <c r="H36" s="30">
        <f t="shared" si="1"/>
        <v>47.57</v>
      </c>
      <c r="I36" s="21"/>
      <c r="J36" s="5"/>
      <c r="K36" s="5"/>
      <c r="L36" s="16"/>
      <c r="M36" s="30"/>
      <c r="N36" s="21"/>
      <c r="R36" s="30"/>
      <c r="S36" s="30"/>
    </row>
    <row r="37" spans="1:19" ht="12.75">
      <c r="A37" s="35">
        <v>4036</v>
      </c>
      <c r="B37" s="1" t="s">
        <v>241</v>
      </c>
      <c r="C37" s="1" t="s">
        <v>32</v>
      </c>
      <c r="D37" s="1" t="s">
        <v>9</v>
      </c>
      <c r="E37" s="5">
        <v>46.23</v>
      </c>
      <c r="F37" s="5">
        <f t="shared" si="0"/>
        <v>46.23</v>
      </c>
      <c r="G37" s="16">
        <v>0</v>
      </c>
      <c r="H37" s="30">
        <f t="shared" si="1"/>
        <v>46.23</v>
      </c>
      <c r="I37" s="21"/>
      <c r="J37" s="5"/>
      <c r="K37" s="5"/>
      <c r="L37" s="16"/>
      <c r="M37" s="30"/>
      <c r="N37" s="21"/>
      <c r="R37" s="30"/>
      <c r="S37" s="30"/>
    </row>
    <row r="38" spans="1:19" ht="12.75">
      <c r="A38" s="35">
        <v>4037</v>
      </c>
      <c r="B38" t="s">
        <v>213</v>
      </c>
      <c r="C38" t="s">
        <v>139</v>
      </c>
      <c r="D38" s="1" t="s">
        <v>258</v>
      </c>
      <c r="E38" s="5">
        <v>47.96</v>
      </c>
      <c r="F38" s="5">
        <f t="shared" si="0"/>
        <v>47.96</v>
      </c>
      <c r="G38" s="16">
        <v>5</v>
      </c>
      <c r="H38" s="30">
        <f>SUM(F38:G38)</f>
        <v>52.96</v>
      </c>
      <c r="I38" s="21"/>
      <c r="J38" s="5"/>
      <c r="K38" s="5"/>
      <c r="L38" s="16"/>
      <c r="M38" s="30"/>
      <c r="N38" s="21"/>
      <c r="R38" s="30"/>
      <c r="S38" s="30"/>
    </row>
    <row r="39" spans="1:19" ht="12.75">
      <c r="A39" s="35">
        <v>4038</v>
      </c>
      <c r="B39" s="1" t="s">
        <v>37</v>
      </c>
      <c r="C39" s="1" t="s">
        <v>70</v>
      </c>
      <c r="D39" s="1" t="s">
        <v>305</v>
      </c>
      <c r="E39" s="5">
        <v>45.61</v>
      </c>
      <c r="F39" s="5">
        <f t="shared" si="0"/>
        <v>45.61</v>
      </c>
      <c r="G39" s="16">
        <v>5</v>
      </c>
      <c r="H39" s="30">
        <f>SUM(F39:G39)</f>
        <v>50.61</v>
      </c>
      <c r="I39" s="21"/>
      <c r="J39" s="5"/>
      <c r="K39" s="5"/>
      <c r="L39" s="16"/>
      <c r="M39" s="30"/>
      <c r="N39" s="21"/>
      <c r="R39" s="30"/>
      <c r="S39" s="30"/>
    </row>
    <row r="40" spans="1:19" ht="12.75">
      <c r="A40" s="35">
        <v>4039</v>
      </c>
      <c r="B40" t="s">
        <v>217</v>
      </c>
      <c r="C40" t="s">
        <v>218</v>
      </c>
      <c r="D40" s="1" t="s">
        <v>264</v>
      </c>
      <c r="E40" s="5"/>
      <c r="F40" s="5">
        <f t="shared" si="0"/>
        <v>0</v>
      </c>
      <c r="G40" s="16">
        <v>120</v>
      </c>
      <c r="H40" s="30">
        <f>SUM(F40:G40)</f>
        <v>120</v>
      </c>
      <c r="I40" s="21"/>
      <c r="J40" s="5"/>
      <c r="K40" s="5"/>
      <c r="L40" s="16"/>
      <c r="M40" s="30"/>
      <c r="N40" s="21"/>
      <c r="R40" s="30"/>
      <c r="S40" s="30"/>
    </row>
    <row r="41" spans="1:19" ht="12.75">
      <c r="A41" s="35">
        <v>4040</v>
      </c>
      <c r="B41" s="1" t="s">
        <v>77</v>
      </c>
      <c r="C41" s="1" t="s">
        <v>96</v>
      </c>
      <c r="D41" s="1" t="s">
        <v>100</v>
      </c>
      <c r="E41" s="5">
        <v>47.44</v>
      </c>
      <c r="F41" s="47">
        <f t="shared" si="0"/>
        <v>47.44</v>
      </c>
      <c r="G41" s="48">
        <v>0</v>
      </c>
      <c r="H41" s="49">
        <f t="shared" si="1"/>
        <v>47.44</v>
      </c>
      <c r="I41" s="21"/>
      <c r="J41" s="5"/>
      <c r="K41" s="5"/>
      <c r="L41" s="16"/>
      <c r="M41" s="30"/>
      <c r="N41" s="21"/>
      <c r="R41" s="30"/>
      <c r="S41" s="30"/>
    </row>
    <row r="42" spans="1:19" ht="12.75">
      <c r="A42" s="35">
        <v>4041</v>
      </c>
      <c r="B42" s="1" t="s">
        <v>216</v>
      </c>
      <c r="C42" s="1" t="s">
        <v>75</v>
      </c>
      <c r="D42" s="1" t="s">
        <v>112</v>
      </c>
      <c r="E42" s="5">
        <v>47.52</v>
      </c>
      <c r="F42" s="47">
        <f t="shared" si="0"/>
        <v>47.52</v>
      </c>
      <c r="G42" s="48">
        <v>0</v>
      </c>
      <c r="H42" s="49">
        <f t="shared" si="1"/>
        <v>47.52</v>
      </c>
      <c r="I42" s="21"/>
      <c r="J42" s="5"/>
      <c r="K42" s="5"/>
      <c r="L42" s="16"/>
      <c r="M42" s="30"/>
      <c r="N42" s="21"/>
      <c r="R42" s="30"/>
      <c r="S42" s="30"/>
    </row>
    <row r="43" spans="1:19" ht="12.75">
      <c r="A43" s="35">
        <v>4042</v>
      </c>
      <c r="B43" s="1" t="s">
        <v>259</v>
      </c>
      <c r="C43" s="1" t="s">
        <v>80</v>
      </c>
      <c r="D43" s="1" t="s">
        <v>163</v>
      </c>
      <c r="E43" s="5"/>
      <c r="F43" s="47">
        <f t="shared" si="0"/>
        <v>0</v>
      </c>
      <c r="G43" s="48">
        <v>120</v>
      </c>
      <c r="H43" s="49">
        <f t="shared" si="1"/>
        <v>120</v>
      </c>
      <c r="I43" s="21"/>
      <c r="J43" s="5"/>
      <c r="K43" s="5"/>
      <c r="L43" s="16"/>
      <c r="M43" s="30"/>
      <c r="N43" s="21"/>
      <c r="R43" s="30"/>
      <c r="S43" s="30"/>
    </row>
    <row r="44" spans="1:19" ht="12.75">
      <c r="A44" s="35">
        <v>4043</v>
      </c>
      <c r="B44" t="s">
        <v>220</v>
      </c>
      <c r="C44" t="s">
        <v>221</v>
      </c>
      <c r="D44" s="1" t="s">
        <v>21</v>
      </c>
      <c r="E44" s="5">
        <v>40.34</v>
      </c>
      <c r="F44" s="47">
        <f t="shared" si="0"/>
        <v>40.34</v>
      </c>
      <c r="G44" s="48">
        <v>0</v>
      </c>
      <c r="H44" s="49">
        <f t="shared" si="1"/>
        <v>40.34</v>
      </c>
      <c r="I44" s="21"/>
      <c r="J44" s="5"/>
      <c r="K44" s="5"/>
      <c r="L44" s="16"/>
      <c r="M44" s="30"/>
      <c r="N44" s="21"/>
      <c r="R44" s="30"/>
      <c r="S44" s="30"/>
    </row>
    <row r="45" spans="1:19" ht="12.75">
      <c r="A45" s="36">
        <v>4044</v>
      </c>
      <c r="B45" t="s">
        <v>161</v>
      </c>
      <c r="C45" t="s">
        <v>342</v>
      </c>
      <c r="D45" s="1" t="s">
        <v>309</v>
      </c>
      <c r="E45" s="5">
        <v>46.73</v>
      </c>
      <c r="F45" s="47">
        <f t="shared" si="0"/>
        <v>46.73</v>
      </c>
      <c r="G45" s="48">
        <v>5</v>
      </c>
      <c r="H45" s="49">
        <f t="shared" si="1"/>
        <v>51.73</v>
      </c>
      <c r="I45" s="21"/>
      <c r="J45" s="5"/>
      <c r="K45" s="5"/>
      <c r="L45" s="16"/>
      <c r="M45" s="30"/>
      <c r="N45" s="21"/>
      <c r="R45" s="30"/>
      <c r="S45" s="30"/>
    </row>
    <row r="46" spans="1:19" ht="12.75">
      <c r="A46" s="35">
        <v>4047</v>
      </c>
      <c r="B46" s="1" t="s">
        <v>81</v>
      </c>
      <c r="C46" s="1" t="s">
        <v>82</v>
      </c>
      <c r="D46" s="1" t="s">
        <v>268</v>
      </c>
      <c r="E46" s="5">
        <v>49.53</v>
      </c>
      <c r="F46" s="5">
        <f t="shared" si="0"/>
        <v>49.53</v>
      </c>
      <c r="G46" s="16">
        <v>0</v>
      </c>
      <c r="H46" s="30">
        <f t="shared" si="1"/>
        <v>49.53</v>
      </c>
      <c r="I46" s="21"/>
      <c r="J46" s="5"/>
      <c r="K46" s="5"/>
      <c r="L46" s="16"/>
      <c r="M46" s="30"/>
      <c r="N46" s="21"/>
      <c r="R46" s="30"/>
      <c r="S46" s="30"/>
    </row>
    <row r="47" spans="1:19" ht="12.75">
      <c r="A47" s="36">
        <v>4048</v>
      </c>
      <c r="B47" t="s">
        <v>343</v>
      </c>
      <c r="C47" t="s">
        <v>243</v>
      </c>
      <c r="D47" s="1" t="s">
        <v>102</v>
      </c>
      <c r="E47" s="5">
        <v>47.14</v>
      </c>
      <c r="F47" s="5">
        <f t="shared" si="0"/>
        <v>47.14</v>
      </c>
      <c r="G47" s="16">
        <v>5</v>
      </c>
      <c r="H47" s="30">
        <f t="shared" si="1"/>
        <v>52.14</v>
      </c>
      <c r="I47" s="21"/>
      <c r="J47" s="5"/>
      <c r="K47" s="5"/>
      <c r="L47" s="16"/>
      <c r="M47" s="30"/>
      <c r="N47" s="21"/>
      <c r="R47" s="30"/>
      <c r="S47" s="30"/>
    </row>
    <row r="48" spans="1:19" ht="12.75">
      <c r="A48" s="35">
        <v>4049</v>
      </c>
      <c r="B48" s="1" t="s">
        <v>224</v>
      </c>
      <c r="C48" s="1" t="s">
        <v>74</v>
      </c>
      <c r="D48" s="1" t="s">
        <v>114</v>
      </c>
      <c r="E48" s="5">
        <v>46.97</v>
      </c>
      <c r="F48" s="5">
        <f t="shared" si="0"/>
        <v>46.97</v>
      </c>
      <c r="G48" s="16">
        <v>0</v>
      </c>
      <c r="H48" s="30">
        <f t="shared" si="1"/>
        <v>46.97</v>
      </c>
      <c r="I48" s="21"/>
      <c r="J48" s="5"/>
      <c r="K48" s="5"/>
      <c r="L48" s="16"/>
      <c r="M48" s="30"/>
      <c r="N48" s="21"/>
      <c r="R48" s="30"/>
      <c r="S48" s="30"/>
    </row>
    <row r="49" spans="1:19" ht="12.75">
      <c r="A49" s="36">
        <v>4050</v>
      </c>
      <c r="B49" s="18" t="s">
        <v>344</v>
      </c>
      <c r="C49" s="18" t="s">
        <v>148</v>
      </c>
      <c r="D49" s="19" t="s">
        <v>200</v>
      </c>
      <c r="E49" s="5">
        <v>51.08</v>
      </c>
      <c r="F49" s="5">
        <f t="shared" si="0"/>
        <v>51.08</v>
      </c>
      <c r="G49" s="16">
        <v>5</v>
      </c>
      <c r="H49" s="30">
        <f t="shared" si="1"/>
        <v>56.08</v>
      </c>
      <c r="I49" s="21"/>
      <c r="J49" s="5"/>
      <c r="K49" s="5"/>
      <c r="L49" s="16"/>
      <c r="M49" s="30"/>
      <c r="N49" s="21"/>
      <c r="R49" s="30"/>
      <c r="S49" s="30"/>
    </row>
    <row r="50" spans="1:19" ht="12.75">
      <c r="A50" s="35">
        <v>4051</v>
      </c>
      <c r="B50" t="s">
        <v>345</v>
      </c>
      <c r="C50" t="s">
        <v>83</v>
      </c>
      <c r="D50" s="1" t="s">
        <v>164</v>
      </c>
      <c r="E50" s="5">
        <v>47.3</v>
      </c>
      <c r="F50" s="5">
        <f t="shared" si="0"/>
        <v>47.3</v>
      </c>
      <c r="G50" s="16">
        <v>0</v>
      </c>
      <c r="H50" s="30">
        <f t="shared" si="1"/>
        <v>47.3</v>
      </c>
      <c r="I50" s="21"/>
      <c r="J50" s="5"/>
      <c r="K50" s="5"/>
      <c r="L50" s="16"/>
      <c r="M50" s="30"/>
      <c r="N50" s="21"/>
      <c r="R50" s="30"/>
      <c r="S50" s="30"/>
    </row>
    <row r="51" spans="1:19" ht="12.75">
      <c r="A51" s="35">
        <v>4052</v>
      </c>
      <c r="B51" s="1" t="s">
        <v>94</v>
      </c>
      <c r="C51" s="1" t="s">
        <v>135</v>
      </c>
      <c r="D51" s="1" t="s">
        <v>164</v>
      </c>
      <c r="E51" s="5">
        <v>49.19</v>
      </c>
      <c r="F51" s="5">
        <f t="shared" si="0"/>
        <v>49.19</v>
      </c>
      <c r="G51" s="16">
        <v>5</v>
      </c>
      <c r="H51" s="30">
        <f t="shared" si="1"/>
        <v>54.19</v>
      </c>
      <c r="I51" s="21"/>
      <c r="J51" s="5"/>
      <c r="K51" s="5"/>
      <c r="L51" s="16"/>
      <c r="M51" s="30"/>
      <c r="N51" s="21"/>
      <c r="R51" s="30"/>
      <c r="S51" s="30"/>
    </row>
    <row r="52" spans="1:19" ht="12.75">
      <c r="A52" s="35">
        <v>4053</v>
      </c>
      <c r="B52" t="s">
        <v>314</v>
      </c>
      <c r="C52" t="s">
        <v>346</v>
      </c>
      <c r="D52" s="1" t="s">
        <v>102</v>
      </c>
      <c r="E52" s="5"/>
      <c r="F52" s="5">
        <f t="shared" si="0"/>
        <v>0</v>
      </c>
      <c r="G52" s="16">
        <v>120</v>
      </c>
      <c r="H52" s="30">
        <f t="shared" si="1"/>
        <v>120</v>
      </c>
      <c r="I52" s="21"/>
      <c r="J52" s="5"/>
      <c r="K52" s="5"/>
      <c r="L52" s="16"/>
      <c r="M52" s="30"/>
      <c r="N52" s="21"/>
      <c r="R52" s="30"/>
      <c r="S52" s="30"/>
    </row>
    <row r="53" spans="1:19" ht="12.75">
      <c r="A53" s="35">
        <v>4054</v>
      </c>
      <c r="B53" s="1" t="s">
        <v>230</v>
      </c>
      <c r="C53" s="1" t="s">
        <v>131</v>
      </c>
      <c r="D53" s="1" t="s">
        <v>281</v>
      </c>
      <c r="E53" s="5">
        <v>48.03</v>
      </c>
      <c r="F53" s="5">
        <f t="shared" si="0"/>
        <v>48.03</v>
      </c>
      <c r="G53" s="16">
        <v>15</v>
      </c>
      <c r="H53" s="30">
        <f t="shared" si="1"/>
        <v>63.03</v>
      </c>
      <c r="I53" s="21"/>
      <c r="J53" s="5"/>
      <c r="K53" s="5"/>
      <c r="L53" s="16"/>
      <c r="M53" s="30"/>
      <c r="N53" s="21"/>
      <c r="R53" s="30"/>
      <c r="S53" s="30"/>
    </row>
    <row r="54" spans="1:19" ht="12.75">
      <c r="A54" s="36">
        <v>4055</v>
      </c>
      <c r="B54" t="s">
        <v>347</v>
      </c>
      <c r="C54" t="s">
        <v>348</v>
      </c>
      <c r="D54" s="1" t="s">
        <v>175</v>
      </c>
      <c r="E54" s="5"/>
      <c r="F54" s="5">
        <f t="shared" si="0"/>
        <v>0</v>
      </c>
      <c r="G54" s="16">
        <v>120</v>
      </c>
      <c r="H54" s="30">
        <f t="shared" si="1"/>
        <v>120</v>
      </c>
      <c r="I54" s="21"/>
      <c r="J54" s="5"/>
      <c r="K54" s="5"/>
      <c r="L54" s="16"/>
      <c r="M54" s="30"/>
      <c r="N54" s="21"/>
      <c r="R54" s="30"/>
      <c r="S54" s="30"/>
    </row>
    <row r="55" spans="1:19" ht="12.75">
      <c r="A55" s="36">
        <v>4056</v>
      </c>
      <c r="B55" t="s">
        <v>349</v>
      </c>
      <c r="C55" t="s">
        <v>350</v>
      </c>
      <c r="D55" s="1" t="s">
        <v>306</v>
      </c>
      <c r="E55" s="5">
        <v>46.74</v>
      </c>
      <c r="F55" s="5">
        <f t="shared" si="0"/>
        <v>46.74</v>
      </c>
      <c r="G55" s="16">
        <v>5</v>
      </c>
      <c r="H55" s="30">
        <f t="shared" si="1"/>
        <v>51.74</v>
      </c>
      <c r="I55" s="21"/>
      <c r="J55" s="5"/>
      <c r="K55" s="5"/>
      <c r="L55" s="16"/>
      <c r="M55" s="30"/>
      <c r="N55" s="21"/>
      <c r="R55" s="30"/>
      <c r="S55" s="30"/>
    </row>
    <row r="56" spans="1:19" ht="12.75">
      <c r="A56" s="35">
        <v>4057</v>
      </c>
      <c r="B56" s="1" t="s">
        <v>226</v>
      </c>
      <c r="C56" s="1" t="s">
        <v>227</v>
      </c>
      <c r="D56" s="1" t="s">
        <v>212</v>
      </c>
      <c r="E56" s="5"/>
      <c r="F56" s="5">
        <f t="shared" si="0"/>
        <v>0</v>
      </c>
      <c r="G56" s="16">
        <v>120</v>
      </c>
      <c r="H56" s="30">
        <f>SUM(F56:G56)</f>
        <v>120</v>
      </c>
      <c r="I56" s="21"/>
      <c r="J56" s="5"/>
      <c r="K56" s="5"/>
      <c r="L56" s="16"/>
      <c r="M56" s="30"/>
      <c r="N56" s="21"/>
      <c r="R56" s="30"/>
      <c r="S56" s="30"/>
    </row>
    <row r="57" spans="1:19" ht="12.75">
      <c r="A57" s="36">
        <v>4058</v>
      </c>
      <c r="B57" t="s">
        <v>351</v>
      </c>
      <c r="C57" t="s">
        <v>352</v>
      </c>
      <c r="D57" s="1" t="s">
        <v>175</v>
      </c>
      <c r="E57" s="5">
        <v>47.22</v>
      </c>
      <c r="F57" s="5">
        <f t="shared" si="0"/>
        <v>47.22</v>
      </c>
      <c r="G57" s="16">
        <v>0</v>
      </c>
      <c r="H57" s="30">
        <f t="shared" si="1"/>
        <v>47.22</v>
      </c>
      <c r="I57" s="21"/>
      <c r="J57" s="5"/>
      <c r="K57" s="5"/>
      <c r="L57" s="16"/>
      <c r="M57" s="30"/>
      <c r="N57" s="21"/>
      <c r="R57" s="30"/>
      <c r="S57" s="30"/>
    </row>
    <row r="58" spans="1:19" ht="12.75">
      <c r="A58" s="35">
        <v>4059</v>
      </c>
      <c r="B58" t="s">
        <v>238</v>
      </c>
      <c r="C58" t="s">
        <v>239</v>
      </c>
      <c r="D58" s="1" t="s">
        <v>320</v>
      </c>
      <c r="E58" s="5">
        <v>45.04</v>
      </c>
      <c r="F58" s="5">
        <f t="shared" si="0"/>
        <v>45.04</v>
      </c>
      <c r="G58" s="16">
        <v>0</v>
      </c>
      <c r="H58" s="30">
        <f t="shared" si="1"/>
        <v>45.04</v>
      </c>
      <c r="I58" s="21"/>
      <c r="J58" s="5"/>
      <c r="K58" s="5"/>
      <c r="L58" s="16"/>
      <c r="M58" s="30"/>
      <c r="N58" s="21"/>
      <c r="R58" s="30"/>
      <c r="S58" s="30"/>
    </row>
    <row r="59" spans="1:19" ht="12.75">
      <c r="A59" s="35">
        <v>4060</v>
      </c>
      <c r="B59" s="1" t="s">
        <v>222</v>
      </c>
      <c r="C59" s="1" t="s">
        <v>73</v>
      </c>
      <c r="D59" s="1" t="s">
        <v>200</v>
      </c>
      <c r="E59" s="5">
        <v>45.81</v>
      </c>
      <c r="F59" s="5">
        <f t="shared" si="0"/>
        <v>45.81</v>
      </c>
      <c r="G59" s="16">
        <v>0</v>
      </c>
      <c r="H59" s="30">
        <f t="shared" si="1"/>
        <v>45.81</v>
      </c>
      <c r="I59" s="21"/>
      <c r="J59" s="5"/>
      <c r="K59" s="5"/>
      <c r="L59" s="16"/>
      <c r="M59" s="30"/>
      <c r="N59" s="21"/>
      <c r="R59" s="30"/>
      <c r="S59" s="30"/>
    </row>
    <row r="60" spans="1:19" ht="12.75">
      <c r="A60" s="35">
        <v>4061</v>
      </c>
      <c r="B60" t="s">
        <v>353</v>
      </c>
      <c r="C60" t="s">
        <v>128</v>
      </c>
      <c r="D60" s="1" t="s">
        <v>268</v>
      </c>
      <c r="E60" s="5">
        <v>48.06</v>
      </c>
      <c r="F60" s="5">
        <f t="shared" si="0"/>
        <v>48.06</v>
      </c>
      <c r="G60" s="16">
        <v>0</v>
      </c>
      <c r="H60" s="30">
        <f t="shared" si="1"/>
        <v>48.06</v>
      </c>
      <c r="I60" s="21"/>
      <c r="J60" s="5"/>
      <c r="K60" s="5"/>
      <c r="L60" s="16"/>
      <c r="M60" s="30"/>
      <c r="N60" s="21"/>
      <c r="R60" s="30"/>
      <c r="S60" s="30"/>
    </row>
    <row r="61" spans="1:19" ht="12.75">
      <c r="A61" s="35">
        <v>4062</v>
      </c>
      <c r="B61" t="s">
        <v>88</v>
      </c>
      <c r="C61" t="s">
        <v>237</v>
      </c>
      <c r="D61" s="1" t="s">
        <v>198</v>
      </c>
      <c r="E61" s="5">
        <v>59.2</v>
      </c>
      <c r="F61" s="5">
        <f t="shared" si="0"/>
        <v>59.2</v>
      </c>
      <c r="G61" s="16">
        <v>20</v>
      </c>
      <c r="H61" s="30">
        <f t="shared" si="1"/>
        <v>79.2</v>
      </c>
      <c r="I61" s="21"/>
      <c r="J61" s="5"/>
      <c r="K61" s="5"/>
      <c r="L61" s="16"/>
      <c r="M61" s="30"/>
      <c r="N61" s="21"/>
      <c r="R61" s="30"/>
      <c r="S61" s="30"/>
    </row>
    <row r="62" spans="1:19" ht="12.75">
      <c r="A62" s="35">
        <v>4063</v>
      </c>
      <c r="B62" t="s">
        <v>121</v>
      </c>
      <c r="C62" t="s">
        <v>122</v>
      </c>
      <c r="D62" s="1" t="s">
        <v>266</v>
      </c>
      <c r="E62" s="5">
        <v>45.48</v>
      </c>
      <c r="F62" s="5">
        <f t="shared" si="0"/>
        <v>45.48</v>
      </c>
      <c r="G62" s="16">
        <v>0</v>
      </c>
      <c r="H62" s="30">
        <f>SUM(F62:G62)</f>
        <v>45.48</v>
      </c>
      <c r="I62" s="21"/>
      <c r="J62" s="5"/>
      <c r="K62" s="5"/>
      <c r="L62" s="16"/>
      <c r="M62" s="30"/>
      <c r="N62" s="21"/>
      <c r="R62" s="30"/>
      <c r="S62" s="30"/>
    </row>
    <row r="63" spans="1:19" ht="12.75">
      <c r="A63" s="35">
        <v>4064</v>
      </c>
      <c r="B63" s="1" t="s">
        <v>173</v>
      </c>
      <c r="C63" s="1" t="s">
        <v>138</v>
      </c>
      <c r="D63" s="1" t="s">
        <v>320</v>
      </c>
      <c r="E63" s="5">
        <v>47.22</v>
      </c>
      <c r="F63" s="5">
        <f t="shared" si="0"/>
        <v>47.22</v>
      </c>
      <c r="G63" s="16">
        <v>0</v>
      </c>
      <c r="H63" s="30">
        <f>SUM(F63:G63)</f>
        <v>47.22</v>
      </c>
      <c r="I63" s="21"/>
      <c r="J63" s="5"/>
      <c r="K63" s="5"/>
      <c r="L63" s="16"/>
      <c r="M63" s="30"/>
      <c r="N63" s="21"/>
      <c r="R63" s="30"/>
      <c r="S63" s="30"/>
    </row>
    <row r="64" spans="1:19" ht="12.75">
      <c r="A64" s="35">
        <v>4065</v>
      </c>
      <c r="B64" s="1" t="s">
        <v>81</v>
      </c>
      <c r="C64" s="1" t="s">
        <v>150</v>
      </c>
      <c r="D64" s="1" t="s">
        <v>266</v>
      </c>
      <c r="E64" s="5">
        <v>43.48</v>
      </c>
      <c r="F64" s="5">
        <f>IF(E64=0,0,IF(E64&gt;$H$2,120,IF(E64&lt;$F$2,0,IF($H$2&gt;E64&gt;$F$2,E64-$F$2))))</f>
        <v>43.48</v>
      </c>
      <c r="G64" s="16">
        <v>0</v>
      </c>
      <c r="H64" s="30">
        <f t="shared" si="1"/>
        <v>43.48</v>
      </c>
      <c r="I64" s="21"/>
      <c r="J64" s="5"/>
      <c r="K64" s="5"/>
      <c r="L64" s="16"/>
      <c r="M64" s="30"/>
      <c r="N64" s="21"/>
      <c r="R64" s="30"/>
      <c r="S64" s="30"/>
    </row>
    <row r="65" spans="1:19" ht="12.75">
      <c r="A65" s="36">
        <v>4066</v>
      </c>
      <c r="B65" t="s">
        <v>343</v>
      </c>
      <c r="C65" t="s">
        <v>354</v>
      </c>
      <c r="D65" s="1" t="s">
        <v>355</v>
      </c>
      <c r="E65" s="5">
        <v>45.68</v>
      </c>
      <c r="F65" s="5">
        <f>IF(E65=0,0,IF(E65&gt;$H$2,120,IF(E65&lt;$F$2,0,IF($H$2&gt;E65&gt;$F$2,E65-$F$2))))</f>
        <v>45.68</v>
      </c>
      <c r="G65" s="16">
        <v>0</v>
      </c>
      <c r="H65" s="30">
        <f>SUM(F65:G65)</f>
        <v>45.68</v>
      </c>
      <c r="I65" s="21"/>
      <c r="J65" s="5"/>
      <c r="K65" s="5"/>
      <c r="L65" s="16"/>
      <c r="M65" s="30"/>
      <c r="N65" s="21"/>
      <c r="R65" s="30"/>
      <c r="S65" s="30"/>
    </row>
    <row r="66" spans="1:19" ht="12.75">
      <c r="A66" s="35">
        <v>4067</v>
      </c>
      <c r="B66" s="1" t="s">
        <v>224</v>
      </c>
      <c r="C66" s="1" t="s">
        <v>225</v>
      </c>
      <c r="D66" s="1" t="s">
        <v>103</v>
      </c>
      <c r="E66" s="5">
        <v>44.76</v>
      </c>
      <c r="F66" s="5">
        <f>IF(E66=0,0,IF(E66&gt;$H$2,120,IF(E66&lt;$F$2,0,IF($H$2&gt;E66&gt;$F$2,E66-$F$2))))</f>
        <v>44.76</v>
      </c>
      <c r="G66" s="16">
        <v>0</v>
      </c>
      <c r="H66" s="30">
        <f>SUM(F66:G66)</f>
        <v>44.76</v>
      </c>
      <c r="I66" s="21"/>
      <c r="J66" s="5"/>
      <c r="K66" s="5"/>
      <c r="L66" s="16"/>
      <c r="M66" s="30"/>
      <c r="N66" s="21"/>
      <c r="R66" s="30"/>
      <c r="S66" s="30"/>
    </row>
    <row r="67" spans="1:19" ht="12.75">
      <c r="A67" s="35">
        <v>4068</v>
      </c>
      <c r="B67" s="1" t="s">
        <v>61</v>
      </c>
      <c r="C67" s="1" t="s">
        <v>219</v>
      </c>
      <c r="D67" s="1" t="s">
        <v>198</v>
      </c>
      <c r="E67" s="5">
        <v>43.24</v>
      </c>
      <c r="F67" s="5">
        <f>IF(E67=0,0,IF(E67&gt;$H$2,120,IF(E67&lt;$F$2,0,IF($H$2&gt;E67&gt;$F$2,E67-$F$2))))</f>
        <v>43.24</v>
      </c>
      <c r="G67" s="16">
        <v>5</v>
      </c>
      <c r="H67" s="30">
        <f>SUM(F67:G67)</f>
        <v>48.24</v>
      </c>
      <c r="I67" s="21"/>
      <c r="J67" s="5"/>
      <c r="K67" s="5"/>
      <c r="L67" s="16"/>
      <c r="M67" s="30"/>
      <c r="N67" s="21"/>
      <c r="R67" s="30"/>
      <c r="S67" s="30"/>
    </row>
  </sheetData>
  <mergeCells count="2">
    <mergeCell ref="J1:N1"/>
    <mergeCell ref="E1:H1"/>
  </mergeCells>
  <printOptions/>
  <pageMargins left="0.75" right="0.75" top="1" bottom="1" header="0.5" footer="0.5"/>
  <pageSetup fitToHeight="2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27" sqref="G27"/>
    </sheetView>
  </sheetViews>
  <sheetFormatPr defaultColWidth="9.00390625" defaultRowHeight="12.75"/>
  <cols>
    <col min="2" max="2" width="22.00390625" style="0" bestFit="1" customWidth="1"/>
    <col min="3" max="3" width="26.25390625" style="0" bestFit="1" customWidth="1"/>
    <col min="4" max="4" width="16.625" style="0" bestFit="1" customWidth="1"/>
  </cols>
  <sheetData>
    <row r="1" spans="4:8" ht="12.75">
      <c r="D1" s="1"/>
      <c r="E1" s="97" t="s">
        <v>29</v>
      </c>
      <c r="F1" s="97"/>
      <c r="G1" s="97"/>
      <c r="H1" s="97"/>
    </row>
    <row r="2" spans="4:8" ht="12.75">
      <c r="D2" s="1"/>
      <c r="E2" s="15" t="s">
        <v>188</v>
      </c>
      <c r="F2" s="34">
        <f>Макси!F2</f>
        <v>45</v>
      </c>
      <c r="G2" s="15" t="s">
        <v>189</v>
      </c>
      <c r="H2" s="34">
        <f>Макси!H2</f>
        <v>68</v>
      </c>
    </row>
    <row r="3" spans="1:8" ht="38.25">
      <c r="A3" s="2" t="s">
        <v>0</v>
      </c>
      <c r="B3" s="2" t="s">
        <v>1</v>
      </c>
      <c r="C3" s="2" t="s">
        <v>2</v>
      </c>
      <c r="D3" s="3" t="s">
        <v>3</v>
      </c>
      <c r="E3" s="3" t="s">
        <v>25</v>
      </c>
      <c r="F3" s="2" t="s">
        <v>30</v>
      </c>
      <c r="G3" s="3" t="s">
        <v>26</v>
      </c>
      <c r="H3" s="2" t="s">
        <v>27</v>
      </c>
    </row>
    <row r="4" spans="1:8" ht="12.75">
      <c r="A4" s="4">
        <v>3001</v>
      </c>
      <c r="B4" s="1" t="s">
        <v>228</v>
      </c>
      <c r="C4" s="1" t="s">
        <v>247</v>
      </c>
      <c r="D4" s="1" t="s">
        <v>65</v>
      </c>
      <c r="E4" s="5">
        <v>48.91</v>
      </c>
      <c r="F4" s="5">
        <f aca="true" t="shared" si="0" ref="F4:F27">IF(E4=0,0,IF(E4&gt;$H$2,120,IF(E4&lt;$F$2,0,IF($H$2&gt;E4&gt;$F$2,E4-$F$2))))</f>
        <v>3.9099999999999966</v>
      </c>
      <c r="G4" s="16">
        <v>5</v>
      </c>
      <c r="H4" s="5">
        <f aca="true" t="shared" si="1" ref="H4:H27">SUM(F4:G4)</f>
        <v>8.909999999999997</v>
      </c>
    </row>
    <row r="5" spans="1:8" ht="12.75">
      <c r="A5" s="4">
        <v>3002</v>
      </c>
      <c r="B5" s="1" t="s">
        <v>51</v>
      </c>
      <c r="C5" s="1" t="s">
        <v>54</v>
      </c>
      <c r="D5" s="1" t="s">
        <v>16</v>
      </c>
      <c r="E5" s="5">
        <v>48.2</v>
      </c>
      <c r="F5" s="5">
        <f t="shared" si="0"/>
        <v>3.200000000000003</v>
      </c>
      <c r="G5" s="16">
        <v>0</v>
      </c>
      <c r="H5" s="5">
        <f t="shared" si="1"/>
        <v>3.200000000000003</v>
      </c>
    </row>
    <row r="6" spans="1:8" ht="12.75">
      <c r="A6" s="4">
        <v>3003</v>
      </c>
      <c r="B6" s="1" t="s">
        <v>356</v>
      </c>
      <c r="C6" s="1" t="s">
        <v>357</v>
      </c>
      <c r="D6" s="1" t="s">
        <v>165</v>
      </c>
      <c r="E6" s="5">
        <v>42.33</v>
      </c>
      <c r="F6" s="5">
        <f t="shared" si="0"/>
        <v>0</v>
      </c>
      <c r="G6" s="16">
        <v>0</v>
      </c>
      <c r="H6" s="5">
        <f t="shared" si="1"/>
        <v>0</v>
      </c>
    </row>
    <row r="7" spans="1:8" ht="12.75">
      <c r="A7" s="4">
        <v>3004</v>
      </c>
      <c r="B7" s="1" t="s">
        <v>329</v>
      </c>
      <c r="C7" s="1" t="s">
        <v>358</v>
      </c>
      <c r="D7" s="1" t="s">
        <v>153</v>
      </c>
      <c r="E7" s="5">
        <v>57.66</v>
      </c>
      <c r="F7" s="5">
        <f t="shared" si="0"/>
        <v>12.659999999999997</v>
      </c>
      <c r="G7" s="16">
        <v>0</v>
      </c>
      <c r="H7" s="5">
        <f t="shared" si="1"/>
        <v>12.659999999999997</v>
      </c>
    </row>
    <row r="8" spans="1:8" ht="12.75">
      <c r="A8" s="4">
        <v>3005</v>
      </c>
      <c r="B8" s="1" t="s">
        <v>143</v>
      </c>
      <c r="C8" s="1" t="s">
        <v>144</v>
      </c>
      <c r="D8" s="1" t="s">
        <v>105</v>
      </c>
      <c r="E8" s="5">
        <v>49.89</v>
      </c>
      <c r="F8" s="5">
        <f t="shared" si="0"/>
        <v>4.890000000000001</v>
      </c>
      <c r="G8" s="16">
        <v>0</v>
      </c>
      <c r="H8" s="5">
        <f>SUM(F8:G8)</f>
        <v>4.890000000000001</v>
      </c>
    </row>
    <row r="9" spans="1:8" ht="12.75">
      <c r="A9" s="4">
        <v>3006</v>
      </c>
      <c r="B9" t="s">
        <v>359</v>
      </c>
      <c r="C9" t="s">
        <v>360</v>
      </c>
      <c r="D9" s="1" t="s">
        <v>262</v>
      </c>
      <c r="E9" s="5">
        <v>53.89</v>
      </c>
      <c r="F9" s="5">
        <f t="shared" si="0"/>
        <v>8.89</v>
      </c>
      <c r="G9" s="16">
        <v>0</v>
      </c>
      <c r="H9" s="5">
        <f t="shared" si="1"/>
        <v>8.89</v>
      </c>
    </row>
    <row r="10" spans="1:8" ht="12.75">
      <c r="A10" s="4">
        <v>3007</v>
      </c>
      <c r="B10" s="1" t="s">
        <v>58</v>
      </c>
      <c r="C10" s="1" t="s">
        <v>248</v>
      </c>
      <c r="D10" s="1" t="s">
        <v>207</v>
      </c>
      <c r="E10" s="5">
        <v>44.64</v>
      </c>
      <c r="F10" s="5">
        <f t="shared" si="0"/>
        <v>0</v>
      </c>
      <c r="G10" s="16">
        <v>0</v>
      </c>
      <c r="H10" s="5">
        <f t="shared" si="1"/>
        <v>0</v>
      </c>
    </row>
    <row r="11" spans="1:8" ht="12.75">
      <c r="A11" s="4">
        <v>3008</v>
      </c>
      <c r="B11" s="1" t="s">
        <v>217</v>
      </c>
      <c r="C11" s="1" t="s">
        <v>244</v>
      </c>
      <c r="D11" s="1" t="s">
        <v>275</v>
      </c>
      <c r="E11" s="5">
        <v>45.77</v>
      </c>
      <c r="F11" s="5">
        <f t="shared" si="0"/>
        <v>0.7700000000000031</v>
      </c>
      <c r="G11" s="16">
        <v>0</v>
      </c>
      <c r="H11" s="5">
        <f t="shared" si="1"/>
        <v>0.7700000000000031</v>
      </c>
    </row>
    <row r="12" spans="1:8" ht="12.75">
      <c r="A12" s="4">
        <v>3009</v>
      </c>
      <c r="B12" s="1" t="s">
        <v>361</v>
      </c>
      <c r="C12" s="1" t="s">
        <v>362</v>
      </c>
      <c r="D12" s="1" t="s">
        <v>105</v>
      </c>
      <c r="E12" s="5">
        <v>47.63</v>
      </c>
      <c r="F12" s="5">
        <f t="shared" si="0"/>
        <v>2.6300000000000026</v>
      </c>
      <c r="G12" s="16">
        <v>15</v>
      </c>
      <c r="H12" s="5">
        <f t="shared" si="1"/>
        <v>17.630000000000003</v>
      </c>
    </row>
    <row r="13" spans="1:8" ht="12.75">
      <c r="A13" s="4">
        <v>3010</v>
      </c>
      <c r="B13" s="1" t="s">
        <v>68</v>
      </c>
      <c r="C13" s="1" t="s">
        <v>95</v>
      </c>
      <c r="D13" s="1" t="s">
        <v>111</v>
      </c>
      <c r="E13" s="5"/>
      <c r="F13" s="5">
        <f t="shared" si="0"/>
        <v>0</v>
      </c>
      <c r="G13" s="16">
        <v>120</v>
      </c>
      <c r="H13" s="5">
        <f t="shared" si="1"/>
        <v>120</v>
      </c>
    </row>
    <row r="14" spans="1:8" ht="12.75">
      <c r="A14" s="4">
        <v>3011</v>
      </c>
      <c r="B14" s="1" t="s">
        <v>117</v>
      </c>
      <c r="C14" s="1" t="s">
        <v>245</v>
      </c>
      <c r="D14" s="1" t="s">
        <v>147</v>
      </c>
      <c r="E14" s="5">
        <v>51.45</v>
      </c>
      <c r="F14" s="5">
        <f t="shared" si="0"/>
        <v>6.450000000000003</v>
      </c>
      <c r="G14" s="16">
        <v>0</v>
      </c>
      <c r="H14" s="5">
        <f t="shared" si="1"/>
        <v>6.450000000000003</v>
      </c>
    </row>
    <row r="15" spans="1:8" ht="12.75">
      <c r="A15" s="4">
        <v>3012</v>
      </c>
      <c r="B15" s="1" t="s">
        <v>133</v>
      </c>
      <c r="C15" s="1" t="s">
        <v>246</v>
      </c>
      <c r="D15" s="1" t="s">
        <v>206</v>
      </c>
      <c r="E15" s="5">
        <v>56.01</v>
      </c>
      <c r="F15" s="5">
        <f t="shared" si="0"/>
        <v>11.009999999999998</v>
      </c>
      <c r="G15" s="16">
        <v>10</v>
      </c>
      <c r="H15" s="5">
        <f t="shared" si="1"/>
        <v>21.009999999999998</v>
      </c>
    </row>
    <row r="16" spans="1:8" ht="12.75">
      <c r="A16" s="4">
        <v>3013</v>
      </c>
      <c r="B16" s="1" t="s">
        <v>143</v>
      </c>
      <c r="C16" s="1" t="s">
        <v>154</v>
      </c>
      <c r="D16" s="1" t="s">
        <v>147</v>
      </c>
      <c r="E16" s="5">
        <v>49.91</v>
      </c>
      <c r="F16" s="5">
        <f t="shared" si="0"/>
        <v>4.909999999999997</v>
      </c>
      <c r="G16" s="16">
        <v>0</v>
      </c>
      <c r="H16" s="5">
        <f t="shared" si="1"/>
        <v>4.909999999999997</v>
      </c>
    </row>
    <row r="17" spans="1:8" ht="12.75">
      <c r="A17" s="4">
        <v>3014</v>
      </c>
      <c r="B17" s="1" t="s">
        <v>64</v>
      </c>
      <c r="C17" s="1" t="s">
        <v>90</v>
      </c>
      <c r="D17" s="1" t="s">
        <v>111</v>
      </c>
      <c r="E17" s="5">
        <v>43.57</v>
      </c>
      <c r="F17" s="5">
        <f t="shared" si="0"/>
        <v>0</v>
      </c>
      <c r="G17" s="16">
        <v>0</v>
      </c>
      <c r="H17" s="5">
        <f t="shared" si="1"/>
        <v>0</v>
      </c>
    </row>
    <row r="18" spans="1:8" ht="12.75">
      <c r="A18" s="4">
        <v>3015</v>
      </c>
      <c r="B18" s="1" t="s">
        <v>51</v>
      </c>
      <c r="C18" s="1" t="s">
        <v>52</v>
      </c>
      <c r="D18" s="1" t="s">
        <v>275</v>
      </c>
      <c r="E18" s="5">
        <v>46.58</v>
      </c>
      <c r="F18" s="5">
        <f t="shared" si="0"/>
        <v>1.5799999999999983</v>
      </c>
      <c r="G18" s="16">
        <v>5</v>
      </c>
      <c r="H18" s="5">
        <f t="shared" si="1"/>
        <v>6.579999999999998</v>
      </c>
    </row>
    <row r="19" spans="1:8" ht="12.75">
      <c r="A19" s="4">
        <v>3016</v>
      </c>
      <c r="B19" s="1" t="s">
        <v>145</v>
      </c>
      <c r="C19" s="1" t="s">
        <v>120</v>
      </c>
      <c r="D19" s="1" t="s">
        <v>312</v>
      </c>
      <c r="E19" s="5">
        <v>46.36</v>
      </c>
      <c r="F19" s="5">
        <f t="shared" si="0"/>
        <v>1.3599999999999994</v>
      </c>
      <c r="G19" s="16">
        <v>0</v>
      </c>
      <c r="H19" s="5">
        <f t="shared" si="1"/>
        <v>1.3599999999999994</v>
      </c>
    </row>
    <row r="20" spans="1:8" ht="12.75">
      <c r="A20" s="4">
        <v>3017</v>
      </c>
      <c r="B20" s="1" t="s">
        <v>42</v>
      </c>
      <c r="C20" s="1" t="s">
        <v>53</v>
      </c>
      <c r="D20" s="1" t="s">
        <v>165</v>
      </c>
      <c r="E20" s="5">
        <v>45.22</v>
      </c>
      <c r="F20" s="5">
        <f t="shared" si="0"/>
        <v>0.21999999999999886</v>
      </c>
      <c r="G20" s="16">
        <v>0</v>
      </c>
      <c r="H20" s="5">
        <f t="shared" si="1"/>
        <v>0.21999999999999886</v>
      </c>
    </row>
    <row r="21" spans="1:8" ht="12.75">
      <c r="A21" s="25">
        <v>3018</v>
      </c>
      <c r="B21" t="s">
        <v>107</v>
      </c>
      <c r="C21" t="s">
        <v>123</v>
      </c>
      <c r="D21" s="1" t="s">
        <v>312</v>
      </c>
      <c r="E21" s="5">
        <v>45.35</v>
      </c>
      <c r="F21" s="5">
        <f t="shared" si="0"/>
        <v>0.3500000000000014</v>
      </c>
      <c r="G21" s="16">
        <v>0</v>
      </c>
      <c r="H21" s="5">
        <f t="shared" si="1"/>
        <v>0.3500000000000014</v>
      </c>
    </row>
    <row r="22" spans="1:8" ht="12.75">
      <c r="A22" s="4">
        <v>3019</v>
      </c>
      <c r="B22" s="1" t="s">
        <v>91</v>
      </c>
      <c r="C22" s="1" t="s">
        <v>155</v>
      </c>
      <c r="D22" s="1" t="s">
        <v>65</v>
      </c>
      <c r="E22" s="5"/>
      <c r="F22" s="5">
        <f t="shared" si="0"/>
        <v>0</v>
      </c>
      <c r="G22" s="16">
        <v>120</v>
      </c>
      <c r="H22" s="5">
        <f t="shared" si="1"/>
        <v>120</v>
      </c>
    </row>
    <row r="23" spans="1:8" ht="12.75">
      <c r="A23" s="4">
        <v>3020</v>
      </c>
      <c r="B23" s="1" t="s">
        <v>344</v>
      </c>
      <c r="C23" s="1" t="s">
        <v>93</v>
      </c>
      <c r="D23" s="1" t="s">
        <v>113</v>
      </c>
      <c r="E23" s="5">
        <v>47.2</v>
      </c>
      <c r="F23" s="5">
        <f t="shared" si="0"/>
        <v>2.200000000000003</v>
      </c>
      <c r="G23" s="16">
        <v>0</v>
      </c>
      <c r="H23" s="5">
        <f>SUM(F23:G23)</f>
        <v>2.200000000000003</v>
      </c>
    </row>
    <row r="24" spans="1:8" ht="12.75">
      <c r="A24" s="4">
        <v>3022</v>
      </c>
      <c r="B24" s="1" t="s">
        <v>363</v>
      </c>
      <c r="C24" s="1" t="s">
        <v>364</v>
      </c>
      <c r="D24" s="1" t="s">
        <v>66</v>
      </c>
      <c r="E24" s="5">
        <v>53.5</v>
      </c>
      <c r="F24" s="5">
        <f t="shared" si="0"/>
        <v>8.5</v>
      </c>
      <c r="G24" s="16">
        <v>5</v>
      </c>
      <c r="H24" s="5">
        <f t="shared" si="1"/>
        <v>13.5</v>
      </c>
    </row>
    <row r="25" spans="1:8" ht="12.75">
      <c r="A25" s="4">
        <v>3023</v>
      </c>
      <c r="B25" t="s">
        <v>365</v>
      </c>
      <c r="C25" t="s">
        <v>366</v>
      </c>
      <c r="D25" s="1" t="s">
        <v>153</v>
      </c>
      <c r="E25" s="5"/>
      <c r="F25" s="5">
        <f t="shared" si="0"/>
        <v>0</v>
      </c>
      <c r="G25" s="16">
        <v>120</v>
      </c>
      <c r="H25" s="5">
        <f t="shared" si="1"/>
        <v>120</v>
      </c>
    </row>
    <row r="26" spans="1:8" ht="12.75">
      <c r="A26" s="4">
        <v>3024</v>
      </c>
      <c r="B26" s="1" t="s">
        <v>345</v>
      </c>
      <c r="C26" s="1" t="s">
        <v>367</v>
      </c>
      <c r="D26" s="1" t="s">
        <v>206</v>
      </c>
      <c r="E26" s="5">
        <v>52.38</v>
      </c>
      <c r="F26" s="5">
        <f t="shared" si="0"/>
        <v>7.380000000000003</v>
      </c>
      <c r="G26" s="16">
        <v>0</v>
      </c>
      <c r="H26" s="5">
        <f t="shared" si="1"/>
        <v>7.380000000000003</v>
      </c>
    </row>
    <row r="27" spans="1:8" ht="12.75">
      <c r="A27" s="4">
        <v>3025</v>
      </c>
      <c r="B27" s="1" t="s">
        <v>94</v>
      </c>
      <c r="C27" s="1" t="s">
        <v>116</v>
      </c>
      <c r="D27" s="1" t="s">
        <v>113</v>
      </c>
      <c r="E27" s="5">
        <v>47.71</v>
      </c>
      <c r="F27" s="5">
        <f t="shared" si="0"/>
        <v>2.710000000000001</v>
      </c>
      <c r="G27" s="16">
        <v>0</v>
      </c>
      <c r="H27" s="5">
        <f t="shared" si="1"/>
        <v>2.710000000000001</v>
      </c>
    </row>
  </sheetData>
  <mergeCells count="1">
    <mergeCell ref="E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Михаил</cp:lastModifiedBy>
  <cp:lastPrinted>2008-03-02T15:12:28Z</cp:lastPrinted>
  <dcterms:created xsi:type="dcterms:W3CDTF">2004-06-14T22:07:41Z</dcterms:created>
  <dcterms:modified xsi:type="dcterms:W3CDTF">2008-03-03T15:17:50Z</dcterms:modified>
  <cp:category/>
  <cp:version/>
  <cp:contentType/>
  <cp:contentStatus/>
</cp:coreProperties>
</file>