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6945" windowHeight="9120" tabRatio="794" firstSheet="1" activeTab="5"/>
  </bookViews>
  <sheets>
    <sheet name="L квалиф" sheetId="1" r:id="rId1"/>
    <sheet name="L полуфинал" sheetId="2" r:id="rId2"/>
    <sheet name="L финал" sheetId="3" r:id="rId3"/>
    <sheet name="M квалиф" sheetId="4" r:id="rId4"/>
    <sheet name="M полуфинал" sheetId="5" r:id="rId5"/>
    <sheet name="M финал" sheetId="6" r:id="rId6"/>
    <sheet name="S квалиф" sheetId="7" r:id="rId7"/>
    <sheet name="S полуфинал" sheetId="8" r:id="rId8"/>
    <sheet name="Sфинал" sheetId="9" r:id="rId9"/>
  </sheets>
  <externalReferences>
    <externalReference r:id="rId12"/>
    <externalReference r:id="rId13"/>
    <externalReference r:id="rId14"/>
  </externalReferences>
  <definedNames>
    <definedName name="_xlnm.Print_Area" localSheetId="0">'L квалиф'!$B$56</definedName>
    <definedName name="_xlnm.Print_Area" localSheetId="1">'L полуфинал'!$A$1:$T$26</definedName>
    <definedName name="_xlnm.Print_Area" localSheetId="2">'L финал'!$A$1:$T$33</definedName>
    <definedName name="_xlnm.Print_Area" localSheetId="3">'M квалиф'!$A$1:$T$48</definedName>
    <definedName name="_xlnm.Print_Area" localSheetId="4">'M полуфинал'!$A$1:$T$34</definedName>
    <definedName name="_xlnm.Print_Area" localSheetId="5">'M финал'!$A$1:$T$35</definedName>
    <definedName name="_xlnm.Print_Area" localSheetId="6">'S квалиф'!$A$1:$T$54</definedName>
    <definedName name="_xlnm.Print_Area" localSheetId="7">'S полуфинал'!$A$1:$T$34</definedName>
    <definedName name="_xlnm.Print_Area" localSheetId="8">'Sфинал'!$A$1:$T$34</definedName>
  </definedNames>
  <calcPr fullCalcOnLoad="1"/>
</workbook>
</file>

<file path=xl/sharedStrings.xml><?xml version="1.0" encoding="utf-8"?>
<sst xmlns="http://schemas.openxmlformats.org/spreadsheetml/2006/main" count="1288" uniqueCount="331">
  <si>
    <t>контрольное время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</si>
  <si>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</si>
  <si>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</si>
  <si>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</si>
  <si>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</si>
  <si>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</si>
  <si>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</si>
  <si>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Стартовый номер</t>
  </si>
  <si>
    <t>Порода собаки</t>
  </si>
  <si>
    <t>Кличка собаки</t>
  </si>
  <si>
    <r>
      <t>Спортсмен</t>
    </r>
    <r>
      <rPr>
        <sz val="8"/>
        <rFont val="Arial Cyr"/>
        <family val="2"/>
      </rPr>
      <t xml:space="preserve"> </t>
    </r>
  </si>
  <si>
    <t>Номер табеля</t>
  </si>
  <si>
    <t>Протокол соревнований по аджилити</t>
  </si>
  <si>
    <t>скорость</t>
  </si>
  <si>
    <t>Организатор соревнований</t>
  </si>
  <si>
    <t>Судья соревнований</t>
  </si>
  <si>
    <t>аджилити</t>
  </si>
  <si>
    <t>Сумма времени</t>
  </si>
  <si>
    <t>Личное первенство</t>
  </si>
  <si>
    <t>Всего участников</t>
  </si>
  <si>
    <t xml:space="preserve">длина трассы    </t>
  </si>
  <si>
    <r>
      <t>max</t>
    </r>
    <r>
      <rPr>
        <sz val="11"/>
        <rFont val="Arial Cyr"/>
        <family val="2"/>
      </rPr>
      <t xml:space="preserve"> время</t>
    </r>
  </si>
  <si>
    <t>Клуб ВМЕСТЕ</t>
  </si>
  <si>
    <t>Итоговое место</t>
  </si>
  <si>
    <t xml:space="preserve">Категория </t>
  </si>
  <si>
    <t>L</t>
  </si>
  <si>
    <t>S</t>
  </si>
  <si>
    <t xml:space="preserve">Дата </t>
  </si>
  <si>
    <t>M</t>
  </si>
  <si>
    <t>шелти</t>
  </si>
  <si>
    <t>грюнендаль</t>
  </si>
  <si>
    <t>Гурина Татьяна</t>
  </si>
  <si>
    <t>Арабика</t>
  </si>
  <si>
    <t>тервюрен</t>
  </si>
  <si>
    <t>метис</t>
  </si>
  <si>
    <t>фокстерьер</t>
  </si>
  <si>
    <t>Гушан Ольга</t>
  </si>
  <si>
    <t>Леон</t>
  </si>
  <si>
    <t>Денисова Елена</t>
  </si>
  <si>
    <t>пудель</t>
  </si>
  <si>
    <t>Ефременкова Ольга</t>
  </si>
  <si>
    <t>вельштерьер</t>
  </si>
  <si>
    <t>Наполеон</t>
  </si>
  <si>
    <t>Кобликова Мария</t>
  </si>
  <si>
    <t>Кондрашова Светлана</t>
  </si>
  <si>
    <t>Кочетова Елена</t>
  </si>
  <si>
    <t>Кудинова Юлия</t>
  </si>
  <si>
    <t>Мешкова Елена</t>
  </si>
  <si>
    <t>шпиц</t>
  </si>
  <si>
    <t>Пирогова Наталья</t>
  </si>
  <si>
    <t>эрдельтерьер</t>
  </si>
  <si>
    <t>Повалищева Екатерина</t>
  </si>
  <si>
    <t>Серова Марина</t>
  </si>
  <si>
    <t>пуми</t>
  </si>
  <si>
    <t>Борька</t>
  </si>
  <si>
    <t>Томилова Мария</t>
  </si>
  <si>
    <t>Фабричнева Ирина</t>
  </si>
  <si>
    <t>Веста</t>
  </si>
  <si>
    <t>Филатова Елена</t>
  </si>
  <si>
    <t>Порш</t>
  </si>
  <si>
    <t>Ермак</t>
  </si>
  <si>
    <t>Чоговадзе Галина</t>
  </si>
  <si>
    <t>Шульга Татьяна</t>
  </si>
  <si>
    <t>Салина</t>
  </si>
  <si>
    <t>Штернберг Наталья</t>
  </si>
  <si>
    <t>Захарова Екатерина</t>
  </si>
  <si>
    <t>Статус</t>
  </si>
  <si>
    <t>Катутис Ангелина</t>
  </si>
  <si>
    <t>Вальтер</t>
  </si>
  <si>
    <t>Юнити</t>
  </si>
  <si>
    <t>Пайнери</t>
  </si>
  <si>
    <t>Виолетта</t>
  </si>
  <si>
    <t>Кристиан</t>
  </si>
  <si>
    <t>Райз</t>
  </si>
  <si>
    <t>Лиса</t>
  </si>
  <si>
    <t>Щербакова Ольга</t>
  </si>
  <si>
    <t>Гущина Светлана</t>
  </si>
  <si>
    <t>Рада</t>
  </si>
  <si>
    <t>Павлова Татьяна</t>
  </si>
  <si>
    <t>Гретта</t>
  </si>
  <si>
    <t>Ника</t>
  </si>
  <si>
    <t>Альф</t>
  </si>
  <si>
    <t>малинуа</t>
  </si>
  <si>
    <t>Пономарева Дарья</t>
  </si>
  <si>
    <t>Дези</t>
  </si>
  <si>
    <t>Велга</t>
  </si>
  <si>
    <t>Гарри</t>
  </si>
  <si>
    <t>Морозова Светлана</t>
  </si>
  <si>
    <t>Мухаматулин Анвар</t>
  </si>
  <si>
    <t>Дося</t>
  </si>
  <si>
    <t>Егорушка</t>
  </si>
  <si>
    <t>Лисенок</t>
  </si>
  <si>
    <t>Попова Дарья</t>
  </si>
  <si>
    <t>Кельт</t>
  </si>
  <si>
    <t>Экспрессия</t>
  </si>
  <si>
    <t>Квиндт Татьяна</t>
  </si>
  <si>
    <t>Коррида</t>
  </si>
  <si>
    <t>Девид</t>
  </si>
  <si>
    <t>Бонапарт</t>
  </si>
  <si>
    <t>гость</t>
  </si>
  <si>
    <t>квалификация</t>
  </si>
  <si>
    <t>Ассоль</t>
  </si>
  <si>
    <t>Вдовиченко Галина</t>
  </si>
  <si>
    <t>Гера</t>
  </si>
  <si>
    <t>Гвенделен</t>
  </si>
  <si>
    <t>Артист</t>
  </si>
  <si>
    <t>Ефимова Мария</t>
  </si>
  <si>
    <t>Дак</t>
  </si>
  <si>
    <t>Элвис</t>
  </si>
  <si>
    <t>Ильина Полина</t>
  </si>
  <si>
    <t>Астер</t>
  </si>
  <si>
    <t>Вита</t>
  </si>
  <si>
    <t>Рысенкова Ирина</t>
  </si>
  <si>
    <t>Свит Юлия</t>
  </si>
  <si>
    <t>Маша</t>
  </si>
  <si>
    <t>Старцева Алина</t>
  </si>
  <si>
    <t>Сурцова Наталья</t>
  </si>
  <si>
    <t>Брайда</t>
  </si>
  <si>
    <t>ВЕО</t>
  </si>
  <si>
    <t>Эльза</t>
  </si>
  <si>
    <t>Тактаева Елена</t>
  </si>
  <si>
    <t>Туманова Светлана</t>
  </si>
  <si>
    <t>Ден</t>
  </si>
  <si>
    <t>Рой</t>
  </si>
  <si>
    <t>Абросимова Ирина</t>
  </si>
  <si>
    <t>Волкова Дарья</t>
  </si>
  <si>
    <t>Горецкая Мария</t>
  </si>
  <si>
    <t>Зажигаева Мария</t>
  </si>
  <si>
    <t>Капустина Елена</t>
  </si>
  <si>
    <t>Михайлова Татьяна</t>
  </si>
  <si>
    <t>Черкашина Анна</t>
  </si>
  <si>
    <t>Шурик</t>
  </si>
  <si>
    <t>Зверобой</t>
  </si>
  <si>
    <t>фин</t>
  </si>
  <si>
    <t>Корн Колед</t>
  </si>
  <si>
    <t>Джонсон</t>
  </si>
  <si>
    <t>Понка</t>
  </si>
  <si>
    <t>Маренго</t>
  </si>
  <si>
    <t>Баунти</t>
  </si>
  <si>
    <t>Вешка</t>
  </si>
  <si>
    <t>Тори</t>
  </si>
  <si>
    <t>Цент</t>
  </si>
  <si>
    <t>Дели</t>
  </si>
  <si>
    <t>Рашани</t>
  </si>
  <si>
    <t>Дубичева Любовь</t>
  </si>
  <si>
    <t>Кудрин Антон</t>
  </si>
  <si>
    <t>Медведкова Елена</t>
  </si>
  <si>
    <t>Патрикеева Ольга</t>
  </si>
  <si>
    <t>Улыбина Маргарита</t>
  </si>
  <si>
    <t>Грация</t>
  </si>
  <si>
    <t>Аврора</t>
  </si>
  <si>
    <t>папильон</t>
  </si>
  <si>
    <t>Сэнди</t>
  </si>
  <si>
    <t>Адреналина</t>
  </si>
  <si>
    <t>Ноктюрн</t>
  </si>
  <si>
    <t>Эльфания</t>
  </si>
  <si>
    <t>Камелия</t>
  </si>
  <si>
    <t>Ульф</t>
  </si>
  <si>
    <t>Осборн</t>
  </si>
  <si>
    <t>Марго</t>
  </si>
  <si>
    <t>Мишель</t>
  </si>
  <si>
    <t>Чикаго</t>
  </si>
  <si>
    <t>Шустрик</t>
  </si>
  <si>
    <t>б/к</t>
  </si>
  <si>
    <t>Молодцова Ольга</t>
  </si>
  <si>
    <t>Ласточка</t>
  </si>
  <si>
    <t>Зворыгина Любовь</t>
  </si>
  <si>
    <t>01,03,2008</t>
  </si>
  <si>
    <t>Peteris Akimov</t>
  </si>
  <si>
    <t>Финал Гран При Nutro 2007</t>
  </si>
  <si>
    <t>откр</t>
  </si>
  <si>
    <t>Феррари</t>
  </si>
  <si>
    <t>учас</t>
  </si>
  <si>
    <t>Мика</t>
  </si>
  <si>
    <t>Саевич Светлана</t>
  </si>
  <si>
    <t>Легран</t>
  </si>
  <si>
    <t>Насыров Антон</t>
  </si>
  <si>
    <t>Дик Сенд</t>
  </si>
  <si>
    <t>Алька</t>
  </si>
  <si>
    <t>Бэйкон</t>
  </si>
  <si>
    <t>Джасти</t>
  </si>
  <si>
    <t>Цветкова Татьяна</t>
  </si>
  <si>
    <t>н.о</t>
  </si>
  <si>
    <t>Граф</t>
  </si>
  <si>
    <t>Дакша</t>
  </si>
  <si>
    <t>Трейси</t>
  </si>
  <si>
    <t>Егорова Анастасия</t>
  </si>
  <si>
    <t>Азор</t>
  </si>
  <si>
    <t>Шишакина Елена</t>
  </si>
  <si>
    <t>Эбби</t>
  </si>
  <si>
    <t>Лучинкина Марина</t>
  </si>
  <si>
    <t>Белла</t>
  </si>
  <si>
    <t>Большакова Варвара</t>
  </si>
  <si>
    <t>Экстрим</t>
  </si>
  <si>
    <t>Тимина Любовь</t>
  </si>
  <si>
    <t>Микса</t>
  </si>
  <si>
    <t>Гусева Анастасия</t>
  </si>
  <si>
    <t>Аритейни</t>
  </si>
  <si>
    <t>Изосимова Ольга</t>
  </si>
  <si>
    <t>Блэк</t>
  </si>
  <si>
    <t>Бизянова Татьяна</t>
  </si>
  <si>
    <t>Даймонд</t>
  </si>
  <si>
    <t>н.о.</t>
  </si>
  <si>
    <t>Вельд</t>
  </si>
  <si>
    <t>Твист</t>
  </si>
  <si>
    <t>б/т</t>
  </si>
  <si>
    <t>Орлова Наталья</t>
  </si>
  <si>
    <t>гордон</t>
  </si>
  <si>
    <t>Несси</t>
  </si>
  <si>
    <t>Иванова Анна</t>
  </si>
  <si>
    <t>Елисей</t>
  </si>
  <si>
    <t>Йори</t>
  </si>
  <si>
    <t>Балашова Ольга</t>
  </si>
  <si>
    <t>Кузя</t>
  </si>
  <si>
    <t>Суханкина Марина</t>
  </si>
  <si>
    <t>Баскер Виль</t>
  </si>
  <si>
    <t>Дружинина Ольга</t>
  </si>
  <si>
    <t>Аруна</t>
  </si>
  <si>
    <t>Хеннеси</t>
  </si>
  <si>
    <t>Рикки</t>
  </si>
  <si>
    <t>Христий Ирина</t>
  </si>
  <si>
    <t>Вилли</t>
  </si>
  <si>
    <t>Брайт Би</t>
  </si>
  <si>
    <t>финал</t>
  </si>
  <si>
    <t>полуфинал</t>
  </si>
  <si>
    <t>джампинг</t>
  </si>
  <si>
    <t>М</t>
  </si>
  <si>
    <t>Пустырева Мария</t>
  </si>
  <si>
    <t>бигль</t>
  </si>
  <si>
    <t>фокс</t>
  </si>
  <si>
    <t>Шкатулова Елена</t>
  </si>
  <si>
    <t>к.ф.л.</t>
  </si>
  <si>
    <t>коккер</t>
  </si>
  <si>
    <t>Шелякина Мария</t>
  </si>
  <si>
    <t>Холупов Валерий</t>
  </si>
  <si>
    <t>цв/шн</t>
  </si>
  <si>
    <t>Смирнова Алина</t>
  </si>
  <si>
    <t>Алексеева Елена</t>
  </si>
  <si>
    <t>Максимова Юлия</t>
  </si>
  <si>
    <t>пирен.овчарка</t>
  </si>
  <si>
    <t>Коновалова Наталья</t>
  </si>
  <si>
    <t>ксеесхонд</t>
  </si>
  <si>
    <t>Герман Надежда</t>
  </si>
  <si>
    <t>Шерстнева Татьяна</t>
  </si>
  <si>
    <t>мт/шн</t>
  </si>
  <si>
    <t>Тарасов Сергей</t>
  </si>
  <si>
    <t>Саевец Светлана</t>
  </si>
  <si>
    <t>Костогарова Галина</t>
  </si>
  <si>
    <t>лейт.терьер</t>
  </si>
  <si>
    <t>Шумилин Вячеслав</t>
  </si>
  <si>
    <t>Жвирбля Василий</t>
  </si>
  <si>
    <t>спаниель</t>
  </si>
  <si>
    <t>Ники</t>
  </si>
  <si>
    <t>Чудо</t>
  </si>
  <si>
    <t>Керри</t>
  </si>
  <si>
    <t>Инфинити</t>
  </si>
  <si>
    <t>Туся</t>
  </si>
  <si>
    <t>Канопус</t>
  </si>
  <si>
    <t>Барон</t>
  </si>
  <si>
    <t>Ювентус</t>
  </si>
  <si>
    <t>Баттерфляй</t>
  </si>
  <si>
    <t>Абби</t>
  </si>
  <si>
    <t>Шико</t>
  </si>
  <si>
    <t>Фигаро</t>
  </si>
  <si>
    <t>Чибис</t>
  </si>
  <si>
    <t>Нара</t>
  </si>
  <si>
    <t>Плаки</t>
  </si>
  <si>
    <t>Чарли</t>
  </si>
  <si>
    <t>Вик</t>
  </si>
  <si>
    <t>Жаклин</t>
  </si>
  <si>
    <t>Бим</t>
  </si>
  <si>
    <t>Зяма</t>
  </si>
  <si>
    <t>Бэрри</t>
  </si>
  <si>
    <t>Пашкова Наталья</t>
  </si>
  <si>
    <t>Гречко Евгения</t>
  </si>
  <si>
    <t>Белозерова Елена</t>
  </si>
  <si>
    <t>Калимова Диана</t>
  </si>
  <si>
    <t>Грибова Ольга</t>
  </si>
  <si>
    <t>Пискулина Наталья</t>
  </si>
  <si>
    <t>Соловьева Полина</t>
  </si>
  <si>
    <t>вельш</t>
  </si>
  <si>
    <t>Ильина Наталья</t>
  </si>
  <si>
    <t>цв/п</t>
  </si>
  <si>
    <t>парсон</t>
  </si>
  <si>
    <t>Федорова Галина</t>
  </si>
  <si>
    <t>ДРТ</t>
  </si>
  <si>
    <t>Мельникова Софья</t>
  </si>
  <si>
    <t>Мешков Сергей</t>
  </si>
  <si>
    <t>Масяня</t>
  </si>
  <si>
    <t>Алита</t>
  </si>
  <si>
    <t>Джеки</t>
  </si>
  <si>
    <t>Оригами</t>
  </si>
  <si>
    <t>Рембрант</t>
  </si>
  <si>
    <t>Дина</t>
  </si>
  <si>
    <t>Дарума</t>
  </si>
  <si>
    <t>Гранд</t>
  </si>
  <si>
    <t>Люкса</t>
  </si>
  <si>
    <t>Тотал Тотти</t>
  </si>
  <si>
    <t>Лари</t>
  </si>
  <si>
    <t>Тороша</t>
  </si>
  <si>
    <t>Пати</t>
  </si>
  <si>
    <t>Хани</t>
  </si>
  <si>
    <t>Бус</t>
  </si>
  <si>
    <t>Энджи</t>
  </si>
  <si>
    <t>Бона</t>
  </si>
  <si>
    <t>Уолтик</t>
  </si>
  <si>
    <t>Тайна</t>
  </si>
  <si>
    <t>Бодрицкий Алексей</t>
  </si>
  <si>
    <t>австал. овч.</t>
  </si>
  <si>
    <t>Юно</t>
  </si>
  <si>
    <t>100</t>
  </si>
  <si>
    <t>20</t>
  </si>
  <si>
    <t>35,99</t>
  </si>
  <si>
    <t>0</t>
  </si>
  <si>
    <t>38,26</t>
  </si>
  <si>
    <t>43,15</t>
  </si>
  <si>
    <t>10</t>
  </si>
  <si>
    <t>37,64</t>
  </si>
  <si>
    <t>36,95</t>
  </si>
  <si>
    <t>39,81</t>
  </si>
  <si>
    <t>5</t>
  </si>
  <si>
    <t>36,54</t>
  </si>
  <si>
    <t>37,84</t>
  </si>
  <si>
    <t>39,96</t>
  </si>
  <si>
    <t>37,96</t>
  </si>
  <si>
    <t>38,48</t>
  </si>
  <si>
    <t>34,48</t>
  </si>
  <si>
    <t>45,80</t>
  </si>
  <si>
    <t>48,40</t>
  </si>
  <si>
    <t>45,15</t>
  </si>
  <si>
    <t>49,07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</si>
</sst>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\ mmm\ yy"/>
    <numFmt numFmtId="173" formatCode="d\ mmmm\,\ yyyy"/>
    <numFmt numFmtId="174" formatCode="0.0;[Red]0.0"/>
    <numFmt numFmtId="175" formatCode="0;[Red]0"/>
    <numFmt numFmtId="176" formatCode="[$-FC19]d\ mmmm\ yyyy\ &quot;г.&quot;"/>
    <numFmt numFmtId="177" formatCode="dd/mm/yy;@"/>
  </numFmts>
  <fonts count="4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9"/>
      <color indexed="56"/>
      <name val="Arial Cyr"/>
      <family val="2"/>
    </font>
    <font>
      <b/>
      <i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u val="single"/>
      <sz val="14"/>
      <name val="Arial Cyr"/>
      <family val="2"/>
    </font>
    <font>
      <b/>
      <i/>
      <sz val="12"/>
      <name val="Arial Cyr"/>
      <family val="2"/>
    </font>
    <font>
      <b/>
      <sz val="13"/>
      <name val="Arial Cyr"/>
      <family val="2"/>
    </font>
    <font>
      <b/>
      <sz val="8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7"/>
      <name val="Arial Cyr"/>
      <family val="0"/>
    </font>
    <font>
      <sz val="10"/>
      <color indexed="56"/>
      <name val="Arial Cyr"/>
      <family val="0"/>
    </font>
    <font>
      <sz val="10"/>
      <color indexed="8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7" borderId="1" applyNumberFormat="0" applyAlignment="0" applyProtection="0"/>
    <xf numFmtId="0" fontId="23" fillId="15" borderId="2" applyNumberFormat="0" applyAlignment="0" applyProtection="0"/>
    <xf numFmtId="0" fontId="24" fillId="15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6" borderId="7" applyNumberFormat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6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18" borderId="0" xfId="0" applyFill="1" applyAlignment="1">
      <alignment/>
    </xf>
    <xf numFmtId="0" fontId="0" fillId="18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0" fillId="18" borderId="0" xfId="0" applyNumberFormat="1" applyFill="1" applyBorder="1" applyAlignment="1">
      <alignment vertical="center"/>
    </xf>
    <xf numFmtId="0" fontId="12" fillId="18" borderId="0" xfId="0" applyNumberFormat="1" applyFont="1" applyFill="1" applyBorder="1" applyAlignment="1">
      <alignment vertical="center"/>
    </xf>
    <xf numFmtId="0" fontId="4" fillId="18" borderId="0" xfId="0" applyNumberFormat="1" applyFont="1" applyFill="1" applyBorder="1" applyAlignment="1">
      <alignment vertical="center"/>
    </xf>
    <xf numFmtId="0" fontId="0" fillId="18" borderId="0" xfId="0" applyNumberFormat="1" applyFill="1" applyAlignment="1">
      <alignment vertical="center"/>
    </xf>
    <xf numFmtId="0" fontId="9" fillId="18" borderId="0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0" fontId="13" fillId="18" borderId="0" xfId="0" applyFont="1" applyFill="1" applyBorder="1" applyAlignment="1">
      <alignment/>
    </xf>
    <xf numFmtId="0" fontId="13" fillId="18" borderId="0" xfId="0" applyFont="1" applyFill="1" applyAlignment="1">
      <alignment/>
    </xf>
    <xf numFmtId="0" fontId="14" fillId="18" borderId="0" xfId="0" applyFont="1" applyFill="1" applyBorder="1" applyAlignment="1">
      <alignment/>
    </xf>
    <xf numFmtId="0" fontId="14" fillId="18" borderId="0" xfId="0" applyFont="1" applyFill="1" applyBorder="1" applyAlignment="1">
      <alignment horizontal="left"/>
    </xf>
    <xf numFmtId="0" fontId="15" fillId="18" borderId="0" xfId="0" applyFont="1" applyFill="1" applyBorder="1" applyAlignment="1">
      <alignment vertical="center"/>
    </xf>
    <xf numFmtId="2" fontId="0" fillId="0" borderId="10" xfId="0" applyNumberFormat="1" applyFill="1" applyBorder="1" applyAlignment="1">
      <alignment horizontal="center"/>
    </xf>
    <xf numFmtId="0" fontId="0" fillId="18" borderId="10" xfId="0" applyFill="1" applyBorder="1" applyAlignment="1">
      <alignment horizontal="center" wrapText="1"/>
    </xf>
    <xf numFmtId="0" fontId="0" fillId="18" borderId="10" xfId="0" applyFill="1" applyBorder="1" applyAlignment="1">
      <alignment horizontal="center" textRotation="255"/>
    </xf>
    <xf numFmtId="0" fontId="5" fillId="18" borderId="10" xfId="0" applyFont="1" applyFill="1" applyBorder="1" applyAlignment="1">
      <alignment horizontal="center" textRotation="90" wrapText="1"/>
    </xf>
    <xf numFmtId="0" fontId="7" fillId="18" borderId="10" xfId="0" applyFont="1" applyFill="1" applyBorder="1" applyAlignment="1">
      <alignment horizontal="center" wrapText="1"/>
    </xf>
    <xf numFmtId="0" fontId="0" fillId="18" borderId="10" xfId="0" applyFont="1" applyFill="1" applyBorder="1" applyAlignment="1">
      <alignment horizontal="centerContinuous" wrapText="1"/>
    </xf>
    <xf numFmtId="0" fontId="6" fillId="18" borderId="10" xfId="0" applyFont="1" applyFill="1" applyBorder="1" applyAlignment="1">
      <alignment horizontal="center" wrapText="1"/>
    </xf>
    <xf numFmtId="49" fontId="0" fillId="0" borderId="11" xfId="0" applyNumberFormat="1" applyBorder="1" applyAlignment="1">
      <alignment wrapText="1"/>
    </xf>
    <xf numFmtId="0" fontId="17" fillId="18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0" fillId="18" borderId="10" xfId="0" applyFill="1" applyBorder="1" applyAlignment="1">
      <alignment/>
    </xf>
    <xf numFmtId="49" fontId="0" fillId="18" borderId="12" xfId="0" applyNumberFormat="1" applyFill="1" applyBorder="1" applyAlignment="1">
      <alignment wrapText="1"/>
    </xf>
    <xf numFmtId="0" fontId="0" fillId="0" borderId="0" xfId="0" applyFill="1" applyAlignment="1">
      <alignment/>
    </xf>
    <xf numFmtId="49" fontId="5" fillId="18" borderId="13" xfId="0" applyNumberFormat="1" applyFont="1" applyFill="1" applyBorder="1" applyAlignment="1">
      <alignment wrapText="1"/>
    </xf>
    <xf numFmtId="0" fontId="0" fillId="18" borderId="12" xfId="0" applyFill="1" applyBorder="1" applyAlignment="1">
      <alignment/>
    </xf>
    <xf numFmtId="0" fontId="0" fillId="0" borderId="0" xfId="0" applyNumberFormat="1" applyFill="1" applyAlignment="1">
      <alignment vertical="center"/>
    </xf>
    <xf numFmtId="1" fontId="0" fillId="0" borderId="10" xfId="0" applyNumberFormat="1" applyFill="1" applyBorder="1" applyAlignment="1">
      <alignment horizontal="center"/>
    </xf>
    <xf numFmtId="0" fontId="18" fillId="18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49" fontId="0" fillId="0" borderId="0" xfId="0" applyNumberFormat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14" fillId="18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right"/>
    </xf>
    <xf numFmtId="49" fontId="0" fillId="0" borderId="14" xfId="0" applyNumberFormat="1" applyBorder="1" applyAlignment="1">
      <alignment horizontal="right" wrapText="1"/>
    </xf>
    <xf numFmtId="0" fontId="3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49" fontId="0" fillId="0" borderId="15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177" fontId="16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right" wrapText="1"/>
    </xf>
    <xf numFmtId="0" fontId="0" fillId="18" borderId="0" xfId="0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7" fillId="18" borderId="10" xfId="0" applyFont="1" applyFill="1" applyBorder="1" applyAlignment="1">
      <alignment horizontal="center" textRotation="90" wrapText="1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18" borderId="10" xfId="0" applyFont="1" applyFill="1" applyBorder="1" applyAlignment="1">
      <alignment horizontal="center" textRotation="255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15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/>
    </xf>
    <xf numFmtId="0" fontId="0" fillId="0" borderId="14" xfId="0" applyBorder="1" applyAlignment="1">
      <alignment horizontal="right"/>
    </xf>
    <xf numFmtId="49" fontId="0" fillId="0" borderId="10" xfId="0" applyNumberFormat="1" applyBorder="1" applyAlignment="1">
      <alignment horizontal="right" wrapText="1"/>
    </xf>
    <xf numFmtId="0" fontId="0" fillId="0" borderId="15" xfId="0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4" borderId="10" xfId="0" applyFill="1" applyBorder="1" applyAlignment="1">
      <alignment/>
    </xf>
    <xf numFmtId="49" fontId="0" fillId="0" borderId="10" xfId="0" applyNumberFormat="1" applyFont="1" applyFill="1" applyBorder="1" applyAlignment="1">
      <alignment horizontal="right" wrapText="1"/>
    </xf>
    <xf numFmtId="0" fontId="19" fillId="0" borderId="10" xfId="0" applyFont="1" applyBorder="1" applyAlignment="1">
      <alignment/>
    </xf>
    <xf numFmtId="0" fontId="36" fillId="4" borderId="10" xfId="0" applyFont="1" applyFill="1" applyBorder="1" applyAlignment="1">
      <alignment/>
    </xf>
    <xf numFmtId="0" fontId="37" fillId="4" borderId="10" xfId="0" applyFont="1" applyFill="1" applyBorder="1" applyAlignment="1">
      <alignment/>
    </xf>
    <xf numFmtId="0" fontId="38" fillId="4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4" borderId="10" xfId="0" applyFont="1" applyFill="1" applyBorder="1" applyAlignment="1">
      <alignment/>
    </xf>
    <xf numFmtId="0" fontId="0" fillId="0" borderId="15" xfId="0" applyBorder="1" applyAlignment="1">
      <alignment/>
    </xf>
    <xf numFmtId="0" fontId="37" fillId="19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9" fillId="14" borderId="10" xfId="0" applyFon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10" xfId="0" applyNumberFormat="1" applyFill="1" applyBorder="1" applyAlignment="1">
      <alignment horizontal="right" wrapText="1"/>
    </xf>
    <xf numFmtId="2" fontId="0" fillId="0" borderId="10" xfId="0" applyNumberFormat="1" applyBorder="1" applyAlignment="1">
      <alignment horizontal="right" wrapText="1"/>
    </xf>
    <xf numFmtId="2" fontId="0" fillId="0" borderId="14" xfId="0" applyNumberFormat="1" applyBorder="1" applyAlignment="1">
      <alignment horizontal="right" wrapText="1"/>
    </xf>
    <xf numFmtId="2" fontId="0" fillId="0" borderId="14" xfId="0" applyNumberFormat="1" applyFill="1" applyBorder="1" applyAlignment="1">
      <alignment horizontal="right" wrapText="1"/>
    </xf>
    <xf numFmtId="0" fontId="0" fillId="0" borderId="15" xfId="0" applyFill="1" applyBorder="1" applyAlignment="1">
      <alignment/>
    </xf>
    <xf numFmtId="49" fontId="0" fillId="0" borderId="15" xfId="0" applyNumberFormat="1" applyBorder="1" applyAlignment="1">
      <alignment horizontal="center" wrapText="1"/>
    </xf>
    <xf numFmtId="2" fontId="0" fillId="0" borderId="14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7" fillId="18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KOCHET~1\LOCALS~1\Temp\&#1041;&#1051;&#1040;&#1053;&#1050;%20&#1055;&#1056;&#1054;&#1058;&#1054;&#1050;&#1054;&#1051;&#1040;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KOCHET~1\LOCALS~1\Temp\&#1071;&#1085;&#1074;&#1072;&#1088;&#1100;%20Pr%20L+M+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KOCHET~1\LOCALS~1\Temp\&#1071;&#1085;&#1074;&#1072;&#1088;&#1100;%20Db%20L+M+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Лист 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Модуль1"/>
      <sheetName val="БЛАНК ПРОТОКОЛА"/>
    </sheetNames>
    <definedNames>
      <definedName name="Макрос3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кси"/>
      <sheetName val="миди+мини"/>
      <sheetName val="Модуль1"/>
    </sheetNames>
    <definedNames>
      <definedName name="Макрос3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акси"/>
      <sheetName val="миди"/>
      <sheetName val="мини"/>
      <sheetName val="макси L"/>
      <sheetName val="миди+мини "/>
      <sheetName val="Модуль1"/>
    </sheetNames>
    <definedNames>
      <definedName name="Макрос3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22">
      <selection activeCell="A55" sqref="A55:E55"/>
    </sheetView>
  </sheetViews>
  <sheetFormatPr defaultColWidth="9.00390625" defaultRowHeight="12.75"/>
  <cols>
    <col min="1" max="1" width="3.375" style="0" customWidth="1"/>
    <col min="2" max="2" width="21.375" style="0" customWidth="1"/>
    <col min="3" max="3" width="5.375" style="0" customWidth="1"/>
    <col min="4" max="4" width="14.25390625" style="0" customWidth="1"/>
    <col min="5" max="5" width="13.375" style="0" customWidth="1"/>
    <col min="6" max="6" width="7.125" style="0" customWidth="1"/>
    <col min="7" max="7" width="6.625" style="0" customWidth="1"/>
    <col min="8" max="8" width="8.25390625" style="0" customWidth="1"/>
    <col min="9" max="9" width="7.375" style="0" customWidth="1"/>
    <col min="10" max="10" width="5.75390625" style="0" customWidth="1"/>
    <col min="11" max="11" width="0.6171875" style="0" customWidth="1"/>
    <col min="12" max="12" width="2.375" style="0" customWidth="1"/>
    <col min="13" max="13" width="3.125" style="0" customWidth="1"/>
    <col min="14" max="14" width="3.375" style="0" customWidth="1"/>
    <col min="15" max="15" width="7.25390625" style="0" customWidth="1"/>
    <col min="16" max="16" width="1.12109375" style="0" customWidth="1"/>
    <col min="17" max="17" width="0.6171875" style="0" hidden="1" customWidth="1"/>
    <col min="18" max="18" width="6.375" style="0" customWidth="1"/>
    <col min="19" max="19" width="7.375" style="0" customWidth="1"/>
    <col min="20" max="20" width="5.75390625" style="0" customWidth="1"/>
  </cols>
  <sheetData>
    <row r="1" spans="1:20" ht="18" customHeight="1">
      <c r="A1" s="39" t="s">
        <v>27</v>
      </c>
      <c r="B1" s="55" t="s">
        <v>167</v>
      </c>
      <c r="C1" s="11" t="s">
        <v>12</v>
      </c>
      <c r="D1" s="13"/>
      <c r="E1" s="10"/>
      <c r="F1" s="10"/>
      <c r="G1" s="10"/>
      <c r="H1" s="13"/>
      <c r="I1" s="13"/>
      <c r="J1" s="108" t="s">
        <v>169</v>
      </c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18.75">
      <c r="A2" s="13"/>
      <c r="B2" s="5"/>
      <c r="C2" s="5"/>
      <c r="D2" s="12"/>
      <c r="E2" s="10"/>
      <c r="F2" s="10"/>
      <c r="G2" s="10"/>
      <c r="H2" s="13"/>
      <c r="I2" s="13"/>
      <c r="J2" s="14"/>
      <c r="K2" s="10"/>
      <c r="L2" s="10"/>
      <c r="M2" s="10"/>
      <c r="N2" s="10"/>
      <c r="O2" s="10"/>
      <c r="P2" s="10"/>
      <c r="Q2" s="10"/>
      <c r="R2" s="10"/>
      <c r="S2" s="10"/>
      <c r="T2" s="13"/>
    </row>
    <row r="3" spans="1:20" ht="15.75">
      <c r="A3" s="16" t="s">
        <v>15</v>
      </c>
      <c r="B3" s="5"/>
      <c r="C3" s="111" t="s">
        <v>168</v>
      </c>
      <c r="D3" s="112"/>
      <c r="E3" s="113"/>
      <c r="F3" s="5"/>
      <c r="G3" s="4"/>
      <c r="H3" s="4"/>
      <c r="I3" s="17" t="s">
        <v>14</v>
      </c>
      <c r="J3" s="4"/>
      <c r="K3" s="4"/>
      <c r="L3" s="4"/>
      <c r="M3" s="4"/>
      <c r="N3" s="4"/>
      <c r="O3" s="109" t="s">
        <v>22</v>
      </c>
      <c r="P3" s="110"/>
      <c r="Q3" s="110"/>
      <c r="R3" s="110"/>
      <c r="S3" s="110"/>
      <c r="T3" s="4"/>
    </row>
    <row r="4" spans="1:20" ht="15">
      <c r="A4" s="5"/>
      <c r="B4" s="5"/>
      <c r="C4" s="111"/>
      <c r="D4" s="112"/>
      <c r="E4" s="113"/>
      <c r="F4" s="5"/>
      <c r="G4" s="4"/>
      <c r="H4" s="5"/>
      <c r="I4" s="5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">
      <c r="A5" s="5"/>
      <c r="B5" s="5"/>
      <c r="C5" s="5"/>
      <c r="D5" s="5"/>
      <c r="E5" s="5"/>
      <c r="F5" s="5"/>
      <c r="G5" s="20" t="s">
        <v>16</v>
      </c>
      <c r="H5" s="5"/>
      <c r="I5" s="5"/>
      <c r="J5" s="4"/>
      <c r="K5" s="4"/>
      <c r="L5" s="5"/>
      <c r="M5" s="20" t="s">
        <v>100</v>
      </c>
      <c r="N5" s="5"/>
      <c r="O5" s="5"/>
      <c r="P5" s="4"/>
      <c r="Q5" s="4"/>
      <c r="R5" s="4"/>
      <c r="S5" s="4"/>
      <c r="T5" s="4"/>
    </row>
    <row r="6" spans="1:20" ht="15" customHeight="1">
      <c r="A6" s="4"/>
      <c r="B6" s="5"/>
      <c r="C6" s="5"/>
      <c r="D6" s="5"/>
      <c r="E6" s="5"/>
      <c r="F6" s="19" t="s">
        <v>20</v>
      </c>
      <c r="G6" s="4"/>
      <c r="H6" s="4"/>
      <c r="I6" s="7">
        <v>155</v>
      </c>
      <c r="J6" s="4"/>
      <c r="K6" s="4"/>
      <c r="L6" s="19"/>
      <c r="M6" s="4"/>
      <c r="N6" s="4"/>
      <c r="O6" s="7"/>
      <c r="P6" s="4"/>
      <c r="Q6" s="4"/>
      <c r="R6" s="4"/>
      <c r="S6" s="4"/>
      <c r="T6" s="4"/>
    </row>
    <row r="7" spans="1:20" ht="15" customHeight="1">
      <c r="A7" s="4"/>
      <c r="B7" s="46" t="s">
        <v>19</v>
      </c>
      <c r="C7" s="62">
        <f>MAX(A12:A66)</f>
        <v>50</v>
      </c>
      <c r="D7" s="5"/>
      <c r="E7" s="5"/>
      <c r="F7" s="19" t="s">
        <v>13</v>
      </c>
      <c r="G7" s="4"/>
      <c r="H7" s="4"/>
      <c r="I7" s="21">
        <f>I6/I8</f>
        <v>3.604651162790698</v>
      </c>
      <c r="J7" s="4"/>
      <c r="K7" s="4"/>
      <c r="L7" s="19"/>
      <c r="M7" s="4"/>
      <c r="N7" s="4"/>
      <c r="O7" s="21"/>
      <c r="P7" s="4"/>
      <c r="Q7" s="4"/>
      <c r="R7" s="4"/>
      <c r="S7" s="4"/>
      <c r="T7" s="4"/>
    </row>
    <row r="8" spans="1:20" ht="15" customHeight="1">
      <c r="A8" s="4"/>
      <c r="B8" s="5"/>
      <c r="C8" s="5"/>
      <c r="D8" s="5"/>
      <c r="E8" s="5"/>
      <c r="F8" s="18" t="s">
        <v>0</v>
      </c>
      <c r="G8" s="5"/>
      <c r="H8" s="4"/>
      <c r="I8" s="30">
        <v>43</v>
      </c>
      <c r="J8" s="4"/>
      <c r="K8" s="4"/>
      <c r="L8" s="18"/>
      <c r="M8" s="4"/>
      <c r="N8" s="4"/>
      <c r="O8" s="30"/>
      <c r="P8" s="4"/>
      <c r="Q8" s="4"/>
      <c r="R8" s="4"/>
      <c r="S8" s="4"/>
      <c r="T8" s="4"/>
    </row>
    <row r="9" spans="1:20" ht="16.5" customHeight="1">
      <c r="A9" s="5"/>
      <c r="B9" s="29" t="s">
        <v>18</v>
      </c>
      <c r="C9" s="5"/>
      <c r="D9" s="5"/>
      <c r="E9" s="5"/>
      <c r="F9" s="16" t="s">
        <v>21</v>
      </c>
      <c r="G9" s="5"/>
      <c r="H9" s="5"/>
      <c r="I9" s="38"/>
      <c r="J9" s="4"/>
      <c r="K9" s="4"/>
      <c r="L9" s="16"/>
      <c r="M9" s="5"/>
      <c r="N9" s="4"/>
      <c r="O9" s="7"/>
      <c r="P9" s="4"/>
      <c r="Q9" s="4"/>
      <c r="R9" s="114" t="s">
        <v>24</v>
      </c>
      <c r="S9" s="114"/>
      <c r="T9" s="43" t="s">
        <v>25</v>
      </c>
    </row>
    <row r="10" spans="1:20" ht="56.25" customHeight="1">
      <c r="A10" s="24" t="s">
        <v>7</v>
      </c>
      <c r="B10" s="25" t="s">
        <v>10</v>
      </c>
      <c r="C10" s="61" t="s">
        <v>66</v>
      </c>
      <c r="D10" s="25" t="s">
        <v>8</v>
      </c>
      <c r="E10" s="26" t="s">
        <v>9</v>
      </c>
      <c r="F10" s="22" t="s">
        <v>1</v>
      </c>
      <c r="G10" s="32" t="s">
        <v>2</v>
      </c>
      <c r="H10" s="22" t="s">
        <v>3</v>
      </c>
      <c r="I10" s="27" t="s">
        <v>4</v>
      </c>
      <c r="J10" s="68" t="s">
        <v>5</v>
      </c>
      <c r="K10" s="36"/>
      <c r="L10" s="22"/>
      <c r="M10" s="32"/>
      <c r="N10" s="22"/>
      <c r="O10" s="27"/>
      <c r="P10" s="23"/>
      <c r="Q10" s="33"/>
      <c r="R10" s="35" t="s">
        <v>6</v>
      </c>
      <c r="S10" s="35" t="s">
        <v>17</v>
      </c>
      <c r="T10" s="24" t="s">
        <v>23</v>
      </c>
    </row>
    <row r="11" spans="1:20" ht="12.75">
      <c r="A11" s="66">
        <v>21</v>
      </c>
      <c r="B11" s="1" t="s">
        <v>196</v>
      </c>
      <c r="C11" s="97" t="s">
        <v>99</v>
      </c>
      <c r="D11" s="1" t="s">
        <v>163</v>
      </c>
      <c r="E11" s="1" t="s">
        <v>197</v>
      </c>
      <c r="F11" s="1">
        <v>100</v>
      </c>
      <c r="G11" s="48"/>
      <c r="H11" s="42">
        <f aca="true" t="shared" si="0" ref="H11:H61">IF((G11-$I$8)&gt;0,G11-$I$8,0)</f>
        <v>0</v>
      </c>
      <c r="I11" s="31">
        <f aca="true" t="shared" si="1" ref="I11:I61">SUM(F11+H11)</f>
        <v>100</v>
      </c>
      <c r="J11" s="64">
        <v>18</v>
      </c>
      <c r="K11" s="3"/>
      <c r="L11" s="7"/>
      <c r="M11" s="42"/>
      <c r="N11" s="31"/>
      <c r="O11" s="31"/>
      <c r="P11" s="6"/>
      <c r="Q11" s="3"/>
      <c r="R11" s="31">
        <f>SUM(I11+O11)</f>
        <v>100</v>
      </c>
      <c r="S11" s="31">
        <f>SUM(G11+M11)</f>
        <v>0</v>
      </c>
      <c r="T11" s="34"/>
    </row>
    <row r="12" spans="1:20" ht="12.75">
      <c r="A12" s="66">
        <v>16</v>
      </c>
      <c r="B12" s="6" t="s">
        <v>83</v>
      </c>
      <c r="C12" s="87" t="s">
        <v>133</v>
      </c>
      <c r="D12" s="6" t="s">
        <v>163</v>
      </c>
      <c r="E12" s="6" t="s">
        <v>101</v>
      </c>
      <c r="F12" s="6">
        <v>100</v>
      </c>
      <c r="G12" s="48"/>
      <c r="H12" s="42">
        <f t="shared" si="0"/>
        <v>0</v>
      </c>
      <c r="I12" s="31">
        <f t="shared" si="1"/>
        <v>100</v>
      </c>
      <c r="J12" s="64">
        <v>17</v>
      </c>
      <c r="K12" s="3"/>
      <c r="L12" s="2"/>
      <c r="M12" s="51"/>
      <c r="N12" s="31"/>
      <c r="O12" s="31"/>
      <c r="P12" s="6"/>
      <c r="Q12" s="3"/>
      <c r="R12" s="31">
        <f>SUM(I12+O12)</f>
        <v>100</v>
      </c>
      <c r="S12" s="31">
        <f>SUM(G12+M12)</f>
        <v>0</v>
      </c>
      <c r="T12" s="56"/>
    </row>
    <row r="13" spans="1:20" ht="12.75">
      <c r="A13" s="66">
        <v>4</v>
      </c>
      <c r="B13" s="6" t="s">
        <v>112</v>
      </c>
      <c r="C13" s="97" t="s">
        <v>99</v>
      </c>
      <c r="D13" s="6" t="s">
        <v>82</v>
      </c>
      <c r="E13" s="6" t="s">
        <v>178</v>
      </c>
      <c r="F13" s="6">
        <v>5</v>
      </c>
      <c r="G13" s="48">
        <v>49.35</v>
      </c>
      <c r="H13" s="42">
        <f t="shared" si="0"/>
        <v>6.350000000000001</v>
      </c>
      <c r="I13" s="31">
        <f t="shared" si="1"/>
        <v>11.350000000000001</v>
      </c>
      <c r="J13" s="63">
        <v>16</v>
      </c>
      <c r="K13" s="3"/>
      <c r="L13" s="2"/>
      <c r="M13" s="51"/>
      <c r="N13" s="31"/>
      <c r="O13" s="31"/>
      <c r="P13" s="6"/>
      <c r="Q13" s="3"/>
      <c r="R13" s="31">
        <f>SUM(I13+O13)</f>
        <v>11.350000000000001</v>
      </c>
      <c r="S13" s="31">
        <f>SUM(G13+M13)</f>
        <v>49.35</v>
      </c>
      <c r="T13" s="56"/>
    </row>
    <row r="14" spans="1:20" ht="12.75">
      <c r="A14" s="66">
        <v>23</v>
      </c>
      <c r="B14" s="6" t="s">
        <v>166</v>
      </c>
      <c r="C14" s="97" t="s">
        <v>99</v>
      </c>
      <c r="D14" s="6" t="s">
        <v>163</v>
      </c>
      <c r="E14" s="6" t="s">
        <v>108</v>
      </c>
      <c r="F14" s="6">
        <v>5</v>
      </c>
      <c r="G14" s="48">
        <v>45.99</v>
      </c>
      <c r="H14" s="42">
        <f t="shared" si="0"/>
        <v>2.990000000000002</v>
      </c>
      <c r="I14" s="31">
        <f t="shared" si="1"/>
        <v>7.990000000000002</v>
      </c>
      <c r="J14" s="63">
        <v>15</v>
      </c>
      <c r="K14" s="3"/>
      <c r="L14" s="2"/>
      <c r="M14" s="51"/>
      <c r="N14" s="31"/>
      <c r="O14" s="31"/>
      <c r="P14" s="6"/>
      <c r="Q14" s="3"/>
      <c r="R14" s="31">
        <f aca="true" t="shared" si="2" ref="R14:R41">SUM(I14+O14)</f>
        <v>7.990000000000002</v>
      </c>
      <c r="S14" s="31">
        <f aca="true" t="shared" si="3" ref="S14:S41">SUM(G14+M14)</f>
        <v>45.99</v>
      </c>
      <c r="T14" s="56"/>
    </row>
    <row r="15" spans="1:20" s="44" customFormat="1" ht="12.75">
      <c r="A15" s="66">
        <v>22</v>
      </c>
      <c r="B15" s="6" t="s">
        <v>76</v>
      </c>
      <c r="C15" s="97" t="s">
        <v>99</v>
      </c>
      <c r="D15" s="6" t="s">
        <v>163</v>
      </c>
      <c r="E15" s="6" t="s">
        <v>105</v>
      </c>
      <c r="F15" s="6">
        <v>5</v>
      </c>
      <c r="G15" s="48">
        <v>40.13</v>
      </c>
      <c r="H15" s="42">
        <f t="shared" si="0"/>
        <v>0</v>
      </c>
      <c r="I15" s="31">
        <f t="shared" si="1"/>
        <v>5</v>
      </c>
      <c r="J15" s="64">
        <v>14</v>
      </c>
      <c r="K15" s="3"/>
      <c r="L15" s="2"/>
      <c r="M15" s="51"/>
      <c r="N15" s="31"/>
      <c r="O15" s="31"/>
      <c r="P15" s="6"/>
      <c r="Q15" s="3"/>
      <c r="R15" s="31">
        <f t="shared" si="2"/>
        <v>5</v>
      </c>
      <c r="S15" s="31">
        <f t="shared" si="3"/>
        <v>40.13</v>
      </c>
      <c r="T15" s="56"/>
    </row>
    <row r="16" spans="1:20" s="44" customFormat="1" ht="12.75">
      <c r="A16" s="98">
        <v>10</v>
      </c>
      <c r="B16" s="1" t="s">
        <v>49</v>
      </c>
      <c r="C16" s="1" t="s">
        <v>172</v>
      </c>
      <c r="D16" s="1" t="s">
        <v>50</v>
      </c>
      <c r="E16" s="1" t="s">
        <v>73</v>
      </c>
      <c r="F16" s="1">
        <v>0</v>
      </c>
      <c r="G16" s="48">
        <v>47.12</v>
      </c>
      <c r="H16" s="42">
        <f t="shared" si="0"/>
        <v>4.119999999999997</v>
      </c>
      <c r="I16" s="31">
        <f t="shared" si="1"/>
        <v>4.119999999999997</v>
      </c>
      <c r="J16" s="64">
        <v>13</v>
      </c>
      <c r="K16" s="3"/>
      <c r="L16" s="2"/>
      <c r="M16" s="51"/>
      <c r="N16" s="31"/>
      <c r="O16" s="31"/>
      <c r="P16" s="6"/>
      <c r="Q16" s="3"/>
      <c r="R16" s="31">
        <f t="shared" si="2"/>
        <v>4.119999999999997</v>
      </c>
      <c r="S16" s="31">
        <f t="shared" si="3"/>
        <v>47.12</v>
      </c>
      <c r="T16" s="56"/>
    </row>
    <row r="17" spans="1:20" ht="12.75">
      <c r="A17" s="66">
        <v>2</v>
      </c>
      <c r="B17" s="1" t="s">
        <v>174</v>
      </c>
      <c r="C17" s="1" t="s">
        <v>172</v>
      </c>
      <c r="D17" s="1" t="s">
        <v>34</v>
      </c>
      <c r="E17" s="1" t="s">
        <v>175</v>
      </c>
      <c r="F17" s="1">
        <v>0</v>
      </c>
      <c r="G17" s="48">
        <v>46.89</v>
      </c>
      <c r="H17" s="42">
        <f>IF((G17-$I$8)&gt;0,G17-$I$8,0)</f>
        <v>3.8900000000000006</v>
      </c>
      <c r="I17" s="31">
        <f>SUM(F17+H17)</f>
        <v>3.8900000000000006</v>
      </c>
      <c r="J17" s="64">
        <v>12</v>
      </c>
      <c r="K17" s="3"/>
      <c r="L17" s="2"/>
      <c r="M17" s="51"/>
      <c r="N17" s="31"/>
      <c r="O17" s="31"/>
      <c r="P17" s="6"/>
      <c r="Q17" s="3"/>
      <c r="R17" s="31">
        <f t="shared" si="2"/>
        <v>3.8900000000000006</v>
      </c>
      <c r="S17" s="31">
        <f t="shared" si="3"/>
        <v>46.89</v>
      </c>
      <c r="T17" s="56"/>
    </row>
    <row r="18" spans="1:20" ht="12.75">
      <c r="A18" s="66">
        <v>24</v>
      </c>
      <c r="B18" s="1" t="s">
        <v>198</v>
      </c>
      <c r="C18" s="1" t="s">
        <v>172</v>
      </c>
      <c r="D18" s="8" t="s">
        <v>34</v>
      </c>
      <c r="E18" s="83" t="s">
        <v>199</v>
      </c>
      <c r="F18" s="83">
        <v>0</v>
      </c>
      <c r="G18" s="48">
        <v>45.3</v>
      </c>
      <c r="H18" s="42">
        <f t="shared" si="0"/>
        <v>2.299999999999997</v>
      </c>
      <c r="I18" s="31">
        <f t="shared" si="1"/>
        <v>2.299999999999997</v>
      </c>
      <c r="J18" s="64">
        <v>11</v>
      </c>
      <c r="K18" s="3"/>
      <c r="L18" s="2"/>
      <c r="M18" s="51"/>
      <c r="N18" s="31"/>
      <c r="O18" s="31"/>
      <c r="P18" s="6"/>
      <c r="Q18" s="3"/>
      <c r="R18" s="31">
        <f t="shared" si="2"/>
        <v>2.299999999999997</v>
      </c>
      <c r="S18" s="31">
        <f t="shared" si="3"/>
        <v>45.3</v>
      </c>
      <c r="T18" s="56"/>
    </row>
    <row r="19" spans="1:20" ht="12.75">
      <c r="A19" s="66">
        <v>39</v>
      </c>
      <c r="B19" s="1" t="s">
        <v>109</v>
      </c>
      <c r="C19" s="1" t="s">
        <v>172</v>
      </c>
      <c r="D19" s="1" t="s">
        <v>82</v>
      </c>
      <c r="E19" s="1" t="s">
        <v>74</v>
      </c>
      <c r="F19" s="1">
        <v>0</v>
      </c>
      <c r="G19" s="81">
        <v>44.74</v>
      </c>
      <c r="H19" s="42">
        <f t="shared" si="0"/>
        <v>1.740000000000002</v>
      </c>
      <c r="I19" s="31">
        <f t="shared" si="1"/>
        <v>1.740000000000002</v>
      </c>
      <c r="J19" s="64">
        <v>10</v>
      </c>
      <c r="K19" s="3"/>
      <c r="L19" s="2"/>
      <c r="M19" s="51"/>
      <c r="N19" s="31"/>
      <c r="O19" s="31"/>
      <c r="P19" s="6"/>
      <c r="Q19" s="3"/>
      <c r="R19" s="31">
        <f t="shared" si="2"/>
        <v>1.740000000000002</v>
      </c>
      <c r="S19" s="31">
        <f t="shared" si="3"/>
        <v>44.74</v>
      </c>
      <c r="T19" s="56"/>
    </row>
    <row r="20" spans="1:20" ht="12.75">
      <c r="A20" s="98">
        <v>37</v>
      </c>
      <c r="B20" s="1" t="s">
        <v>307</v>
      </c>
      <c r="C20" s="97" t="s">
        <v>99</v>
      </c>
      <c r="D20" s="1" t="s">
        <v>308</v>
      </c>
      <c r="E20" s="1" t="s">
        <v>309</v>
      </c>
      <c r="F20" s="1">
        <v>0</v>
      </c>
      <c r="G20" s="81">
        <v>44.2</v>
      </c>
      <c r="H20" s="42">
        <f t="shared" si="0"/>
        <v>1.2000000000000028</v>
      </c>
      <c r="I20" s="31">
        <f t="shared" si="1"/>
        <v>1.2000000000000028</v>
      </c>
      <c r="J20" s="64">
        <v>9</v>
      </c>
      <c r="K20" s="3"/>
      <c r="L20" s="2"/>
      <c r="M20" s="51"/>
      <c r="N20" s="31"/>
      <c r="O20" s="31"/>
      <c r="P20" s="6"/>
      <c r="Q20" s="3"/>
      <c r="R20" s="31">
        <f t="shared" si="2"/>
        <v>1.2000000000000028</v>
      </c>
      <c r="S20" s="31">
        <f t="shared" si="3"/>
        <v>44.2</v>
      </c>
      <c r="T20" s="56"/>
    </row>
    <row r="21" spans="1:20" ht="12.75">
      <c r="A21" s="98">
        <v>20</v>
      </c>
      <c r="B21" s="1" t="s">
        <v>31</v>
      </c>
      <c r="C21" s="1" t="s">
        <v>172</v>
      </c>
      <c r="D21" s="1" t="s">
        <v>30</v>
      </c>
      <c r="E21" s="1" t="s">
        <v>32</v>
      </c>
      <c r="F21" s="1">
        <v>0</v>
      </c>
      <c r="G21" s="48">
        <v>44.09</v>
      </c>
      <c r="H21" s="42">
        <f t="shared" si="0"/>
        <v>1.0900000000000034</v>
      </c>
      <c r="I21" s="31">
        <f t="shared" si="1"/>
        <v>1.0900000000000034</v>
      </c>
      <c r="J21" s="64">
        <v>8</v>
      </c>
      <c r="K21" s="3"/>
      <c r="L21" s="2"/>
      <c r="M21" s="51"/>
      <c r="N21" s="31"/>
      <c r="O21" s="31"/>
      <c r="P21" s="6"/>
      <c r="Q21" s="3"/>
      <c r="R21" s="31">
        <f t="shared" si="2"/>
        <v>1.0900000000000034</v>
      </c>
      <c r="S21" s="31">
        <f t="shared" si="3"/>
        <v>44.09</v>
      </c>
      <c r="T21" s="56"/>
    </row>
    <row r="22" spans="1:20" ht="12.75">
      <c r="A22" s="66">
        <v>44</v>
      </c>
      <c r="B22" s="6" t="s">
        <v>120</v>
      </c>
      <c r="C22" s="88" t="s">
        <v>99</v>
      </c>
      <c r="D22" s="6" t="s">
        <v>163</v>
      </c>
      <c r="E22" s="6" t="s">
        <v>218</v>
      </c>
      <c r="F22" s="1">
        <v>0</v>
      </c>
      <c r="G22" s="81">
        <v>43.73</v>
      </c>
      <c r="H22" s="42">
        <f t="shared" si="0"/>
        <v>0.7299999999999969</v>
      </c>
      <c r="I22" s="31">
        <f>SUM(F22+H22)</f>
        <v>0.7299999999999969</v>
      </c>
      <c r="J22" s="64">
        <v>7</v>
      </c>
      <c r="K22" s="3"/>
      <c r="L22" s="2"/>
      <c r="M22" s="51"/>
      <c r="N22" s="31"/>
      <c r="O22" s="31"/>
      <c r="P22" s="6"/>
      <c r="Q22" s="3"/>
      <c r="R22" s="31">
        <f t="shared" si="2"/>
        <v>0.7299999999999969</v>
      </c>
      <c r="S22" s="31">
        <f t="shared" si="3"/>
        <v>43.73</v>
      </c>
      <c r="T22" s="56"/>
    </row>
    <row r="23" spans="1:20" ht="12.75">
      <c r="A23" s="98">
        <v>27</v>
      </c>
      <c r="B23" s="1" t="s">
        <v>61</v>
      </c>
      <c r="C23" s="1" t="s">
        <v>172</v>
      </c>
      <c r="D23" s="1" t="s">
        <v>163</v>
      </c>
      <c r="E23" s="1" t="s">
        <v>123</v>
      </c>
      <c r="F23" s="1">
        <v>0</v>
      </c>
      <c r="G23" s="48">
        <v>43.12</v>
      </c>
      <c r="H23" s="42">
        <f t="shared" si="0"/>
        <v>0.11999999999999744</v>
      </c>
      <c r="I23" s="31">
        <f t="shared" si="1"/>
        <v>0.11999999999999744</v>
      </c>
      <c r="J23" s="64">
        <v>6</v>
      </c>
      <c r="K23" s="3"/>
      <c r="L23" s="2"/>
      <c r="M23" s="51"/>
      <c r="N23" s="31"/>
      <c r="O23" s="31"/>
      <c r="P23" s="6"/>
      <c r="Q23" s="3"/>
      <c r="R23" s="31">
        <f t="shared" si="2"/>
        <v>0.11999999999999744</v>
      </c>
      <c r="S23" s="31">
        <f t="shared" si="3"/>
        <v>43.12</v>
      </c>
      <c r="T23" s="56"/>
    </row>
    <row r="24" spans="1:20" ht="12.75">
      <c r="A24" s="66">
        <v>42</v>
      </c>
      <c r="B24" s="6" t="s">
        <v>216</v>
      </c>
      <c r="C24" s="1" t="s">
        <v>172</v>
      </c>
      <c r="D24" s="6" t="s">
        <v>163</v>
      </c>
      <c r="E24" s="6" t="s">
        <v>217</v>
      </c>
      <c r="F24" s="1">
        <v>0</v>
      </c>
      <c r="G24" s="81">
        <v>42.82</v>
      </c>
      <c r="H24" s="42">
        <f t="shared" si="0"/>
        <v>0</v>
      </c>
      <c r="I24" s="31">
        <f t="shared" si="1"/>
        <v>0</v>
      </c>
      <c r="J24" s="64">
        <v>5</v>
      </c>
      <c r="K24" s="3"/>
      <c r="L24" s="2"/>
      <c r="M24" s="51"/>
      <c r="N24" s="31"/>
      <c r="O24" s="31"/>
      <c r="P24" s="6"/>
      <c r="Q24" s="3"/>
      <c r="R24" s="31">
        <f t="shared" si="2"/>
        <v>0</v>
      </c>
      <c r="S24" s="31">
        <f t="shared" si="3"/>
        <v>42.82</v>
      </c>
      <c r="T24" s="56"/>
    </row>
    <row r="25" spans="1:20" ht="12.75">
      <c r="A25" s="66">
        <v>11</v>
      </c>
      <c r="B25" s="1" t="s">
        <v>46</v>
      </c>
      <c r="C25" s="1" t="s">
        <v>172</v>
      </c>
      <c r="D25" s="1" t="s">
        <v>163</v>
      </c>
      <c r="E25" s="1" t="s">
        <v>185</v>
      </c>
      <c r="F25" s="1">
        <v>0</v>
      </c>
      <c r="G25" s="48">
        <v>41.62</v>
      </c>
      <c r="H25" s="42">
        <f t="shared" si="0"/>
        <v>0</v>
      </c>
      <c r="I25" s="31">
        <f t="shared" si="1"/>
        <v>0</v>
      </c>
      <c r="J25" s="64">
        <v>4</v>
      </c>
      <c r="K25" s="3"/>
      <c r="L25" s="2"/>
      <c r="M25" s="51"/>
      <c r="N25" s="31"/>
      <c r="O25" s="31"/>
      <c r="P25" s="6"/>
      <c r="Q25" s="3"/>
      <c r="R25" s="31">
        <f t="shared" si="2"/>
        <v>0</v>
      </c>
      <c r="S25" s="31">
        <f t="shared" si="3"/>
        <v>41.62</v>
      </c>
      <c r="T25" s="56"/>
    </row>
    <row r="26" spans="1:20" ht="12.75">
      <c r="A26" s="66">
        <v>12</v>
      </c>
      <c r="B26" s="6" t="s">
        <v>102</v>
      </c>
      <c r="C26" s="87" t="s">
        <v>133</v>
      </c>
      <c r="D26" s="6" t="s">
        <v>33</v>
      </c>
      <c r="E26" s="6" t="s">
        <v>103</v>
      </c>
      <c r="F26" s="6">
        <v>0</v>
      </c>
      <c r="G26" s="48">
        <v>40.14</v>
      </c>
      <c r="H26" s="42">
        <f t="shared" si="0"/>
        <v>0</v>
      </c>
      <c r="I26" s="31">
        <f t="shared" si="1"/>
        <v>0</v>
      </c>
      <c r="J26" s="64">
        <v>3</v>
      </c>
      <c r="K26" s="3"/>
      <c r="L26" s="2"/>
      <c r="M26" s="51"/>
      <c r="N26" s="31"/>
      <c r="O26" s="31"/>
      <c r="P26" s="6"/>
      <c r="Q26" s="3"/>
      <c r="R26" s="31">
        <f t="shared" si="2"/>
        <v>0</v>
      </c>
      <c r="S26" s="31">
        <f t="shared" si="3"/>
        <v>40.14</v>
      </c>
      <c r="T26" s="56"/>
    </row>
    <row r="27" spans="1:20" ht="12.75">
      <c r="A27" s="66">
        <v>49</v>
      </c>
      <c r="B27" s="6" t="s">
        <v>64</v>
      </c>
      <c r="C27" s="97" t="s">
        <v>99</v>
      </c>
      <c r="D27" s="6" t="s">
        <v>163</v>
      </c>
      <c r="E27" s="6" t="s">
        <v>222</v>
      </c>
      <c r="F27" s="1">
        <v>0</v>
      </c>
      <c r="G27" s="81">
        <v>39.99</v>
      </c>
      <c r="H27" s="42">
        <f>IF((G27-$I$8)&gt;0,G27-$I$8,0)</f>
        <v>0</v>
      </c>
      <c r="I27" s="31">
        <f t="shared" si="1"/>
        <v>0</v>
      </c>
      <c r="J27" s="64">
        <v>2</v>
      </c>
      <c r="K27" s="3"/>
      <c r="L27" s="2"/>
      <c r="M27" s="51"/>
      <c r="N27" s="31"/>
      <c r="O27" s="31"/>
      <c r="P27" s="6"/>
      <c r="Q27" s="3"/>
      <c r="R27" s="31">
        <f t="shared" si="2"/>
        <v>0</v>
      </c>
      <c r="S27" s="31">
        <f t="shared" si="3"/>
        <v>39.99</v>
      </c>
      <c r="T27" s="56"/>
    </row>
    <row r="28" spans="1:20" ht="12.75">
      <c r="A28" s="66">
        <v>5</v>
      </c>
      <c r="B28" s="1" t="s">
        <v>121</v>
      </c>
      <c r="C28" s="1" t="s">
        <v>172</v>
      </c>
      <c r="D28" s="1" t="s">
        <v>163</v>
      </c>
      <c r="E28" s="1" t="s">
        <v>179</v>
      </c>
      <c r="F28" s="1">
        <v>0</v>
      </c>
      <c r="G28" s="48">
        <v>37.02</v>
      </c>
      <c r="H28" s="42">
        <f t="shared" si="0"/>
        <v>0</v>
      </c>
      <c r="I28" s="31">
        <f t="shared" si="1"/>
        <v>0</v>
      </c>
      <c r="J28" s="64">
        <v>1</v>
      </c>
      <c r="K28" s="3"/>
      <c r="L28" s="2"/>
      <c r="M28" s="51"/>
      <c r="N28" s="31"/>
      <c r="O28" s="31"/>
      <c r="P28" s="6"/>
      <c r="Q28" s="3"/>
      <c r="R28" s="31">
        <f t="shared" si="2"/>
        <v>0</v>
      </c>
      <c r="S28" s="31">
        <f t="shared" si="3"/>
        <v>37.02</v>
      </c>
      <c r="T28" s="56"/>
    </row>
    <row r="29" spans="1:20" ht="12.75">
      <c r="A29" s="98">
        <v>18</v>
      </c>
      <c r="B29" s="1" t="s">
        <v>192</v>
      </c>
      <c r="C29" s="1" t="s">
        <v>172</v>
      </c>
      <c r="D29" s="1" t="s">
        <v>163</v>
      </c>
      <c r="E29" s="1" t="s">
        <v>193</v>
      </c>
      <c r="F29" s="1">
        <v>15</v>
      </c>
      <c r="G29" s="48">
        <v>38.88</v>
      </c>
      <c r="H29" s="42">
        <f t="shared" si="0"/>
        <v>0</v>
      </c>
      <c r="I29" s="31">
        <f t="shared" si="1"/>
        <v>15</v>
      </c>
      <c r="J29" s="63"/>
      <c r="K29" s="3">
        <f aca="true" t="shared" si="4" ref="K29:K50">IF((J29-$I$8)&gt;0,J29-$I$8,0)</f>
        <v>0</v>
      </c>
      <c r="L29" s="2"/>
      <c r="M29" s="51"/>
      <c r="N29" s="31"/>
      <c r="O29" s="31"/>
      <c r="P29" s="6"/>
      <c r="Q29" s="3"/>
      <c r="R29" s="31">
        <f t="shared" si="2"/>
        <v>15</v>
      </c>
      <c r="S29" s="31">
        <f t="shared" si="3"/>
        <v>38.88</v>
      </c>
      <c r="T29" s="56"/>
    </row>
    <row r="30" spans="1:20" ht="12.75">
      <c r="A30" s="98">
        <v>6</v>
      </c>
      <c r="B30" s="1" t="s">
        <v>47</v>
      </c>
      <c r="C30" s="1" t="s">
        <v>172</v>
      </c>
      <c r="D30" s="1" t="s">
        <v>163</v>
      </c>
      <c r="E30" s="1" t="s">
        <v>180</v>
      </c>
      <c r="F30" s="1">
        <v>10</v>
      </c>
      <c r="G30" s="48">
        <v>40.87</v>
      </c>
      <c r="H30" s="42">
        <f t="shared" si="0"/>
        <v>0</v>
      </c>
      <c r="I30" s="31">
        <f t="shared" si="1"/>
        <v>10</v>
      </c>
      <c r="J30" s="63"/>
      <c r="K30" s="3">
        <f t="shared" si="4"/>
        <v>0</v>
      </c>
      <c r="L30" s="2"/>
      <c r="M30" s="51"/>
      <c r="N30" s="31"/>
      <c r="O30" s="31"/>
      <c r="P30" s="6"/>
      <c r="Q30" s="3"/>
      <c r="R30" s="31">
        <f t="shared" si="2"/>
        <v>10</v>
      </c>
      <c r="S30" s="31">
        <f t="shared" si="3"/>
        <v>40.87</v>
      </c>
      <c r="T30" s="56"/>
    </row>
    <row r="31" spans="1:20" ht="12.75">
      <c r="A31" s="98">
        <v>40</v>
      </c>
      <c r="B31" s="1" t="s">
        <v>31</v>
      </c>
      <c r="C31" s="1" t="s">
        <v>172</v>
      </c>
      <c r="D31" s="1" t="s">
        <v>33</v>
      </c>
      <c r="E31" s="1" t="s">
        <v>104</v>
      </c>
      <c r="F31" s="1">
        <v>10</v>
      </c>
      <c r="G31" s="81">
        <v>41.62</v>
      </c>
      <c r="H31" s="42">
        <f t="shared" si="0"/>
        <v>0</v>
      </c>
      <c r="I31" s="31">
        <f t="shared" si="1"/>
        <v>10</v>
      </c>
      <c r="J31" s="63"/>
      <c r="K31" s="3">
        <f t="shared" si="4"/>
        <v>0</v>
      </c>
      <c r="L31" s="2"/>
      <c r="M31" s="51"/>
      <c r="N31" s="31"/>
      <c r="O31" s="31"/>
      <c r="P31" s="6"/>
      <c r="Q31" s="3"/>
      <c r="R31" s="31">
        <f t="shared" si="2"/>
        <v>10</v>
      </c>
      <c r="S31" s="31">
        <f t="shared" si="3"/>
        <v>41.62</v>
      </c>
      <c r="T31" s="56"/>
    </row>
    <row r="32" spans="1:20" ht="12.75">
      <c r="A32" s="98">
        <v>29</v>
      </c>
      <c r="B32" s="1" t="s">
        <v>55</v>
      </c>
      <c r="C32" s="1" t="s">
        <v>172</v>
      </c>
      <c r="D32" s="1" t="s">
        <v>163</v>
      </c>
      <c r="E32" s="1" t="s">
        <v>204</v>
      </c>
      <c r="F32" s="1">
        <v>15</v>
      </c>
      <c r="G32" s="48">
        <v>43.16</v>
      </c>
      <c r="H32" s="42">
        <f t="shared" si="0"/>
        <v>0.1599999999999966</v>
      </c>
      <c r="I32" s="31">
        <f t="shared" si="1"/>
        <v>15.159999999999997</v>
      </c>
      <c r="J32" s="63"/>
      <c r="K32" s="3">
        <f t="shared" si="4"/>
        <v>0</v>
      </c>
      <c r="L32" s="2"/>
      <c r="M32" s="51"/>
      <c r="N32" s="31"/>
      <c r="O32" s="31"/>
      <c r="P32" s="6"/>
      <c r="Q32" s="3"/>
      <c r="R32" s="31">
        <f t="shared" si="2"/>
        <v>15.159999999999997</v>
      </c>
      <c r="S32" s="31">
        <f t="shared" si="3"/>
        <v>43.16</v>
      </c>
      <c r="T32" s="56"/>
    </row>
    <row r="33" spans="1:20" ht="12.75">
      <c r="A33" s="66">
        <v>47</v>
      </c>
      <c r="B33" s="1" t="s">
        <v>113</v>
      </c>
      <c r="C33" s="1" t="s">
        <v>172</v>
      </c>
      <c r="D33" s="8" t="s">
        <v>34</v>
      </c>
      <c r="E33" s="83" t="s">
        <v>80</v>
      </c>
      <c r="F33" s="1">
        <v>5</v>
      </c>
      <c r="G33" s="81">
        <v>43.43</v>
      </c>
      <c r="H33" s="42">
        <f>IF((G33-$I$8)&gt;0,G33-$I$8,0)</f>
        <v>0.4299999999999997</v>
      </c>
      <c r="I33" s="31">
        <f t="shared" si="1"/>
        <v>5.43</v>
      </c>
      <c r="J33" s="64"/>
      <c r="K33" s="3">
        <f t="shared" si="4"/>
        <v>0</v>
      </c>
      <c r="L33" s="2"/>
      <c r="M33" s="51"/>
      <c r="N33" s="31"/>
      <c r="O33" s="31"/>
      <c r="P33" s="6"/>
      <c r="Q33" s="3"/>
      <c r="R33" s="31">
        <f t="shared" si="2"/>
        <v>5.43</v>
      </c>
      <c r="S33" s="31">
        <f t="shared" si="3"/>
        <v>43.43</v>
      </c>
      <c r="T33" s="56"/>
    </row>
    <row r="34" spans="1:20" ht="12.75">
      <c r="A34" s="99">
        <v>30</v>
      </c>
      <c r="B34" s="6" t="s">
        <v>51</v>
      </c>
      <c r="C34" s="1" t="s">
        <v>172</v>
      </c>
      <c r="D34" s="1" t="s">
        <v>205</v>
      </c>
      <c r="E34" s="1" t="s">
        <v>111</v>
      </c>
      <c r="F34" s="1">
        <v>15</v>
      </c>
      <c r="G34" s="48">
        <v>44.57</v>
      </c>
      <c r="H34" s="42">
        <f t="shared" si="0"/>
        <v>1.5700000000000003</v>
      </c>
      <c r="I34" s="31">
        <f t="shared" si="1"/>
        <v>16.57</v>
      </c>
      <c r="J34" s="63"/>
      <c r="K34" s="3">
        <f t="shared" si="4"/>
        <v>0</v>
      </c>
      <c r="L34" s="2"/>
      <c r="M34" s="51"/>
      <c r="N34" s="31"/>
      <c r="O34" s="31"/>
      <c r="P34" s="6"/>
      <c r="Q34" s="3"/>
      <c r="R34" s="31">
        <f t="shared" si="2"/>
        <v>16.57</v>
      </c>
      <c r="S34" s="31">
        <f t="shared" si="3"/>
        <v>44.57</v>
      </c>
      <c r="T34" s="56"/>
    </row>
    <row r="35" spans="1:20" ht="12.75">
      <c r="A35" s="98">
        <v>43</v>
      </c>
      <c r="B35" s="1" t="s">
        <v>58</v>
      </c>
      <c r="C35" s="1" t="s">
        <v>172</v>
      </c>
      <c r="D35" s="1" t="s">
        <v>163</v>
      </c>
      <c r="E35" s="1" t="s">
        <v>122</v>
      </c>
      <c r="F35" s="6">
        <v>15</v>
      </c>
      <c r="G35" s="81">
        <v>44.61</v>
      </c>
      <c r="H35" s="42">
        <f t="shared" si="0"/>
        <v>1.6099999999999994</v>
      </c>
      <c r="I35" s="31">
        <f t="shared" si="1"/>
        <v>16.61</v>
      </c>
      <c r="J35" s="63"/>
      <c r="K35" s="3">
        <f t="shared" si="4"/>
        <v>0</v>
      </c>
      <c r="L35" s="2"/>
      <c r="M35" s="51"/>
      <c r="N35" s="31"/>
      <c r="O35" s="31"/>
      <c r="P35" s="6"/>
      <c r="Q35" s="3"/>
      <c r="R35" s="31">
        <f t="shared" si="2"/>
        <v>16.61</v>
      </c>
      <c r="S35" s="31">
        <f t="shared" si="3"/>
        <v>44.61</v>
      </c>
      <c r="T35" s="56"/>
    </row>
    <row r="36" spans="1:20" ht="12.75">
      <c r="A36" s="66">
        <v>17</v>
      </c>
      <c r="B36" s="1" t="s">
        <v>190</v>
      </c>
      <c r="C36" s="1" t="s">
        <v>172</v>
      </c>
      <c r="D36" s="1" t="s">
        <v>82</v>
      </c>
      <c r="E36" s="1" t="s">
        <v>191</v>
      </c>
      <c r="F36" s="1">
        <v>5</v>
      </c>
      <c r="G36" s="48">
        <v>44.77</v>
      </c>
      <c r="H36" s="42">
        <f t="shared" si="0"/>
        <v>1.7700000000000031</v>
      </c>
      <c r="I36" s="31">
        <f t="shared" si="1"/>
        <v>6.770000000000003</v>
      </c>
      <c r="J36" s="64"/>
      <c r="K36" s="3">
        <f t="shared" si="4"/>
        <v>0</v>
      </c>
      <c r="L36" s="2"/>
      <c r="M36" s="51"/>
      <c r="N36" s="31"/>
      <c r="O36" s="31"/>
      <c r="P36" s="6"/>
      <c r="Q36" s="3"/>
      <c r="R36" s="31">
        <f t="shared" si="2"/>
        <v>6.770000000000003</v>
      </c>
      <c r="S36" s="31">
        <f t="shared" si="3"/>
        <v>44.77</v>
      </c>
      <c r="T36" s="56"/>
    </row>
    <row r="37" spans="1:20" ht="12.75">
      <c r="A37" s="66">
        <v>33</v>
      </c>
      <c r="B37" s="6" t="s">
        <v>209</v>
      </c>
      <c r="C37" s="1" t="s">
        <v>172</v>
      </c>
      <c r="D37" s="1" t="s">
        <v>163</v>
      </c>
      <c r="E37" s="1" t="s">
        <v>210</v>
      </c>
      <c r="F37" s="1">
        <v>15</v>
      </c>
      <c r="G37" s="81">
        <v>45.14</v>
      </c>
      <c r="H37" s="42">
        <f t="shared" si="0"/>
        <v>2.1400000000000006</v>
      </c>
      <c r="I37" s="31">
        <f t="shared" si="1"/>
        <v>17.14</v>
      </c>
      <c r="J37" s="63"/>
      <c r="K37" s="3">
        <f t="shared" si="4"/>
        <v>0</v>
      </c>
      <c r="L37" s="2"/>
      <c r="M37" s="51"/>
      <c r="N37" s="31"/>
      <c r="O37" s="31"/>
      <c r="P37" s="6"/>
      <c r="Q37" s="3"/>
      <c r="R37" s="31">
        <f t="shared" si="2"/>
        <v>17.14</v>
      </c>
      <c r="S37" s="31">
        <f t="shared" si="3"/>
        <v>45.14</v>
      </c>
      <c r="T37" s="56"/>
    </row>
    <row r="38" spans="1:20" ht="12.75">
      <c r="A38" s="66">
        <v>9</v>
      </c>
      <c r="B38" s="1" t="s">
        <v>116</v>
      </c>
      <c r="C38" s="1" t="s">
        <v>172</v>
      </c>
      <c r="D38" s="1" t="s">
        <v>118</v>
      </c>
      <c r="E38" s="1" t="s">
        <v>119</v>
      </c>
      <c r="F38" s="1">
        <v>5</v>
      </c>
      <c r="G38" s="48">
        <v>46.05</v>
      </c>
      <c r="H38" s="42">
        <f t="shared" si="0"/>
        <v>3.049999999999997</v>
      </c>
      <c r="I38" s="31">
        <f t="shared" si="1"/>
        <v>8.049999999999997</v>
      </c>
      <c r="J38" s="63"/>
      <c r="K38" s="3">
        <f t="shared" si="4"/>
        <v>0</v>
      </c>
      <c r="L38" s="2"/>
      <c r="M38" s="51"/>
      <c r="N38" s="31"/>
      <c r="O38" s="31"/>
      <c r="P38" s="6"/>
      <c r="Q38" s="3"/>
      <c r="R38" s="31">
        <f t="shared" si="2"/>
        <v>8.049999999999997</v>
      </c>
      <c r="S38" s="31">
        <f t="shared" si="3"/>
        <v>46.05</v>
      </c>
      <c r="T38" s="56"/>
    </row>
    <row r="39" spans="1:20" ht="12.75">
      <c r="A39" s="66">
        <v>14</v>
      </c>
      <c r="B39" s="1" t="s">
        <v>186</v>
      </c>
      <c r="C39" s="1" t="s">
        <v>172</v>
      </c>
      <c r="D39" s="1" t="s">
        <v>34</v>
      </c>
      <c r="E39" s="1" t="s">
        <v>187</v>
      </c>
      <c r="F39" s="1">
        <v>5</v>
      </c>
      <c r="G39" s="48">
        <v>46.23</v>
      </c>
      <c r="H39" s="42">
        <f t="shared" si="0"/>
        <v>3.229999999999997</v>
      </c>
      <c r="I39" s="31">
        <f t="shared" si="1"/>
        <v>8.229999999999997</v>
      </c>
      <c r="J39" s="63"/>
      <c r="K39" s="3">
        <f t="shared" si="4"/>
        <v>0</v>
      </c>
      <c r="L39" s="2"/>
      <c r="M39" s="51"/>
      <c r="N39" s="31"/>
      <c r="O39" s="31"/>
      <c r="P39" s="6"/>
      <c r="Q39" s="3"/>
      <c r="R39" s="31">
        <f t="shared" si="2"/>
        <v>8.229999999999997</v>
      </c>
      <c r="S39" s="31">
        <f t="shared" si="3"/>
        <v>46.23</v>
      </c>
      <c r="T39" s="56"/>
    </row>
    <row r="40" spans="1:20" ht="12.75">
      <c r="A40" s="66">
        <v>26</v>
      </c>
      <c r="B40" s="60" t="s">
        <v>129</v>
      </c>
      <c r="C40" s="1" t="s">
        <v>172</v>
      </c>
      <c r="D40" s="58" t="s">
        <v>202</v>
      </c>
      <c r="E40" s="82" t="s">
        <v>203</v>
      </c>
      <c r="F40" s="82" t="s">
        <v>311</v>
      </c>
      <c r="G40" s="48">
        <v>46.9</v>
      </c>
      <c r="H40" s="42">
        <f t="shared" si="0"/>
        <v>3.8999999999999986</v>
      </c>
      <c r="I40" s="31">
        <f t="shared" si="1"/>
        <v>23.9</v>
      </c>
      <c r="J40" s="63"/>
      <c r="K40" s="3">
        <f t="shared" si="4"/>
        <v>0</v>
      </c>
      <c r="L40" s="2"/>
      <c r="M40" s="51"/>
      <c r="N40" s="31"/>
      <c r="O40" s="31"/>
      <c r="P40" s="6"/>
      <c r="Q40" s="3"/>
      <c r="R40" s="31">
        <f t="shared" si="2"/>
        <v>23.9</v>
      </c>
      <c r="S40" s="31">
        <f t="shared" si="3"/>
        <v>46.9</v>
      </c>
      <c r="T40" s="56"/>
    </row>
    <row r="41" spans="1:20" ht="12.75">
      <c r="A41" s="66">
        <v>1</v>
      </c>
      <c r="B41" s="6" t="s">
        <v>78</v>
      </c>
      <c r="C41" s="1" t="s">
        <v>172</v>
      </c>
      <c r="D41" s="1" t="s">
        <v>82</v>
      </c>
      <c r="E41" s="1" t="s">
        <v>173</v>
      </c>
      <c r="F41" s="1">
        <v>5</v>
      </c>
      <c r="G41" s="48">
        <v>47.45</v>
      </c>
      <c r="H41" s="42">
        <f t="shared" si="0"/>
        <v>4.450000000000003</v>
      </c>
      <c r="I41" s="31">
        <f t="shared" si="1"/>
        <v>9.450000000000003</v>
      </c>
      <c r="J41" s="63"/>
      <c r="K41" s="3">
        <f t="shared" si="4"/>
        <v>0</v>
      </c>
      <c r="L41" s="2"/>
      <c r="M41" s="51"/>
      <c r="N41" s="31"/>
      <c r="O41" s="31"/>
      <c r="P41" s="6"/>
      <c r="Q41" s="3"/>
      <c r="R41" s="31">
        <f t="shared" si="2"/>
        <v>9.450000000000003</v>
      </c>
      <c r="S41" s="31">
        <f t="shared" si="3"/>
        <v>47.45</v>
      </c>
      <c r="T41" s="56"/>
    </row>
    <row r="42" spans="1:20" ht="12.75">
      <c r="A42" s="98">
        <v>8</v>
      </c>
      <c r="B42" s="6" t="s">
        <v>52</v>
      </c>
      <c r="C42" s="1" t="s">
        <v>172</v>
      </c>
      <c r="D42" s="6" t="s">
        <v>163</v>
      </c>
      <c r="E42" s="6" t="s">
        <v>184</v>
      </c>
      <c r="F42" s="6">
        <v>10</v>
      </c>
      <c r="G42" s="48">
        <v>47.54</v>
      </c>
      <c r="H42" s="42">
        <f t="shared" si="0"/>
        <v>4.539999999999999</v>
      </c>
      <c r="I42" s="31">
        <f aca="true" t="shared" si="5" ref="I42:I50">SUM(F42+H42)</f>
        <v>14.54</v>
      </c>
      <c r="J42" s="63"/>
      <c r="K42" s="3">
        <f t="shared" si="4"/>
        <v>0</v>
      </c>
      <c r="L42" s="2"/>
      <c r="M42" s="51"/>
      <c r="N42" s="31"/>
      <c r="O42" s="31"/>
      <c r="P42" s="6"/>
      <c r="Q42" s="3"/>
      <c r="R42" s="31">
        <f aca="true" t="shared" si="6" ref="R42:R50">SUM(I42+O42)</f>
        <v>14.54</v>
      </c>
      <c r="S42" s="31">
        <f aca="true" t="shared" si="7" ref="S42:S50">SUM(G42+M42)</f>
        <v>47.54</v>
      </c>
      <c r="T42" s="56"/>
    </row>
    <row r="43" spans="1:20" ht="12.75">
      <c r="A43" s="66">
        <v>38</v>
      </c>
      <c r="B43" s="1" t="s">
        <v>214</v>
      </c>
      <c r="C43" s="1" t="s">
        <v>172</v>
      </c>
      <c r="D43" s="1" t="s">
        <v>33</v>
      </c>
      <c r="E43" s="1" t="s">
        <v>215</v>
      </c>
      <c r="F43" s="1">
        <v>0</v>
      </c>
      <c r="G43" s="81">
        <v>48.01</v>
      </c>
      <c r="H43" s="42">
        <f t="shared" si="0"/>
        <v>5.009999999999998</v>
      </c>
      <c r="I43" s="31">
        <f t="shared" si="5"/>
        <v>5.009999999999998</v>
      </c>
      <c r="J43" s="64"/>
      <c r="K43" s="3">
        <f t="shared" si="4"/>
        <v>0</v>
      </c>
      <c r="L43" s="2"/>
      <c r="M43" s="51"/>
      <c r="N43" s="31"/>
      <c r="O43" s="31"/>
      <c r="P43" s="6"/>
      <c r="Q43" s="3"/>
      <c r="R43" s="31">
        <f t="shared" si="6"/>
        <v>5.009999999999998</v>
      </c>
      <c r="S43" s="31">
        <f t="shared" si="7"/>
        <v>48.01</v>
      </c>
      <c r="T43" s="56"/>
    </row>
    <row r="44" spans="1:20" ht="12.75">
      <c r="A44" s="66">
        <v>48</v>
      </c>
      <c r="B44" s="6" t="s">
        <v>56</v>
      </c>
      <c r="C44" s="1" t="s">
        <v>172</v>
      </c>
      <c r="D44" s="1" t="s">
        <v>163</v>
      </c>
      <c r="E44" s="1" t="s">
        <v>74</v>
      </c>
      <c r="F44" s="6">
        <v>20</v>
      </c>
      <c r="G44" s="81">
        <v>48.09</v>
      </c>
      <c r="H44" s="42">
        <f>IF((G44-$I$8)&gt;0,G44-$I$8,0)</f>
        <v>5.090000000000003</v>
      </c>
      <c r="I44" s="31">
        <f t="shared" si="5"/>
        <v>25.090000000000003</v>
      </c>
      <c r="J44" s="63"/>
      <c r="K44" s="3">
        <f t="shared" si="4"/>
        <v>0</v>
      </c>
      <c r="L44" s="2"/>
      <c r="M44" s="51"/>
      <c r="N44" s="31"/>
      <c r="O44" s="31"/>
      <c r="P44" s="6"/>
      <c r="Q44" s="3"/>
      <c r="R44" s="31">
        <f t="shared" si="6"/>
        <v>25.090000000000003</v>
      </c>
      <c r="S44" s="31">
        <f t="shared" si="7"/>
        <v>48.09</v>
      </c>
      <c r="T44" s="56"/>
    </row>
    <row r="45" spans="1:20" ht="12.75">
      <c r="A45" s="66">
        <v>19</v>
      </c>
      <c r="B45" s="6" t="s">
        <v>194</v>
      </c>
      <c r="C45" s="1" t="s">
        <v>172</v>
      </c>
      <c r="D45" s="6" t="s">
        <v>34</v>
      </c>
      <c r="E45" s="6" t="s">
        <v>195</v>
      </c>
      <c r="F45" s="6">
        <v>0</v>
      </c>
      <c r="G45" s="48">
        <v>48.19</v>
      </c>
      <c r="H45" s="42">
        <f t="shared" si="0"/>
        <v>5.189999999999998</v>
      </c>
      <c r="I45" s="31">
        <f t="shared" si="5"/>
        <v>5.189999999999998</v>
      </c>
      <c r="J45" s="64"/>
      <c r="K45" s="3">
        <f t="shared" si="4"/>
        <v>0</v>
      </c>
      <c r="L45" s="2"/>
      <c r="M45" s="51"/>
      <c r="N45" s="31"/>
      <c r="O45" s="31"/>
      <c r="P45" s="6"/>
      <c r="Q45" s="3"/>
      <c r="R45" s="31">
        <f t="shared" si="6"/>
        <v>5.189999999999998</v>
      </c>
      <c r="S45" s="31">
        <f t="shared" si="7"/>
        <v>48.19</v>
      </c>
      <c r="T45" s="56"/>
    </row>
    <row r="46" spans="1:20" ht="12.75">
      <c r="A46" s="66">
        <v>13</v>
      </c>
      <c r="B46" s="6" t="s">
        <v>45</v>
      </c>
      <c r="C46" s="1" t="s">
        <v>172</v>
      </c>
      <c r="D46" s="1" t="s">
        <v>163</v>
      </c>
      <c r="E46" s="1" t="s">
        <v>110</v>
      </c>
      <c r="F46" s="1">
        <v>5</v>
      </c>
      <c r="G46" s="48">
        <v>48.45</v>
      </c>
      <c r="H46" s="42">
        <f t="shared" si="0"/>
        <v>5.450000000000003</v>
      </c>
      <c r="I46" s="31">
        <f t="shared" si="5"/>
        <v>10.450000000000003</v>
      </c>
      <c r="J46" s="63"/>
      <c r="K46" s="3">
        <f t="shared" si="4"/>
        <v>0</v>
      </c>
      <c r="L46" s="2"/>
      <c r="M46" s="51"/>
      <c r="N46" s="31"/>
      <c r="O46" s="31"/>
      <c r="P46" s="6"/>
      <c r="Q46" s="3"/>
      <c r="R46" s="31">
        <f t="shared" si="6"/>
        <v>10.450000000000003</v>
      </c>
      <c r="S46" s="31">
        <f t="shared" si="7"/>
        <v>48.45</v>
      </c>
      <c r="T46" s="56"/>
    </row>
    <row r="47" spans="1:20" ht="12.75">
      <c r="A47" s="66">
        <v>35</v>
      </c>
      <c r="B47" s="1" t="s">
        <v>38</v>
      </c>
      <c r="C47" s="1" t="s">
        <v>172</v>
      </c>
      <c r="D47" s="83" t="s">
        <v>163</v>
      </c>
      <c r="E47" s="67" t="s">
        <v>211</v>
      </c>
      <c r="F47" s="67">
        <v>15</v>
      </c>
      <c r="G47" s="81">
        <v>49.83</v>
      </c>
      <c r="H47" s="42">
        <f t="shared" si="0"/>
        <v>6.829999999999998</v>
      </c>
      <c r="I47" s="31">
        <f t="shared" si="5"/>
        <v>21.83</v>
      </c>
      <c r="J47" s="63"/>
      <c r="K47" s="3">
        <f t="shared" si="4"/>
        <v>0</v>
      </c>
      <c r="L47" s="2"/>
      <c r="M47" s="51"/>
      <c r="N47" s="31"/>
      <c r="O47" s="31"/>
      <c r="P47" s="6"/>
      <c r="Q47" s="3"/>
      <c r="R47" s="31">
        <f t="shared" si="6"/>
        <v>21.83</v>
      </c>
      <c r="S47" s="31">
        <f t="shared" si="7"/>
        <v>49.83</v>
      </c>
      <c r="T47" s="56"/>
    </row>
    <row r="48" spans="1:20" ht="12.75">
      <c r="A48" s="66">
        <v>36</v>
      </c>
      <c r="B48" s="1" t="s">
        <v>212</v>
      </c>
      <c r="C48" s="1" t="s">
        <v>172</v>
      </c>
      <c r="D48" s="1" t="s">
        <v>34</v>
      </c>
      <c r="E48" s="1" t="s">
        <v>213</v>
      </c>
      <c r="F48" s="1">
        <v>0</v>
      </c>
      <c r="G48" s="81">
        <v>50.38</v>
      </c>
      <c r="H48" s="42">
        <f t="shared" si="0"/>
        <v>7.380000000000003</v>
      </c>
      <c r="I48" s="31">
        <f t="shared" si="5"/>
        <v>7.380000000000003</v>
      </c>
      <c r="J48" s="64"/>
      <c r="K48" s="3">
        <f t="shared" si="4"/>
        <v>0</v>
      </c>
      <c r="L48" s="2"/>
      <c r="M48" s="51"/>
      <c r="N48" s="31"/>
      <c r="O48" s="31"/>
      <c r="P48" s="6"/>
      <c r="Q48" s="3"/>
      <c r="R48" s="31">
        <f t="shared" si="6"/>
        <v>7.380000000000003</v>
      </c>
      <c r="S48" s="31">
        <f t="shared" si="7"/>
        <v>50.38</v>
      </c>
      <c r="T48" s="56"/>
    </row>
    <row r="49" spans="1:20" ht="12.75">
      <c r="A49" s="98">
        <v>32</v>
      </c>
      <c r="B49" s="6" t="s">
        <v>52</v>
      </c>
      <c r="C49" s="1" t="s">
        <v>172</v>
      </c>
      <c r="D49" s="6" t="s">
        <v>163</v>
      </c>
      <c r="E49" s="6" t="s">
        <v>81</v>
      </c>
      <c r="F49" s="6">
        <v>15</v>
      </c>
      <c r="G49" s="81">
        <v>52.2</v>
      </c>
      <c r="H49" s="42">
        <f t="shared" si="0"/>
        <v>9.200000000000003</v>
      </c>
      <c r="I49" s="31">
        <f t="shared" si="5"/>
        <v>24.200000000000003</v>
      </c>
      <c r="J49" s="63"/>
      <c r="K49" s="3">
        <f t="shared" si="4"/>
        <v>0</v>
      </c>
      <c r="L49" s="2"/>
      <c r="M49" s="51"/>
      <c r="N49" s="31"/>
      <c r="O49" s="31"/>
      <c r="P49" s="6"/>
      <c r="Q49" s="3"/>
      <c r="R49" s="31">
        <f t="shared" si="6"/>
        <v>24.200000000000003</v>
      </c>
      <c r="S49" s="31">
        <f t="shared" si="7"/>
        <v>52.2</v>
      </c>
      <c r="T49" s="56"/>
    </row>
    <row r="50" spans="1:20" ht="12.75">
      <c r="A50" s="66">
        <v>25</v>
      </c>
      <c r="B50" s="1" t="s">
        <v>200</v>
      </c>
      <c r="C50" s="1" t="s">
        <v>172</v>
      </c>
      <c r="D50" s="1" t="s">
        <v>34</v>
      </c>
      <c r="E50" s="1" t="s">
        <v>201</v>
      </c>
      <c r="F50" s="1">
        <v>10</v>
      </c>
      <c r="G50" s="48">
        <v>52.44</v>
      </c>
      <c r="H50" s="42">
        <f t="shared" si="0"/>
        <v>9.439999999999998</v>
      </c>
      <c r="I50" s="31">
        <f t="shared" si="5"/>
        <v>19.439999999999998</v>
      </c>
      <c r="J50" s="63"/>
      <c r="K50" s="3">
        <f t="shared" si="4"/>
        <v>0</v>
      </c>
      <c r="L50" s="2"/>
      <c r="M50" s="51"/>
      <c r="N50" s="31"/>
      <c r="O50" s="31"/>
      <c r="P50" s="6"/>
      <c r="Q50" s="3"/>
      <c r="R50" s="31">
        <f t="shared" si="6"/>
        <v>19.439999999999998</v>
      </c>
      <c r="S50" s="31">
        <f t="shared" si="7"/>
        <v>52.44</v>
      </c>
      <c r="T50" s="56"/>
    </row>
    <row r="51" spans="1:20" ht="12.75">
      <c r="A51" s="66">
        <v>46</v>
      </c>
      <c r="B51" s="6" t="s">
        <v>220</v>
      </c>
      <c r="C51" s="1" t="s">
        <v>172</v>
      </c>
      <c r="D51" s="1" t="s">
        <v>163</v>
      </c>
      <c r="E51" s="1" t="s">
        <v>221</v>
      </c>
      <c r="F51" s="83">
        <v>20</v>
      </c>
      <c r="G51" s="81">
        <v>54.65</v>
      </c>
      <c r="H51" s="42">
        <f>IF((G51-$I$8)&gt;0,G51-$I$8,0)</f>
        <v>11.649999999999999</v>
      </c>
      <c r="I51" s="31">
        <f t="shared" si="1"/>
        <v>31.65</v>
      </c>
      <c r="J51" s="63"/>
      <c r="K51" s="3">
        <f aca="true" t="shared" si="8" ref="K51:K56">IF((J51-$I$8)&gt;0,J51-$I$8,0)</f>
        <v>0</v>
      </c>
      <c r="L51" s="2"/>
      <c r="M51" s="51"/>
      <c r="N51" s="31"/>
      <c r="O51" s="31"/>
      <c r="P51" s="6"/>
      <c r="Q51" s="3"/>
      <c r="R51" s="31">
        <f aca="true" t="shared" si="9" ref="R51:R56">SUM(I51+O51)</f>
        <v>31.65</v>
      </c>
      <c r="S51" s="31">
        <f aca="true" t="shared" si="10" ref="S51:S56">SUM(G51+M51)</f>
        <v>54.65</v>
      </c>
      <c r="T51" s="56"/>
    </row>
    <row r="52" spans="1:20" ht="12.75">
      <c r="A52" s="66">
        <v>28</v>
      </c>
      <c r="B52" s="1" t="s">
        <v>113</v>
      </c>
      <c r="C52" s="1" t="s">
        <v>172</v>
      </c>
      <c r="D52" s="1" t="s">
        <v>34</v>
      </c>
      <c r="E52" s="1" t="s">
        <v>114</v>
      </c>
      <c r="F52" s="1">
        <v>0</v>
      </c>
      <c r="G52" s="48">
        <v>74.99</v>
      </c>
      <c r="H52" s="42">
        <f t="shared" si="0"/>
        <v>31.989999999999995</v>
      </c>
      <c r="I52" s="31">
        <f aca="true" t="shared" si="11" ref="I52:I60">SUM(F52+H52)</f>
        <v>31.989999999999995</v>
      </c>
      <c r="J52" s="63"/>
      <c r="K52" s="3">
        <f t="shared" si="8"/>
        <v>0</v>
      </c>
      <c r="L52" s="2"/>
      <c r="M52" s="51"/>
      <c r="N52" s="31"/>
      <c r="O52" s="31"/>
      <c r="P52" s="6"/>
      <c r="Q52" s="3"/>
      <c r="R52" s="31">
        <f t="shared" si="9"/>
        <v>31.989999999999995</v>
      </c>
      <c r="S52" s="31">
        <f t="shared" si="10"/>
        <v>74.99</v>
      </c>
      <c r="T52" s="56"/>
    </row>
    <row r="53" spans="1:20" ht="12.75">
      <c r="A53" s="98">
        <v>0</v>
      </c>
      <c r="B53" s="84" t="s">
        <v>64</v>
      </c>
      <c r="C53" s="89" t="s">
        <v>170</v>
      </c>
      <c r="D53" s="84" t="s">
        <v>163</v>
      </c>
      <c r="E53" s="84" t="s">
        <v>171</v>
      </c>
      <c r="F53" s="84">
        <v>100</v>
      </c>
      <c r="G53" s="48"/>
      <c r="H53" s="42">
        <f t="shared" si="0"/>
        <v>0</v>
      </c>
      <c r="I53" s="31">
        <f t="shared" si="11"/>
        <v>100</v>
      </c>
      <c r="J53" s="64"/>
      <c r="K53" s="3">
        <f t="shared" si="8"/>
        <v>0</v>
      </c>
      <c r="L53" s="2"/>
      <c r="M53" s="51"/>
      <c r="N53" s="31"/>
      <c r="O53" s="31"/>
      <c r="P53" s="6"/>
      <c r="Q53" s="3"/>
      <c r="R53" s="31">
        <f t="shared" si="9"/>
        <v>100</v>
      </c>
      <c r="S53" s="31">
        <f t="shared" si="10"/>
        <v>0</v>
      </c>
      <c r="T53" s="56"/>
    </row>
    <row r="54" spans="1:20" ht="12.75">
      <c r="A54" s="98">
        <v>15</v>
      </c>
      <c r="B54" s="60" t="s">
        <v>188</v>
      </c>
      <c r="C54" s="1" t="s">
        <v>172</v>
      </c>
      <c r="D54" s="58" t="s">
        <v>163</v>
      </c>
      <c r="E54" s="82" t="s">
        <v>189</v>
      </c>
      <c r="F54" s="82" t="s">
        <v>310</v>
      </c>
      <c r="G54" s="48"/>
      <c r="H54" s="42">
        <f t="shared" si="0"/>
        <v>0</v>
      </c>
      <c r="I54" s="31">
        <f t="shared" si="11"/>
        <v>100</v>
      </c>
      <c r="J54" s="64"/>
      <c r="K54" s="3">
        <f t="shared" si="8"/>
        <v>0</v>
      </c>
      <c r="L54" s="2"/>
      <c r="M54" s="51"/>
      <c r="N54" s="31"/>
      <c r="O54" s="31"/>
      <c r="P54" s="6"/>
      <c r="Q54" s="3"/>
      <c r="R54" s="31">
        <f t="shared" si="9"/>
        <v>100</v>
      </c>
      <c r="S54" s="31">
        <f t="shared" si="10"/>
        <v>0</v>
      </c>
      <c r="T54" s="56"/>
    </row>
    <row r="55" spans="1:20" ht="12.75">
      <c r="A55" s="66">
        <v>45</v>
      </c>
      <c r="B55" s="1" t="s">
        <v>121</v>
      </c>
      <c r="C55" s="1" t="s">
        <v>172</v>
      </c>
      <c r="D55" s="1" t="s">
        <v>163</v>
      </c>
      <c r="E55" s="1" t="s">
        <v>219</v>
      </c>
      <c r="F55" s="1">
        <v>100</v>
      </c>
      <c r="G55" s="81"/>
      <c r="H55" s="42">
        <f t="shared" si="0"/>
        <v>0</v>
      </c>
      <c r="I55" s="31">
        <f t="shared" si="11"/>
        <v>100</v>
      </c>
      <c r="J55" s="63"/>
      <c r="K55" s="3">
        <f t="shared" si="8"/>
        <v>0</v>
      </c>
      <c r="L55" s="2"/>
      <c r="M55" s="51"/>
      <c r="N55" s="31"/>
      <c r="O55" s="31"/>
      <c r="P55" s="6"/>
      <c r="Q55" s="3"/>
      <c r="R55" s="31">
        <f t="shared" si="9"/>
        <v>100</v>
      </c>
      <c r="S55" s="31">
        <f t="shared" si="10"/>
        <v>0</v>
      </c>
      <c r="T55" s="56"/>
    </row>
    <row r="56" spans="1:20" ht="12.75">
      <c r="A56" s="66">
        <v>50</v>
      </c>
      <c r="B56" s="6" t="s">
        <v>116</v>
      </c>
      <c r="C56" s="1" t="s">
        <v>172</v>
      </c>
      <c r="D56" s="1" t="s">
        <v>34</v>
      </c>
      <c r="E56" s="1" t="s">
        <v>117</v>
      </c>
      <c r="F56" s="1">
        <v>100</v>
      </c>
      <c r="G56" s="81"/>
      <c r="H56" s="42">
        <f>IF((G56-$I$8)&gt;0,G56-$I$8,0)</f>
        <v>0</v>
      </c>
      <c r="I56" s="31">
        <f t="shared" si="11"/>
        <v>100</v>
      </c>
      <c r="J56" s="63"/>
      <c r="K56" s="3">
        <f t="shared" si="8"/>
        <v>0</v>
      </c>
      <c r="L56" s="2"/>
      <c r="M56" s="51"/>
      <c r="N56" s="31"/>
      <c r="O56" s="31"/>
      <c r="P56" s="6"/>
      <c r="Q56" s="3"/>
      <c r="R56" s="31">
        <f t="shared" si="9"/>
        <v>100</v>
      </c>
      <c r="S56" s="31">
        <f t="shared" si="10"/>
        <v>0</v>
      </c>
      <c r="T56" s="56"/>
    </row>
    <row r="57" spans="1:20" ht="12.75">
      <c r="A57" s="66">
        <v>3</v>
      </c>
      <c r="B57" s="1" t="s">
        <v>176</v>
      </c>
      <c r="C57" s="1" t="s">
        <v>172</v>
      </c>
      <c r="D57" s="1" t="s">
        <v>34</v>
      </c>
      <c r="E57" s="1" t="s">
        <v>177</v>
      </c>
      <c r="F57" s="1">
        <v>150</v>
      </c>
      <c r="G57" s="48"/>
      <c r="H57" s="42">
        <f t="shared" si="0"/>
        <v>0</v>
      </c>
      <c r="I57" s="31">
        <f t="shared" si="11"/>
        <v>150</v>
      </c>
      <c r="J57" s="63"/>
      <c r="K57" s="3">
        <f>IF((J57-$I$8)&gt;0,J57-$I$8,0)</f>
        <v>0</v>
      </c>
      <c r="L57" s="2"/>
      <c r="M57" s="51"/>
      <c r="N57" s="31"/>
      <c r="O57" s="31"/>
      <c r="P57" s="6"/>
      <c r="Q57" s="3"/>
      <c r="R57" s="31">
        <f>SUM(I57+O57)</f>
        <v>150</v>
      </c>
      <c r="S57" s="31">
        <f>SUM(G57+M57)</f>
        <v>0</v>
      </c>
      <c r="T57" s="56"/>
    </row>
    <row r="58" spans="1:20" ht="12.75">
      <c r="A58" s="66">
        <v>7</v>
      </c>
      <c r="B58" s="1" t="s">
        <v>181</v>
      </c>
      <c r="C58" s="1" t="s">
        <v>172</v>
      </c>
      <c r="D58" s="1" t="s">
        <v>182</v>
      </c>
      <c r="E58" s="1" t="s">
        <v>183</v>
      </c>
      <c r="F58" s="1">
        <v>150</v>
      </c>
      <c r="G58" s="48"/>
      <c r="H58" s="42">
        <f t="shared" si="0"/>
        <v>0</v>
      </c>
      <c r="I58" s="31">
        <f t="shared" si="11"/>
        <v>150</v>
      </c>
      <c r="J58" s="63"/>
      <c r="K58" s="3">
        <f>IF((J58-$I$8)&gt;0,J58-$I$8,0)</f>
        <v>0</v>
      </c>
      <c r="L58" s="2"/>
      <c r="M58" s="51"/>
      <c r="N58" s="31"/>
      <c r="O58" s="31"/>
      <c r="P58" s="6"/>
      <c r="Q58" s="3"/>
      <c r="R58" s="31">
        <f>SUM(I58+O58)</f>
        <v>150</v>
      </c>
      <c r="S58" s="31">
        <f>SUM(G58+M58)</f>
        <v>0</v>
      </c>
      <c r="T58" s="56"/>
    </row>
    <row r="59" spans="1:20" ht="12.75">
      <c r="A59" s="66">
        <v>31</v>
      </c>
      <c r="B59" s="1" t="s">
        <v>206</v>
      </c>
      <c r="C59" s="1" t="s">
        <v>172</v>
      </c>
      <c r="D59" s="1" t="s">
        <v>207</v>
      </c>
      <c r="E59" s="1" t="s">
        <v>208</v>
      </c>
      <c r="F59" s="1">
        <v>150</v>
      </c>
      <c r="G59" s="6"/>
      <c r="H59" s="42">
        <f>IF((G59-'L квалиф'!$I$8)&gt;0,G59-'L квалиф'!$I$8,0)</f>
        <v>0</v>
      </c>
      <c r="I59" s="31">
        <f t="shared" si="11"/>
        <v>150</v>
      </c>
      <c r="J59" s="63"/>
      <c r="K59" s="3">
        <f>IF((J59-$I$8)&gt;0,J59-$I$8,0)</f>
        <v>0</v>
      </c>
      <c r="L59" s="2"/>
      <c r="M59" s="51"/>
      <c r="N59" s="31"/>
      <c r="O59" s="31"/>
      <c r="P59" s="6"/>
      <c r="Q59" s="3"/>
      <c r="R59" s="31">
        <f>SUM(I59+O59)</f>
        <v>150</v>
      </c>
      <c r="S59" s="31">
        <f>SUM(G59+M59)</f>
        <v>0</v>
      </c>
      <c r="T59" s="56"/>
    </row>
    <row r="60" spans="1:20" ht="12.75">
      <c r="A60" s="66">
        <v>34</v>
      </c>
      <c r="B60" s="1" t="s">
        <v>44</v>
      </c>
      <c r="C60" s="1" t="s">
        <v>172</v>
      </c>
      <c r="D60" s="1" t="s">
        <v>163</v>
      </c>
      <c r="E60" s="1" t="s">
        <v>143</v>
      </c>
      <c r="F60" s="1">
        <v>150</v>
      </c>
      <c r="G60" s="81"/>
      <c r="H60" s="42">
        <f t="shared" si="0"/>
        <v>0</v>
      </c>
      <c r="I60" s="31">
        <f t="shared" si="11"/>
        <v>150</v>
      </c>
      <c r="J60" s="63"/>
      <c r="K60" s="3">
        <f>IF((J60-$I$8)&gt;0,J60-$I$8,0)</f>
        <v>0</v>
      </c>
      <c r="L60" s="2"/>
      <c r="M60" s="51"/>
      <c r="N60" s="31"/>
      <c r="O60" s="31"/>
      <c r="P60" s="6"/>
      <c r="Q60" s="3"/>
      <c r="R60" s="31">
        <f>SUM(I60+O60)</f>
        <v>150</v>
      </c>
      <c r="S60" s="31">
        <f>SUM(G60+M60)</f>
        <v>0</v>
      </c>
      <c r="T60" s="56"/>
    </row>
    <row r="61" spans="1:20" ht="12.75">
      <c r="A61" s="66">
        <v>41</v>
      </c>
      <c r="B61" s="1" t="s">
        <v>106</v>
      </c>
      <c r="C61" s="1" t="s">
        <v>172</v>
      </c>
      <c r="D61" s="1" t="s">
        <v>163</v>
      </c>
      <c r="E61" s="1" t="s">
        <v>107</v>
      </c>
      <c r="F61" s="6">
        <v>150</v>
      </c>
      <c r="G61" s="81"/>
      <c r="H61" s="42">
        <f t="shared" si="0"/>
        <v>0</v>
      </c>
      <c r="I61" s="31">
        <f t="shared" si="1"/>
        <v>150</v>
      </c>
      <c r="J61" s="63"/>
      <c r="K61" s="3">
        <f>IF((J61-$I$8)&gt;0,J61-$I$8,0)</f>
        <v>0</v>
      </c>
      <c r="L61" s="2"/>
      <c r="M61" s="51"/>
      <c r="N61" s="31"/>
      <c r="O61" s="31"/>
      <c r="P61" s="6"/>
      <c r="Q61" s="3"/>
      <c r="R61" s="31">
        <f>SUM(I61+O61)</f>
        <v>150</v>
      </c>
      <c r="S61" s="31">
        <f>SUM(G61+M61)</f>
        <v>0</v>
      </c>
      <c r="T61" s="56"/>
    </row>
  </sheetData>
  <sheetProtection/>
  <mergeCells count="5">
    <mergeCell ref="J1:T1"/>
    <mergeCell ref="O3:S3"/>
    <mergeCell ref="C3:E3"/>
    <mergeCell ref="R9:S9"/>
    <mergeCell ref="C4:E4"/>
  </mergeCells>
  <printOptions/>
  <pageMargins left="0" right="0" top="0.2362204724409449" bottom="0.2362204724409449" header="0" footer="0"/>
  <pageSetup fitToHeight="2" fitToWidth="1"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4">
      <selection activeCell="E20" sqref="A11:E20"/>
    </sheetView>
  </sheetViews>
  <sheetFormatPr defaultColWidth="9.00390625" defaultRowHeight="12.75"/>
  <cols>
    <col min="1" max="1" width="3.375" style="0" customWidth="1"/>
    <col min="2" max="2" width="20.125" style="0" customWidth="1"/>
    <col min="3" max="3" width="6.00390625" style="0" customWidth="1"/>
    <col min="4" max="4" width="12.75390625" style="0" customWidth="1"/>
    <col min="5" max="5" width="12.00390625" style="0" customWidth="1"/>
    <col min="6" max="6" width="7.125" style="0" customWidth="1"/>
    <col min="7" max="7" width="6.625" style="0" customWidth="1"/>
    <col min="8" max="8" width="8.25390625" style="0" customWidth="1"/>
    <col min="9" max="9" width="7.375" style="0" customWidth="1"/>
    <col min="10" max="10" width="5.75390625" style="0" customWidth="1"/>
    <col min="11" max="11" width="0.6171875" style="0" customWidth="1"/>
    <col min="12" max="12" width="6.875" style="0" customWidth="1"/>
    <col min="13" max="13" width="6.375" style="0" customWidth="1"/>
    <col min="14" max="14" width="6.875" style="0" customWidth="1"/>
    <col min="15" max="15" width="7.25390625" style="0" customWidth="1"/>
    <col min="16" max="16" width="4.25390625" style="0" customWidth="1"/>
    <col min="17" max="17" width="0.6171875" style="0" customWidth="1"/>
    <col min="18" max="18" width="6.375" style="0" customWidth="1"/>
    <col min="19" max="19" width="7.375" style="0" customWidth="1"/>
    <col min="20" max="20" width="5.75390625" style="0" customWidth="1"/>
  </cols>
  <sheetData>
    <row r="1" spans="1:20" ht="18" customHeight="1">
      <c r="A1" s="39" t="s">
        <v>27</v>
      </c>
      <c r="B1" s="55" t="s">
        <v>167</v>
      </c>
      <c r="C1" s="11" t="s">
        <v>12</v>
      </c>
      <c r="D1" s="13"/>
      <c r="E1" s="10"/>
      <c r="F1" s="10"/>
      <c r="G1" s="10"/>
      <c r="H1" s="13"/>
      <c r="I1" s="13"/>
      <c r="J1" s="108" t="s">
        <v>169</v>
      </c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18.75">
      <c r="A2" s="13"/>
      <c r="B2" s="5"/>
      <c r="C2" s="5"/>
      <c r="D2" s="12"/>
      <c r="E2" s="10"/>
      <c r="F2" s="10"/>
      <c r="G2" s="10"/>
      <c r="H2" s="13"/>
      <c r="I2" s="13"/>
      <c r="J2" s="14"/>
      <c r="K2" s="10"/>
      <c r="L2" s="10"/>
      <c r="M2" s="10"/>
      <c r="N2" s="10"/>
      <c r="O2" s="10"/>
      <c r="P2" s="10"/>
      <c r="Q2" s="10"/>
      <c r="R2" s="10"/>
      <c r="S2" s="10"/>
      <c r="T2" s="13"/>
    </row>
    <row r="3" spans="1:20" ht="15.75">
      <c r="A3" s="16" t="s">
        <v>15</v>
      </c>
      <c r="B3" s="5"/>
      <c r="C3" s="111" t="s">
        <v>168</v>
      </c>
      <c r="D3" s="112"/>
      <c r="E3" s="113"/>
      <c r="F3" s="5"/>
      <c r="G3" s="4"/>
      <c r="H3" s="4"/>
      <c r="I3" s="17" t="s">
        <v>14</v>
      </c>
      <c r="J3" s="4"/>
      <c r="K3" s="4"/>
      <c r="L3" s="4"/>
      <c r="M3" s="4"/>
      <c r="N3" s="4"/>
      <c r="O3" s="109" t="s">
        <v>22</v>
      </c>
      <c r="P3" s="110"/>
      <c r="Q3" s="110"/>
      <c r="R3" s="110"/>
      <c r="S3" s="110"/>
      <c r="T3" s="4"/>
    </row>
    <row r="4" spans="1:20" ht="15">
      <c r="A4" s="5"/>
      <c r="B4" s="5"/>
      <c r="C4" s="111"/>
      <c r="D4" s="112"/>
      <c r="E4" s="113"/>
      <c r="F4" s="5"/>
      <c r="G4" s="4"/>
      <c r="H4" s="5"/>
      <c r="I4" s="5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">
      <c r="A5" s="5"/>
      <c r="B5" s="5"/>
      <c r="C5" s="5"/>
      <c r="D5" s="5"/>
      <c r="E5" s="5"/>
      <c r="F5" s="5"/>
      <c r="G5" s="20" t="s">
        <v>225</v>
      </c>
      <c r="H5" s="5"/>
      <c r="I5" s="5"/>
      <c r="J5" s="4"/>
      <c r="K5" s="4"/>
      <c r="L5" s="5"/>
      <c r="M5" s="20" t="s">
        <v>224</v>
      </c>
      <c r="N5" s="5"/>
      <c r="O5" s="5"/>
      <c r="P5" s="4"/>
      <c r="Q5" s="4"/>
      <c r="R5" s="4"/>
      <c r="S5" s="4"/>
      <c r="T5" s="4"/>
    </row>
    <row r="6" spans="1:20" ht="15" customHeight="1">
      <c r="A6" s="4"/>
      <c r="B6" s="5"/>
      <c r="C6" s="5"/>
      <c r="D6" s="5"/>
      <c r="E6" s="5"/>
      <c r="F6" s="19" t="s">
        <v>20</v>
      </c>
      <c r="G6" s="4"/>
      <c r="H6" s="4"/>
      <c r="I6" s="7">
        <v>145</v>
      </c>
      <c r="J6" s="4"/>
      <c r="K6" s="4"/>
      <c r="L6" s="19"/>
      <c r="M6" s="4"/>
      <c r="N6" s="4"/>
      <c r="O6" s="7"/>
      <c r="P6" s="4"/>
      <c r="Q6" s="4"/>
      <c r="R6" s="4"/>
      <c r="S6" s="4"/>
      <c r="T6" s="4"/>
    </row>
    <row r="7" spans="1:20" ht="15" customHeight="1">
      <c r="A7" s="4"/>
      <c r="B7" s="46" t="s">
        <v>19</v>
      </c>
      <c r="C7" s="62">
        <f>MAX(A11:A50)</f>
        <v>49</v>
      </c>
      <c r="D7" s="5"/>
      <c r="E7" s="5"/>
      <c r="F7" s="19" t="s">
        <v>13</v>
      </c>
      <c r="G7" s="4"/>
      <c r="H7" s="4"/>
      <c r="I7" s="21">
        <f>I6/I8</f>
        <v>3.8157894736842106</v>
      </c>
      <c r="J7" s="4"/>
      <c r="K7" s="4"/>
      <c r="L7" s="19"/>
      <c r="M7" s="4"/>
      <c r="N7" s="4"/>
      <c r="O7" s="21"/>
      <c r="P7" s="4"/>
      <c r="Q7" s="4"/>
      <c r="R7" s="4"/>
      <c r="S7" s="4"/>
      <c r="T7" s="4"/>
    </row>
    <row r="8" spans="1:20" ht="15" customHeight="1">
      <c r="A8" s="4"/>
      <c r="B8" s="5"/>
      <c r="C8" s="5"/>
      <c r="D8" s="5"/>
      <c r="E8" s="5"/>
      <c r="F8" s="18" t="s">
        <v>0</v>
      </c>
      <c r="G8" s="5"/>
      <c r="H8" s="4"/>
      <c r="I8" s="30">
        <v>38</v>
      </c>
      <c r="J8" s="4"/>
      <c r="K8" s="4"/>
      <c r="L8" s="18"/>
      <c r="M8" s="4"/>
      <c r="N8" s="4"/>
      <c r="O8" s="30"/>
      <c r="P8" s="4"/>
      <c r="Q8" s="4"/>
      <c r="R8" s="4"/>
      <c r="S8" s="4"/>
      <c r="T8" s="4"/>
    </row>
    <row r="9" spans="1:20" ht="15" customHeight="1">
      <c r="A9" s="5"/>
      <c r="B9" s="29" t="s">
        <v>18</v>
      </c>
      <c r="C9" s="5"/>
      <c r="D9" s="5"/>
      <c r="E9" s="5"/>
      <c r="F9" s="16" t="s">
        <v>21</v>
      </c>
      <c r="G9" s="5"/>
      <c r="H9" s="5"/>
      <c r="I9" s="38"/>
      <c r="J9" s="4"/>
      <c r="K9" s="4"/>
      <c r="L9" s="16"/>
      <c r="M9" s="5"/>
      <c r="N9" s="4"/>
      <c r="O9" s="57"/>
      <c r="P9" s="4"/>
      <c r="Q9" s="4"/>
      <c r="R9" s="114" t="s">
        <v>24</v>
      </c>
      <c r="S9" s="114"/>
      <c r="T9" s="43" t="s">
        <v>25</v>
      </c>
    </row>
    <row r="10" spans="1:20" ht="75.75">
      <c r="A10" s="24" t="s">
        <v>7</v>
      </c>
      <c r="B10" s="25" t="s">
        <v>10</v>
      </c>
      <c r="C10" s="61" t="s">
        <v>66</v>
      </c>
      <c r="D10" s="25" t="s">
        <v>8</v>
      </c>
      <c r="E10" s="26" t="s">
        <v>9</v>
      </c>
      <c r="F10" s="22" t="s">
        <v>1</v>
      </c>
      <c r="G10" s="32" t="s">
        <v>2</v>
      </c>
      <c r="H10" s="22" t="s">
        <v>3</v>
      </c>
      <c r="I10" s="27" t="s">
        <v>4</v>
      </c>
      <c r="J10" s="23" t="s">
        <v>5</v>
      </c>
      <c r="K10" s="36"/>
      <c r="L10" s="22" t="s">
        <v>1</v>
      </c>
      <c r="M10" s="32" t="s">
        <v>2</v>
      </c>
      <c r="N10" s="22" t="s">
        <v>3</v>
      </c>
      <c r="O10" s="27" t="s">
        <v>4</v>
      </c>
      <c r="P10" s="23" t="s">
        <v>5</v>
      </c>
      <c r="Q10" s="33"/>
      <c r="R10" s="35" t="s">
        <v>6</v>
      </c>
      <c r="S10" s="35" t="s">
        <v>17</v>
      </c>
      <c r="T10" s="24" t="s">
        <v>23</v>
      </c>
    </row>
    <row r="11" spans="1:20" s="44" customFormat="1" ht="12.75">
      <c r="A11" s="66">
        <v>12</v>
      </c>
      <c r="B11" s="6" t="s">
        <v>102</v>
      </c>
      <c r="C11" s="87" t="s">
        <v>133</v>
      </c>
      <c r="D11" s="6" t="s">
        <v>33</v>
      </c>
      <c r="E11" s="6" t="s">
        <v>103</v>
      </c>
      <c r="F11" s="2">
        <v>10</v>
      </c>
      <c r="G11" s="48">
        <v>36.76</v>
      </c>
      <c r="H11" s="42">
        <f aca="true" t="shared" si="0" ref="H11:H21">IF((G11-$I$8)&gt;0,G11-$I$8,0)</f>
        <v>0</v>
      </c>
      <c r="I11" s="31">
        <f aca="true" t="shared" si="1" ref="I11:I21">SUM(F11+H11)</f>
        <v>10</v>
      </c>
      <c r="J11" s="72">
        <v>10</v>
      </c>
      <c r="K11" s="3">
        <f aca="true" t="shared" si="2" ref="K11:K19">IF((J11-$I$8)&gt;0,J11-$I$8,0)</f>
        <v>0</v>
      </c>
      <c r="L11" s="2"/>
      <c r="M11" s="51"/>
      <c r="N11" s="31"/>
      <c r="O11" s="31"/>
      <c r="P11" s="6"/>
      <c r="Q11" s="3"/>
      <c r="R11" s="31">
        <f aca="true" t="shared" si="3" ref="R11:R18">SUM(I11+O11)</f>
        <v>10</v>
      </c>
      <c r="S11" s="31">
        <f aca="true" t="shared" si="4" ref="S11:S18">SUM(G11+M11)</f>
        <v>36.76</v>
      </c>
      <c r="T11" s="41"/>
    </row>
    <row r="12" spans="1:20" ht="12.75">
      <c r="A12" s="66">
        <v>16</v>
      </c>
      <c r="B12" s="6" t="s">
        <v>83</v>
      </c>
      <c r="C12" s="87" t="s">
        <v>133</v>
      </c>
      <c r="D12" s="6" t="s">
        <v>163</v>
      </c>
      <c r="E12" s="6" t="s">
        <v>101</v>
      </c>
      <c r="F12" s="2">
        <v>0</v>
      </c>
      <c r="G12" s="48">
        <v>41.39</v>
      </c>
      <c r="H12" s="42">
        <f t="shared" si="0"/>
        <v>3.3900000000000006</v>
      </c>
      <c r="I12" s="31">
        <f t="shared" si="1"/>
        <v>3.3900000000000006</v>
      </c>
      <c r="J12" s="70">
        <v>9</v>
      </c>
      <c r="K12" s="3">
        <f t="shared" si="2"/>
        <v>0</v>
      </c>
      <c r="L12" s="2"/>
      <c r="M12" s="51"/>
      <c r="N12" s="31"/>
      <c r="O12" s="31"/>
      <c r="P12" s="6"/>
      <c r="Q12" s="3"/>
      <c r="R12" s="31">
        <f t="shared" si="3"/>
        <v>3.3900000000000006</v>
      </c>
      <c r="S12" s="31">
        <f t="shared" si="4"/>
        <v>41.39</v>
      </c>
      <c r="T12" s="41"/>
    </row>
    <row r="13" spans="1:20" ht="12.75">
      <c r="A13" s="66">
        <v>24</v>
      </c>
      <c r="B13" s="1" t="s">
        <v>198</v>
      </c>
      <c r="C13" s="1" t="s">
        <v>172</v>
      </c>
      <c r="D13" s="8" t="s">
        <v>34</v>
      </c>
      <c r="E13" s="83" t="s">
        <v>199</v>
      </c>
      <c r="F13" s="2">
        <v>0</v>
      </c>
      <c r="G13" s="48">
        <v>40.65</v>
      </c>
      <c r="H13" s="42">
        <f t="shared" si="0"/>
        <v>2.6499999999999986</v>
      </c>
      <c r="I13" s="31">
        <f t="shared" si="1"/>
        <v>2.6499999999999986</v>
      </c>
      <c r="J13" s="71">
        <v>8</v>
      </c>
      <c r="K13" s="3">
        <f t="shared" si="2"/>
        <v>0</v>
      </c>
      <c r="L13" s="2"/>
      <c r="M13" s="51"/>
      <c r="N13" s="31"/>
      <c r="O13" s="31"/>
      <c r="P13" s="6"/>
      <c r="Q13" s="3"/>
      <c r="R13" s="31">
        <f t="shared" si="3"/>
        <v>2.6499999999999986</v>
      </c>
      <c r="S13" s="31">
        <f t="shared" si="4"/>
        <v>40.65</v>
      </c>
      <c r="T13" s="41"/>
    </row>
    <row r="14" spans="1:20" ht="12.75">
      <c r="A14" s="98">
        <v>20</v>
      </c>
      <c r="B14" s="1" t="s">
        <v>31</v>
      </c>
      <c r="C14" s="1" t="s">
        <v>172</v>
      </c>
      <c r="D14" s="1" t="s">
        <v>30</v>
      </c>
      <c r="E14" s="1" t="s">
        <v>32</v>
      </c>
      <c r="F14" s="2">
        <v>0</v>
      </c>
      <c r="G14" s="48">
        <v>40.13</v>
      </c>
      <c r="H14" s="42">
        <f t="shared" si="0"/>
        <v>2.1300000000000026</v>
      </c>
      <c r="I14" s="31">
        <f t="shared" si="1"/>
        <v>2.1300000000000026</v>
      </c>
      <c r="J14" s="70">
        <v>7</v>
      </c>
      <c r="K14" s="3">
        <f t="shared" si="2"/>
        <v>0</v>
      </c>
      <c r="L14" s="2"/>
      <c r="M14" s="51"/>
      <c r="N14" s="31"/>
      <c r="O14" s="31"/>
      <c r="P14" s="6"/>
      <c r="Q14" s="3"/>
      <c r="R14" s="31">
        <f t="shared" si="3"/>
        <v>2.1300000000000026</v>
      </c>
      <c r="S14" s="31">
        <f t="shared" si="4"/>
        <v>40.13</v>
      </c>
      <c r="T14" s="41"/>
    </row>
    <row r="15" spans="1:20" ht="12.75">
      <c r="A15" s="66">
        <v>44</v>
      </c>
      <c r="B15" s="6" t="s">
        <v>120</v>
      </c>
      <c r="C15" s="88" t="s">
        <v>99</v>
      </c>
      <c r="D15" s="6" t="s">
        <v>163</v>
      </c>
      <c r="E15" s="6" t="s">
        <v>218</v>
      </c>
      <c r="F15" s="2">
        <v>0</v>
      </c>
      <c r="G15" s="48">
        <v>39.04</v>
      </c>
      <c r="H15" s="42">
        <f t="shared" si="0"/>
        <v>1.0399999999999991</v>
      </c>
      <c r="I15" s="31">
        <f t="shared" si="1"/>
        <v>1.0399999999999991</v>
      </c>
      <c r="J15" s="71">
        <v>6</v>
      </c>
      <c r="K15" s="3">
        <f t="shared" si="2"/>
        <v>0</v>
      </c>
      <c r="L15" s="2"/>
      <c r="M15" s="51"/>
      <c r="N15" s="31"/>
      <c r="O15" s="31"/>
      <c r="P15" s="6"/>
      <c r="Q15" s="3"/>
      <c r="R15" s="31">
        <f t="shared" si="3"/>
        <v>1.0399999999999991</v>
      </c>
      <c r="S15" s="31">
        <f t="shared" si="4"/>
        <v>39.04</v>
      </c>
      <c r="T15" s="41"/>
    </row>
    <row r="16" spans="1:20" ht="12.75">
      <c r="A16" s="66">
        <v>11</v>
      </c>
      <c r="B16" s="1" t="s">
        <v>46</v>
      </c>
      <c r="C16" s="1" t="s">
        <v>172</v>
      </c>
      <c r="D16" s="1" t="s">
        <v>163</v>
      </c>
      <c r="E16" s="1" t="s">
        <v>185</v>
      </c>
      <c r="F16" s="2">
        <v>0</v>
      </c>
      <c r="G16" s="48">
        <v>38.24</v>
      </c>
      <c r="H16" s="42">
        <f t="shared" si="0"/>
        <v>0.240000000000002</v>
      </c>
      <c r="I16" s="31">
        <f t="shared" si="1"/>
        <v>0.240000000000002</v>
      </c>
      <c r="J16" s="70">
        <v>5</v>
      </c>
      <c r="K16" s="3">
        <f t="shared" si="2"/>
        <v>0</v>
      </c>
      <c r="L16" s="2"/>
      <c r="M16" s="51"/>
      <c r="N16" s="31"/>
      <c r="O16" s="31"/>
      <c r="P16" s="6"/>
      <c r="Q16" s="3"/>
      <c r="R16" s="31">
        <f t="shared" si="3"/>
        <v>0.240000000000002</v>
      </c>
      <c r="S16" s="31">
        <f t="shared" si="4"/>
        <v>38.24</v>
      </c>
      <c r="T16" s="41"/>
    </row>
    <row r="17" spans="1:20" ht="12.75">
      <c r="A17" s="98">
        <v>27</v>
      </c>
      <c r="B17" s="1" t="s">
        <v>61</v>
      </c>
      <c r="C17" s="1" t="s">
        <v>172</v>
      </c>
      <c r="D17" s="1" t="s">
        <v>163</v>
      </c>
      <c r="E17" s="1" t="s">
        <v>123</v>
      </c>
      <c r="F17" s="2">
        <v>0</v>
      </c>
      <c r="G17" s="48">
        <v>36.88</v>
      </c>
      <c r="H17" s="42">
        <f t="shared" si="0"/>
        <v>0</v>
      </c>
      <c r="I17" s="31">
        <f t="shared" si="1"/>
        <v>0</v>
      </c>
      <c r="J17" s="71">
        <v>4</v>
      </c>
      <c r="K17" s="3">
        <f t="shared" si="2"/>
        <v>0</v>
      </c>
      <c r="L17" s="2"/>
      <c r="M17" s="51"/>
      <c r="N17" s="31"/>
      <c r="O17" s="31"/>
      <c r="P17" s="6"/>
      <c r="Q17" s="3"/>
      <c r="R17" s="31">
        <f t="shared" si="3"/>
        <v>0</v>
      </c>
      <c r="S17" s="31">
        <f t="shared" si="4"/>
        <v>36.88</v>
      </c>
      <c r="T17" s="41"/>
    </row>
    <row r="18" spans="1:20" ht="12.75">
      <c r="A18" s="66">
        <v>45</v>
      </c>
      <c r="B18" s="1" t="s">
        <v>121</v>
      </c>
      <c r="C18" s="1" t="s">
        <v>172</v>
      </c>
      <c r="D18" s="1" t="s">
        <v>163</v>
      </c>
      <c r="E18" s="1" t="s">
        <v>219</v>
      </c>
      <c r="F18" s="2">
        <v>0</v>
      </c>
      <c r="G18" s="48">
        <v>36.58</v>
      </c>
      <c r="H18" s="42">
        <f t="shared" si="0"/>
        <v>0</v>
      </c>
      <c r="I18" s="31">
        <f t="shared" si="1"/>
        <v>0</v>
      </c>
      <c r="J18" s="70">
        <v>3</v>
      </c>
      <c r="K18" s="3">
        <f t="shared" si="2"/>
        <v>0</v>
      </c>
      <c r="L18" s="2"/>
      <c r="M18" s="51"/>
      <c r="N18" s="31"/>
      <c r="O18" s="31"/>
      <c r="P18" s="6"/>
      <c r="Q18" s="3"/>
      <c r="R18" s="31">
        <f t="shared" si="3"/>
        <v>0</v>
      </c>
      <c r="S18" s="31">
        <f t="shared" si="4"/>
        <v>36.58</v>
      </c>
      <c r="T18" s="41"/>
    </row>
    <row r="19" spans="1:20" ht="12.75">
      <c r="A19" s="66">
        <v>22</v>
      </c>
      <c r="B19" s="6" t="s">
        <v>76</v>
      </c>
      <c r="C19" s="97" t="s">
        <v>99</v>
      </c>
      <c r="D19" s="6" t="s">
        <v>163</v>
      </c>
      <c r="E19" s="6" t="s">
        <v>105</v>
      </c>
      <c r="F19" s="2">
        <v>0</v>
      </c>
      <c r="G19" s="48">
        <v>36.46</v>
      </c>
      <c r="H19" s="42">
        <f t="shared" si="0"/>
        <v>0</v>
      </c>
      <c r="I19" s="31">
        <f t="shared" si="1"/>
        <v>0</v>
      </c>
      <c r="J19" s="71">
        <v>2</v>
      </c>
      <c r="K19" s="3">
        <f t="shared" si="2"/>
        <v>0</v>
      </c>
      <c r="L19" s="2"/>
      <c r="M19" s="51"/>
      <c r="N19" s="31"/>
      <c r="O19" s="31"/>
      <c r="P19" s="6"/>
      <c r="Q19" s="3"/>
      <c r="R19" s="31">
        <f>SUM(I19+O19)</f>
        <v>0</v>
      </c>
      <c r="S19" s="31">
        <f>SUM(G19+M19)</f>
        <v>36.46</v>
      </c>
      <c r="T19" s="41"/>
    </row>
    <row r="20" spans="1:20" ht="12.75">
      <c r="A20" s="66">
        <v>5</v>
      </c>
      <c r="B20" s="1" t="s">
        <v>121</v>
      </c>
      <c r="C20" s="1" t="s">
        <v>172</v>
      </c>
      <c r="D20" s="1" t="s">
        <v>163</v>
      </c>
      <c r="E20" s="1" t="s">
        <v>179</v>
      </c>
      <c r="F20" s="2">
        <v>0</v>
      </c>
      <c r="G20" s="48">
        <v>35.99</v>
      </c>
      <c r="H20" s="42">
        <f t="shared" si="0"/>
        <v>0</v>
      </c>
      <c r="I20" s="31">
        <f t="shared" si="1"/>
        <v>0</v>
      </c>
      <c r="J20" s="70">
        <v>1</v>
      </c>
      <c r="K20" s="3"/>
      <c r="L20" s="2"/>
      <c r="M20" s="51"/>
      <c r="N20" s="31"/>
      <c r="O20" s="31"/>
      <c r="P20" s="6"/>
      <c r="Q20" s="3"/>
      <c r="R20" s="31">
        <f>SUM(I20+O20)</f>
        <v>0</v>
      </c>
      <c r="S20" s="31">
        <f>SUM(G20+M20)</f>
        <v>35.99</v>
      </c>
      <c r="T20" s="41"/>
    </row>
    <row r="21" spans="1:20" ht="12.75">
      <c r="A21" s="98">
        <v>10</v>
      </c>
      <c r="B21" s="1" t="s">
        <v>49</v>
      </c>
      <c r="C21" s="1" t="s">
        <v>172</v>
      </c>
      <c r="D21" s="1" t="s">
        <v>50</v>
      </c>
      <c r="E21" s="1" t="s">
        <v>73</v>
      </c>
      <c r="F21" s="2">
        <v>0</v>
      </c>
      <c r="G21" s="48">
        <v>42.18</v>
      </c>
      <c r="H21" s="42">
        <f t="shared" si="0"/>
        <v>4.18</v>
      </c>
      <c r="I21" s="31">
        <f t="shared" si="1"/>
        <v>4.18</v>
      </c>
      <c r="J21" s="72"/>
      <c r="K21" s="3"/>
      <c r="L21" s="2"/>
      <c r="M21" s="51"/>
      <c r="N21" s="31"/>
      <c r="O21" s="31"/>
      <c r="P21" s="6"/>
      <c r="Q21" s="3"/>
      <c r="R21" s="31">
        <f>SUM(I21+O21)</f>
        <v>4.18</v>
      </c>
      <c r="S21" s="31">
        <f>SUM(G21+M21)</f>
        <v>42.18</v>
      </c>
      <c r="T21" s="41"/>
    </row>
    <row r="22" spans="1:20" ht="12.75">
      <c r="A22" s="66">
        <v>49</v>
      </c>
      <c r="B22" s="6" t="s">
        <v>64</v>
      </c>
      <c r="C22" s="97" t="s">
        <v>99</v>
      </c>
      <c r="D22" s="6" t="s">
        <v>163</v>
      </c>
      <c r="E22" s="6" t="s">
        <v>222</v>
      </c>
      <c r="F22" s="2">
        <v>5</v>
      </c>
      <c r="G22" s="48">
        <v>36.8</v>
      </c>
      <c r="H22" s="42">
        <f aca="true" t="shared" si="5" ref="H22:H29">IF((G22-$I$8)&gt;0,G22-$I$8,0)</f>
        <v>0</v>
      </c>
      <c r="I22" s="31">
        <f aca="true" t="shared" si="6" ref="I22:I27">SUM(F22+H22)</f>
        <v>5</v>
      </c>
      <c r="J22" s="72"/>
      <c r="K22" s="3"/>
      <c r="L22" s="2"/>
      <c r="M22" s="51"/>
      <c r="N22" s="31"/>
      <c r="O22" s="31"/>
      <c r="P22" s="6"/>
      <c r="Q22" s="3"/>
      <c r="R22" s="31">
        <f aca="true" t="shared" si="7" ref="R22:R27">SUM(I22+O22)</f>
        <v>5</v>
      </c>
      <c r="S22" s="31">
        <f aca="true" t="shared" si="8" ref="S22:S29">SUM(G22+M22)</f>
        <v>36.8</v>
      </c>
      <c r="T22" s="41"/>
    </row>
    <row r="23" spans="1:20" ht="12.75">
      <c r="A23" s="66">
        <v>23</v>
      </c>
      <c r="B23" s="6" t="s">
        <v>166</v>
      </c>
      <c r="C23" s="97" t="s">
        <v>99</v>
      </c>
      <c r="D23" s="6" t="s">
        <v>163</v>
      </c>
      <c r="E23" s="6" t="s">
        <v>108</v>
      </c>
      <c r="F23" s="2">
        <v>5</v>
      </c>
      <c r="G23" s="48">
        <v>39.39</v>
      </c>
      <c r="H23" s="42">
        <f t="shared" si="5"/>
        <v>1.3900000000000006</v>
      </c>
      <c r="I23" s="31">
        <f t="shared" si="6"/>
        <v>6.390000000000001</v>
      </c>
      <c r="J23" s="72"/>
      <c r="K23" s="3"/>
      <c r="L23" s="2"/>
      <c r="M23" s="51"/>
      <c r="N23" s="31"/>
      <c r="O23" s="31"/>
      <c r="P23" s="6"/>
      <c r="Q23" s="3"/>
      <c r="R23" s="31">
        <f t="shared" si="7"/>
        <v>6.390000000000001</v>
      </c>
      <c r="S23" s="31">
        <f t="shared" si="8"/>
        <v>39.39</v>
      </c>
      <c r="T23" s="41"/>
    </row>
    <row r="24" spans="1:20" ht="12.75">
      <c r="A24" s="98">
        <v>37</v>
      </c>
      <c r="B24" s="1" t="s">
        <v>307</v>
      </c>
      <c r="C24" s="97" t="s">
        <v>99</v>
      </c>
      <c r="D24" s="1" t="s">
        <v>308</v>
      </c>
      <c r="E24" s="1" t="s">
        <v>309</v>
      </c>
      <c r="F24" s="2">
        <v>5</v>
      </c>
      <c r="G24" s="48">
        <v>39.54</v>
      </c>
      <c r="H24" s="42">
        <f t="shared" si="5"/>
        <v>1.5399999999999991</v>
      </c>
      <c r="I24" s="31">
        <f t="shared" si="6"/>
        <v>6.539999999999999</v>
      </c>
      <c r="J24" s="72"/>
      <c r="K24" s="3"/>
      <c r="L24" s="2"/>
      <c r="M24" s="51"/>
      <c r="N24" s="31"/>
      <c r="O24" s="31"/>
      <c r="P24" s="6"/>
      <c r="Q24" s="3"/>
      <c r="R24" s="31">
        <f t="shared" si="7"/>
        <v>6.539999999999999</v>
      </c>
      <c r="S24" s="31">
        <f t="shared" si="8"/>
        <v>39.54</v>
      </c>
      <c r="T24" s="41"/>
    </row>
    <row r="25" spans="1:20" ht="12.75">
      <c r="A25" s="66">
        <v>42</v>
      </c>
      <c r="B25" s="6" t="s">
        <v>216</v>
      </c>
      <c r="C25" s="1" t="s">
        <v>172</v>
      </c>
      <c r="D25" s="6" t="s">
        <v>163</v>
      </c>
      <c r="E25" s="6" t="s">
        <v>217</v>
      </c>
      <c r="F25" s="2">
        <v>5</v>
      </c>
      <c r="G25" s="48">
        <v>39.55</v>
      </c>
      <c r="H25" s="42">
        <f t="shared" si="5"/>
        <v>1.5499999999999972</v>
      </c>
      <c r="I25" s="31">
        <f t="shared" si="6"/>
        <v>6.549999999999997</v>
      </c>
      <c r="J25" s="72"/>
      <c r="K25" s="3"/>
      <c r="L25" s="2"/>
      <c r="M25" s="51"/>
      <c r="N25" s="31"/>
      <c r="O25" s="31"/>
      <c r="P25" s="6"/>
      <c r="Q25" s="3"/>
      <c r="R25" s="31">
        <f t="shared" si="7"/>
        <v>6.549999999999997</v>
      </c>
      <c r="S25" s="31">
        <f t="shared" si="8"/>
        <v>39.55</v>
      </c>
      <c r="T25" s="41"/>
    </row>
    <row r="26" spans="1:20" ht="12.75">
      <c r="A26" s="66">
        <v>39</v>
      </c>
      <c r="B26" s="1" t="s">
        <v>109</v>
      </c>
      <c r="C26" s="1" t="s">
        <v>172</v>
      </c>
      <c r="D26" s="1" t="s">
        <v>82</v>
      </c>
      <c r="E26" s="1" t="s">
        <v>74</v>
      </c>
      <c r="F26" s="2">
        <v>5</v>
      </c>
      <c r="G26" s="48">
        <v>43.6</v>
      </c>
      <c r="H26" s="42">
        <f t="shared" si="5"/>
        <v>5.600000000000001</v>
      </c>
      <c r="I26" s="31">
        <f t="shared" si="6"/>
        <v>10.600000000000001</v>
      </c>
      <c r="J26" s="72"/>
      <c r="K26" s="3"/>
      <c r="L26" s="2"/>
      <c r="M26" s="51"/>
      <c r="N26" s="31"/>
      <c r="O26" s="31"/>
      <c r="P26" s="6"/>
      <c r="Q26" s="3"/>
      <c r="R26" s="31">
        <f t="shared" si="7"/>
        <v>10.600000000000001</v>
      </c>
      <c r="S26" s="31">
        <f t="shared" si="8"/>
        <v>43.6</v>
      </c>
      <c r="T26" s="41"/>
    </row>
    <row r="27" spans="1:20" ht="12.75">
      <c r="A27" s="66">
        <v>2</v>
      </c>
      <c r="B27" s="1" t="s">
        <v>174</v>
      </c>
      <c r="C27" s="1" t="s">
        <v>172</v>
      </c>
      <c r="D27" s="1" t="s">
        <v>34</v>
      </c>
      <c r="E27" s="1" t="s">
        <v>175</v>
      </c>
      <c r="F27" s="2">
        <v>5</v>
      </c>
      <c r="G27" s="48">
        <v>46.29</v>
      </c>
      <c r="H27" s="42">
        <f t="shared" si="5"/>
        <v>8.29</v>
      </c>
      <c r="I27" s="31">
        <f t="shared" si="6"/>
        <v>13.29</v>
      </c>
      <c r="J27" s="72"/>
      <c r="K27" s="3"/>
      <c r="L27" s="2"/>
      <c r="M27" s="51"/>
      <c r="N27" s="31"/>
      <c r="O27" s="31"/>
      <c r="P27" s="6"/>
      <c r="Q27" s="3"/>
      <c r="R27" s="31">
        <f t="shared" si="7"/>
        <v>13.29</v>
      </c>
      <c r="S27" s="31">
        <f t="shared" si="8"/>
        <v>46.29</v>
      </c>
      <c r="T27" s="41"/>
    </row>
    <row r="28" spans="1:19" ht="12.75">
      <c r="A28" s="66">
        <v>21</v>
      </c>
      <c r="B28" s="1" t="s">
        <v>196</v>
      </c>
      <c r="C28" s="97" t="s">
        <v>99</v>
      </c>
      <c r="D28" s="1" t="s">
        <v>163</v>
      </c>
      <c r="E28" s="1" t="s">
        <v>197</v>
      </c>
      <c r="F28" s="2">
        <v>10</v>
      </c>
      <c r="G28" s="48">
        <v>44.39</v>
      </c>
      <c r="H28" s="42">
        <f t="shared" si="5"/>
        <v>6.390000000000001</v>
      </c>
      <c r="I28" s="31">
        <f>SUM(F28+H28)</f>
        <v>16.39</v>
      </c>
      <c r="J28" s="72"/>
      <c r="S28" s="100">
        <f t="shared" si="8"/>
        <v>44.39</v>
      </c>
    </row>
    <row r="29" spans="1:19" ht="12.75">
      <c r="A29" s="66">
        <v>4</v>
      </c>
      <c r="B29" s="6" t="s">
        <v>112</v>
      </c>
      <c r="C29" s="97" t="s">
        <v>99</v>
      </c>
      <c r="D29" s="6" t="s">
        <v>82</v>
      </c>
      <c r="E29" s="6" t="s">
        <v>178</v>
      </c>
      <c r="F29" s="2">
        <v>20</v>
      </c>
      <c r="G29" s="48">
        <v>54.95</v>
      </c>
      <c r="H29" s="42">
        <f t="shared" si="5"/>
        <v>16.950000000000003</v>
      </c>
      <c r="I29" s="31">
        <f>SUM(F29+H29)</f>
        <v>36.95</v>
      </c>
      <c r="J29" s="72"/>
      <c r="S29" s="100">
        <f t="shared" si="8"/>
        <v>54.95</v>
      </c>
    </row>
  </sheetData>
  <sheetProtection/>
  <mergeCells count="5">
    <mergeCell ref="C3:E3"/>
    <mergeCell ref="R9:S9"/>
    <mergeCell ref="C4:E4"/>
    <mergeCell ref="J1:T1"/>
    <mergeCell ref="O3:S3"/>
  </mergeCells>
  <printOptions/>
  <pageMargins left="0.3937007874015748" right="0.3937007874015748" top="0.23" bottom="0.24" header="0" footer="0"/>
  <pageSetup horizontalDpi="300" verticalDpi="3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3.375" style="0" customWidth="1"/>
    <col min="2" max="2" width="18.875" style="0" customWidth="1"/>
    <col min="3" max="3" width="7.125" style="0" customWidth="1"/>
    <col min="4" max="4" width="11.75390625" style="0" customWidth="1"/>
    <col min="5" max="5" width="11.875" style="0" customWidth="1"/>
    <col min="6" max="6" width="7.125" style="0" customWidth="1"/>
    <col min="7" max="7" width="6.625" style="0" customWidth="1"/>
    <col min="8" max="8" width="8.25390625" style="0" customWidth="1"/>
    <col min="9" max="9" width="7.375" style="0" customWidth="1"/>
    <col min="10" max="10" width="5.75390625" style="0" customWidth="1"/>
    <col min="11" max="11" width="0.6171875" style="0" customWidth="1"/>
    <col min="12" max="12" width="6.875" style="0" customWidth="1"/>
    <col min="13" max="13" width="6.375" style="0" customWidth="1"/>
    <col min="14" max="14" width="6.875" style="0" customWidth="1"/>
    <col min="15" max="15" width="7.25390625" style="0" customWidth="1"/>
    <col min="16" max="16" width="4.25390625" style="0" customWidth="1"/>
    <col min="17" max="17" width="0.6171875" style="0" customWidth="1"/>
    <col min="18" max="18" width="6.375" style="0" customWidth="1"/>
    <col min="19" max="19" width="7.375" style="0" customWidth="1"/>
    <col min="20" max="20" width="5.75390625" style="0" customWidth="1"/>
  </cols>
  <sheetData>
    <row r="1" spans="1:20" ht="18" customHeight="1">
      <c r="A1" s="39" t="s">
        <v>27</v>
      </c>
      <c r="B1" s="55" t="s">
        <v>167</v>
      </c>
      <c r="C1" s="11" t="s">
        <v>12</v>
      </c>
      <c r="D1" s="13"/>
      <c r="E1" s="10"/>
      <c r="F1" s="10"/>
      <c r="G1" s="10"/>
      <c r="H1" s="13"/>
      <c r="I1" s="13"/>
      <c r="J1" s="108" t="s">
        <v>169</v>
      </c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18.75">
      <c r="A2" s="13"/>
      <c r="B2" s="5"/>
      <c r="C2" s="5"/>
      <c r="D2" s="12"/>
      <c r="E2" s="10"/>
      <c r="F2" s="10"/>
      <c r="G2" s="10"/>
      <c r="H2" s="13"/>
      <c r="I2" s="13"/>
      <c r="J2" s="14"/>
      <c r="K2" s="10"/>
      <c r="L2" s="10"/>
      <c r="M2" s="10"/>
      <c r="N2" s="10"/>
      <c r="O2" s="10"/>
      <c r="P2" s="10"/>
      <c r="Q2" s="10"/>
      <c r="R2" s="10"/>
      <c r="S2" s="10"/>
      <c r="T2" s="13"/>
    </row>
    <row r="3" spans="1:20" ht="15.75">
      <c r="A3" s="16" t="s">
        <v>15</v>
      </c>
      <c r="B3" s="5"/>
      <c r="C3" s="111" t="s">
        <v>168</v>
      </c>
      <c r="D3" s="112"/>
      <c r="E3" s="113"/>
      <c r="F3" s="5"/>
      <c r="G3" s="4"/>
      <c r="H3" s="4"/>
      <c r="I3" s="17" t="s">
        <v>14</v>
      </c>
      <c r="J3" s="4"/>
      <c r="K3" s="4"/>
      <c r="L3" s="4"/>
      <c r="M3" s="4"/>
      <c r="N3" s="4"/>
      <c r="O3" s="109" t="s">
        <v>22</v>
      </c>
      <c r="P3" s="110"/>
      <c r="Q3" s="110"/>
      <c r="R3" s="110"/>
      <c r="S3" s="110"/>
      <c r="T3" s="4"/>
    </row>
    <row r="4" spans="1:20" ht="15">
      <c r="A4" s="5"/>
      <c r="B4" s="5"/>
      <c r="C4" s="111"/>
      <c r="D4" s="112"/>
      <c r="E4" s="113"/>
      <c r="F4" s="5"/>
      <c r="G4" s="4"/>
      <c r="H4" s="5"/>
      <c r="I4" s="5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">
      <c r="A5" s="5"/>
      <c r="B5" s="5"/>
      <c r="C5" s="5"/>
      <c r="D5" s="5"/>
      <c r="E5" s="5"/>
      <c r="F5" s="5"/>
      <c r="G5" s="20" t="s">
        <v>16</v>
      </c>
      <c r="H5" s="5"/>
      <c r="I5" s="5"/>
      <c r="J5" s="4"/>
      <c r="K5" s="4"/>
      <c r="L5" s="5"/>
      <c r="M5" s="20" t="s">
        <v>223</v>
      </c>
      <c r="N5" s="5"/>
      <c r="O5" s="5"/>
      <c r="P5" s="4"/>
      <c r="Q5" s="4"/>
      <c r="R5" s="4"/>
      <c r="S5" s="4"/>
      <c r="T5" s="4"/>
    </row>
    <row r="6" spans="1:20" ht="15" customHeight="1">
      <c r="A6" s="4"/>
      <c r="B6" s="5"/>
      <c r="C6" s="5"/>
      <c r="D6" s="5"/>
      <c r="E6" s="5"/>
      <c r="F6" s="19" t="s">
        <v>20</v>
      </c>
      <c r="G6" s="4"/>
      <c r="H6" s="4"/>
      <c r="I6" s="7">
        <v>155</v>
      </c>
      <c r="J6" s="4"/>
      <c r="K6" s="4"/>
      <c r="L6" s="19"/>
      <c r="M6" s="4"/>
      <c r="N6" s="4"/>
      <c r="O6" s="7"/>
      <c r="P6" s="4"/>
      <c r="Q6" s="4"/>
      <c r="R6" s="4"/>
      <c r="S6" s="4"/>
      <c r="T6" s="4"/>
    </row>
    <row r="7" spans="1:20" ht="15" customHeight="1">
      <c r="A7" s="4"/>
      <c r="B7" s="46" t="s">
        <v>19</v>
      </c>
      <c r="C7" s="62">
        <f>MAX(A11:A50)</f>
        <v>45</v>
      </c>
      <c r="D7" s="5"/>
      <c r="E7" s="5"/>
      <c r="F7" s="19" t="s">
        <v>13</v>
      </c>
      <c r="G7" s="4"/>
      <c r="H7" s="4"/>
      <c r="I7" s="21">
        <f>I6/I8</f>
        <v>3.297872340425532</v>
      </c>
      <c r="J7" s="4"/>
      <c r="K7" s="4"/>
      <c r="L7" s="19"/>
      <c r="M7" s="4"/>
      <c r="N7" s="4"/>
      <c r="O7" s="21"/>
      <c r="P7" s="4"/>
      <c r="Q7" s="4"/>
      <c r="R7" s="4"/>
      <c r="S7" s="4"/>
      <c r="T7" s="4"/>
    </row>
    <row r="8" spans="1:20" ht="15" customHeight="1">
      <c r="A8" s="4"/>
      <c r="B8" s="5"/>
      <c r="C8" s="5"/>
      <c r="D8" s="5"/>
      <c r="E8" s="5"/>
      <c r="F8" s="18" t="s">
        <v>0</v>
      </c>
      <c r="G8" s="5"/>
      <c r="H8" s="4"/>
      <c r="I8" s="30">
        <v>47</v>
      </c>
      <c r="J8" s="4"/>
      <c r="K8" s="4"/>
      <c r="L8" s="18"/>
      <c r="M8" s="4"/>
      <c r="N8" s="4"/>
      <c r="O8" s="30"/>
      <c r="P8" s="4"/>
      <c r="Q8" s="4"/>
      <c r="R8" s="4"/>
      <c r="S8" s="4"/>
      <c r="T8" s="4"/>
    </row>
    <row r="9" spans="1:20" ht="15" customHeight="1">
      <c r="A9" s="5"/>
      <c r="B9" s="29" t="s">
        <v>18</v>
      </c>
      <c r="C9" s="5"/>
      <c r="D9" s="5"/>
      <c r="E9" s="5"/>
      <c r="F9" s="16" t="s">
        <v>21</v>
      </c>
      <c r="G9" s="5"/>
      <c r="H9" s="5"/>
      <c r="I9" s="38"/>
      <c r="J9" s="4"/>
      <c r="K9" s="4"/>
      <c r="L9" s="16"/>
      <c r="M9" s="5"/>
      <c r="N9" s="4"/>
      <c r="O9" s="57"/>
      <c r="P9" s="4"/>
      <c r="Q9" s="4"/>
      <c r="R9" s="114" t="s">
        <v>24</v>
      </c>
      <c r="S9" s="114"/>
      <c r="T9" s="43" t="s">
        <v>25</v>
      </c>
    </row>
    <row r="10" spans="1:20" ht="75.75">
      <c r="A10" s="24" t="s">
        <v>7</v>
      </c>
      <c r="B10" s="25" t="s">
        <v>10</v>
      </c>
      <c r="C10" s="61" t="s">
        <v>66</v>
      </c>
      <c r="D10" s="25" t="s">
        <v>8</v>
      </c>
      <c r="E10" s="26" t="s">
        <v>9</v>
      </c>
      <c r="F10" s="22" t="s">
        <v>1</v>
      </c>
      <c r="G10" s="32" t="s">
        <v>2</v>
      </c>
      <c r="H10" s="22" t="s">
        <v>3</v>
      </c>
      <c r="I10" s="27" t="s">
        <v>4</v>
      </c>
      <c r="J10" s="23" t="s">
        <v>5</v>
      </c>
      <c r="K10" s="36"/>
      <c r="L10" s="22" t="s">
        <v>1</v>
      </c>
      <c r="M10" s="32" t="s">
        <v>2</v>
      </c>
      <c r="N10" s="22" t="s">
        <v>3</v>
      </c>
      <c r="O10" s="27" t="s">
        <v>4</v>
      </c>
      <c r="P10" s="23" t="s">
        <v>5</v>
      </c>
      <c r="Q10" s="33"/>
      <c r="R10" s="35" t="s">
        <v>6</v>
      </c>
      <c r="S10" s="35" t="s">
        <v>17</v>
      </c>
      <c r="T10" s="24" t="s">
        <v>23</v>
      </c>
    </row>
    <row r="11" spans="1:20" s="44" customFormat="1" ht="12.75">
      <c r="A11" s="66">
        <v>5</v>
      </c>
      <c r="B11" s="1" t="s">
        <v>121</v>
      </c>
      <c r="C11" s="1" t="s">
        <v>172</v>
      </c>
      <c r="D11" s="1" t="s">
        <v>163</v>
      </c>
      <c r="E11" s="1" t="s">
        <v>179</v>
      </c>
      <c r="F11" s="80" t="s">
        <v>313</v>
      </c>
      <c r="G11" s="53">
        <v>44.48</v>
      </c>
      <c r="H11" s="42">
        <f aca="true" t="shared" si="0" ref="H11:H20">IF((G11-$I$8)&gt;0,G11-$I$8,0)</f>
        <v>0</v>
      </c>
      <c r="I11" s="31">
        <f aca="true" t="shared" si="1" ref="I11:I20">SUM(F11+H11)</f>
        <v>0</v>
      </c>
      <c r="J11" s="65">
        <v>1</v>
      </c>
      <c r="K11" s="3">
        <f>IF((J11-$I$8)&gt;0,J11-$I$8,0)</f>
        <v>0</v>
      </c>
      <c r="L11" s="2"/>
      <c r="M11" s="51"/>
      <c r="N11" s="31"/>
      <c r="O11" s="31"/>
      <c r="P11" s="6"/>
      <c r="Q11" s="3">
        <f>IF((P11-$O$8)&gt;0,P11-$O$8,0)</f>
        <v>0</v>
      </c>
      <c r="R11" s="31">
        <f>SUM(I11+O11)</f>
        <v>0</v>
      </c>
      <c r="S11" s="31">
        <f>SUM(G11+M11)</f>
        <v>44.48</v>
      </c>
      <c r="T11" s="41"/>
    </row>
    <row r="12" spans="1:20" ht="12.75">
      <c r="A12" s="66">
        <v>22</v>
      </c>
      <c r="B12" s="6" t="s">
        <v>76</v>
      </c>
      <c r="C12" s="97" t="s">
        <v>99</v>
      </c>
      <c r="D12" s="6" t="s">
        <v>163</v>
      </c>
      <c r="E12" s="6" t="s">
        <v>105</v>
      </c>
      <c r="F12" s="45" t="s">
        <v>313</v>
      </c>
      <c r="G12" s="78" t="s">
        <v>329</v>
      </c>
      <c r="H12" s="42">
        <f t="shared" si="0"/>
        <v>0</v>
      </c>
      <c r="I12" s="31">
        <f t="shared" si="1"/>
        <v>0</v>
      </c>
      <c r="J12" s="65">
        <v>2</v>
      </c>
      <c r="K12" s="3">
        <f aca="true" t="shared" si="2" ref="K12:K20">IF((J12-$I$8)&gt;0,J12-$I$8,0)</f>
        <v>0</v>
      </c>
      <c r="L12" s="2"/>
      <c r="M12" s="51"/>
      <c r="N12" s="31"/>
      <c r="O12" s="31"/>
      <c r="P12" s="6"/>
      <c r="Q12" s="3">
        <f aca="true" t="shared" si="3" ref="Q12:Q20">IF((P12-$O$8)&gt;0,P12-$O$8,0)</f>
        <v>0</v>
      </c>
      <c r="R12" s="31">
        <f aca="true" t="shared" si="4" ref="R12:R20">SUM(I12+O12)</f>
        <v>0</v>
      </c>
      <c r="S12" s="31">
        <f aca="true" t="shared" si="5" ref="S12:S20">SUM(G12+M12)</f>
        <v>45.15</v>
      </c>
      <c r="T12" s="41"/>
    </row>
    <row r="13" spans="1:20" ht="12.75">
      <c r="A13" s="66">
        <v>45</v>
      </c>
      <c r="B13" s="1" t="s">
        <v>121</v>
      </c>
      <c r="C13" s="1" t="s">
        <v>172</v>
      </c>
      <c r="D13" s="1" t="s">
        <v>163</v>
      </c>
      <c r="E13" s="1" t="s">
        <v>219</v>
      </c>
      <c r="F13" s="45" t="s">
        <v>313</v>
      </c>
      <c r="G13" s="78" t="s">
        <v>327</v>
      </c>
      <c r="H13" s="42">
        <f t="shared" si="0"/>
        <v>0</v>
      </c>
      <c r="I13" s="31">
        <f t="shared" si="1"/>
        <v>0</v>
      </c>
      <c r="J13" s="65">
        <v>3</v>
      </c>
      <c r="K13" s="3">
        <f t="shared" si="2"/>
        <v>0</v>
      </c>
      <c r="L13" s="2"/>
      <c r="M13" s="51"/>
      <c r="N13" s="31"/>
      <c r="O13" s="31"/>
      <c r="P13" s="6"/>
      <c r="Q13" s="3">
        <f t="shared" si="3"/>
        <v>0</v>
      </c>
      <c r="R13" s="31">
        <f t="shared" si="4"/>
        <v>0</v>
      </c>
      <c r="S13" s="31">
        <f t="shared" si="5"/>
        <v>45.8</v>
      </c>
      <c r="T13" s="41"/>
    </row>
    <row r="14" spans="1:20" s="44" customFormat="1" ht="12.75">
      <c r="A14" s="66">
        <v>12</v>
      </c>
      <c r="B14" s="6" t="s">
        <v>102</v>
      </c>
      <c r="C14" s="87" t="s">
        <v>133</v>
      </c>
      <c r="D14" s="6" t="s">
        <v>33</v>
      </c>
      <c r="E14" s="6" t="s">
        <v>103</v>
      </c>
      <c r="F14" s="2">
        <v>0</v>
      </c>
      <c r="G14" s="48">
        <v>47.64</v>
      </c>
      <c r="H14" s="42">
        <f t="shared" si="0"/>
        <v>0.6400000000000006</v>
      </c>
      <c r="I14" s="31">
        <f>SUM(F14+H14)</f>
        <v>0.6400000000000006</v>
      </c>
      <c r="J14" s="65">
        <v>4</v>
      </c>
      <c r="K14" s="3">
        <f t="shared" si="2"/>
        <v>0</v>
      </c>
      <c r="L14" s="2"/>
      <c r="M14" s="51"/>
      <c r="N14" s="31"/>
      <c r="O14" s="31"/>
      <c r="P14" s="6"/>
      <c r="Q14" s="3">
        <f t="shared" si="3"/>
        <v>0</v>
      </c>
      <c r="R14" s="31">
        <f t="shared" si="4"/>
        <v>0.6400000000000006</v>
      </c>
      <c r="S14" s="31">
        <f t="shared" si="5"/>
        <v>47.64</v>
      </c>
      <c r="T14" s="41"/>
    </row>
    <row r="15" spans="1:20" ht="12.75">
      <c r="A15" s="66">
        <v>16</v>
      </c>
      <c r="B15" s="6" t="s">
        <v>83</v>
      </c>
      <c r="C15" s="87" t="s">
        <v>133</v>
      </c>
      <c r="D15" s="6" t="s">
        <v>163</v>
      </c>
      <c r="E15" s="6" t="s">
        <v>101</v>
      </c>
      <c r="F15" s="2">
        <v>0</v>
      </c>
      <c r="G15" s="48">
        <v>47.73</v>
      </c>
      <c r="H15" s="42">
        <f t="shared" si="0"/>
        <v>0.7299999999999969</v>
      </c>
      <c r="I15" s="31">
        <f t="shared" si="1"/>
        <v>0.7299999999999969</v>
      </c>
      <c r="J15" s="65">
        <v>5</v>
      </c>
      <c r="K15" s="3">
        <f t="shared" si="2"/>
        <v>0</v>
      </c>
      <c r="L15" s="2"/>
      <c r="M15" s="51"/>
      <c r="N15" s="31"/>
      <c r="O15" s="31"/>
      <c r="P15" s="6"/>
      <c r="Q15" s="3">
        <f t="shared" si="3"/>
        <v>0</v>
      </c>
      <c r="R15" s="31">
        <f t="shared" si="4"/>
        <v>0.7299999999999969</v>
      </c>
      <c r="S15" s="31">
        <f t="shared" si="5"/>
        <v>47.73</v>
      </c>
      <c r="T15" s="41"/>
    </row>
    <row r="16" spans="1:20" ht="12.75">
      <c r="A16" s="66">
        <v>11</v>
      </c>
      <c r="B16" s="1" t="s">
        <v>46</v>
      </c>
      <c r="C16" s="1" t="s">
        <v>172</v>
      </c>
      <c r="D16" s="1" t="s">
        <v>163</v>
      </c>
      <c r="E16" s="1" t="s">
        <v>185</v>
      </c>
      <c r="F16" s="45" t="s">
        <v>313</v>
      </c>
      <c r="G16" s="78" t="s">
        <v>328</v>
      </c>
      <c r="H16" s="42">
        <f t="shared" si="0"/>
        <v>1.3999999999999986</v>
      </c>
      <c r="I16" s="31">
        <f t="shared" si="1"/>
        <v>1.3999999999999986</v>
      </c>
      <c r="J16" s="65">
        <v>6</v>
      </c>
      <c r="K16" s="3">
        <f t="shared" si="2"/>
        <v>0</v>
      </c>
      <c r="L16" s="2"/>
      <c r="M16" s="51"/>
      <c r="N16" s="31"/>
      <c r="O16" s="31"/>
      <c r="P16" s="6"/>
      <c r="Q16" s="3">
        <f t="shared" si="3"/>
        <v>0</v>
      </c>
      <c r="R16" s="31">
        <f t="shared" si="4"/>
        <v>1.3999999999999986</v>
      </c>
      <c r="S16" s="31">
        <f t="shared" si="5"/>
        <v>48.4</v>
      </c>
      <c r="T16" s="41"/>
    </row>
    <row r="17" spans="1:20" ht="12.75">
      <c r="A17" s="98">
        <v>20</v>
      </c>
      <c r="B17" s="1" t="s">
        <v>31</v>
      </c>
      <c r="C17" s="1" t="s">
        <v>172</v>
      </c>
      <c r="D17" s="1" t="s">
        <v>30</v>
      </c>
      <c r="E17" s="1" t="s">
        <v>32</v>
      </c>
      <c r="F17" s="2">
        <v>0</v>
      </c>
      <c r="G17" s="77">
        <v>50.15</v>
      </c>
      <c r="H17" s="42">
        <f t="shared" si="0"/>
        <v>3.1499999999999986</v>
      </c>
      <c r="I17" s="31">
        <f t="shared" si="1"/>
        <v>3.1499999999999986</v>
      </c>
      <c r="J17" s="65">
        <v>7</v>
      </c>
      <c r="K17" s="3">
        <f t="shared" si="2"/>
        <v>0</v>
      </c>
      <c r="L17" s="2"/>
      <c r="M17" s="51"/>
      <c r="N17" s="31"/>
      <c r="O17" s="31"/>
      <c r="P17" s="6"/>
      <c r="Q17" s="3">
        <f t="shared" si="3"/>
        <v>0</v>
      </c>
      <c r="R17" s="31">
        <f t="shared" si="4"/>
        <v>3.1499999999999986</v>
      </c>
      <c r="S17" s="31">
        <f t="shared" si="5"/>
        <v>50.15</v>
      </c>
      <c r="T17" s="41"/>
    </row>
    <row r="18" spans="1:20" ht="12.75">
      <c r="A18" s="98">
        <v>27</v>
      </c>
      <c r="B18" s="1" t="s">
        <v>61</v>
      </c>
      <c r="C18" s="1" t="s">
        <v>172</v>
      </c>
      <c r="D18" s="1" t="s">
        <v>163</v>
      </c>
      <c r="E18" s="1" t="s">
        <v>123</v>
      </c>
      <c r="F18" s="2">
        <v>5</v>
      </c>
      <c r="G18" s="77">
        <v>45.14</v>
      </c>
      <c r="H18" s="42">
        <f t="shared" si="0"/>
        <v>0</v>
      </c>
      <c r="I18" s="31">
        <f t="shared" si="1"/>
        <v>5</v>
      </c>
      <c r="J18" s="65">
        <v>8</v>
      </c>
      <c r="K18" s="3">
        <f t="shared" si="2"/>
        <v>0</v>
      </c>
      <c r="L18" s="2"/>
      <c r="M18" s="51"/>
      <c r="N18" s="31"/>
      <c r="O18" s="31"/>
      <c r="P18" s="6"/>
      <c r="Q18" s="3">
        <f t="shared" si="3"/>
        <v>0</v>
      </c>
      <c r="R18" s="31">
        <f t="shared" si="4"/>
        <v>5</v>
      </c>
      <c r="S18" s="31">
        <f t="shared" si="5"/>
        <v>45.14</v>
      </c>
      <c r="T18" s="41"/>
    </row>
    <row r="19" spans="1:20" ht="12.75">
      <c r="A19" s="66">
        <v>44</v>
      </c>
      <c r="B19" s="6" t="s">
        <v>120</v>
      </c>
      <c r="C19" s="88" t="s">
        <v>99</v>
      </c>
      <c r="D19" s="6" t="s">
        <v>163</v>
      </c>
      <c r="E19" s="6" t="s">
        <v>218</v>
      </c>
      <c r="F19" s="2">
        <v>5</v>
      </c>
      <c r="G19" s="77">
        <v>50.68</v>
      </c>
      <c r="H19" s="42">
        <f t="shared" si="0"/>
        <v>3.6799999999999997</v>
      </c>
      <c r="I19" s="31">
        <f t="shared" si="1"/>
        <v>8.68</v>
      </c>
      <c r="J19" s="65">
        <v>9</v>
      </c>
      <c r="K19" s="3">
        <f t="shared" si="2"/>
        <v>0</v>
      </c>
      <c r="L19" s="2"/>
      <c r="M19" s="51"/>
      <c r="N19" s="31"/>
      <c r="O19" s="31"/>
      <c r="P19" s="6"/>
      <c r="Q19" s="3">
        <f t="shared" si="3"/>
        <v>0</v>
      </c>
      <c r="R19" s="31">
        <f t="shared" si="4"/>
        <v>8.68</v>
      </c>
      <c r="S19" s="31">
        <f t="shared" si="5"/>
        <v>50.68</v>
      </c>
      <c r="T19" s="41"/>
    </row>
    <row r="20" spans="1:20" ht="12.75">
      <c r="A20" s="66">
        <v>24</v>
      </c>
      <c r="B20" s="1" t="s">
        <v>198</v>
      </c>
      <c r="C20" s="1" t="s">
        <v>172</v>
      </c>
      <c r="D20" s="8" t="s">
        <v>34</v>
      </c>
      <c r="E20" s="83" t="s">
        <v>199</v>
      </c>
      <c r="F20" s="79">
        <v>5</v>
      </c>
      <c r="G20" s="48">
        <v>51.11</v>
      </c>
      <c r="H20" s="42">
        <f t="shared" si="0"/>
        <v>4.109999999999999</v>
      </c>
      <c r="I20" s="31">
        <f t="shared" si="1"/>
        <v>9.11</v>
      </c>
      <c r="J20" s="65">
        <v>10</v>
      </c>
      <c r="K20" s="3">
        <f t="shared" si="2"/>
        <v>0</v>
      </c>
      <c r="L20" s="2"/>
      <c r="M20" s="51"/>
      <c r="N20" s="31"/>
      <c r="O20" s="31"/>
      <c r="P20" s="6"/>
      <c r="Q20" s="3">
        <f t="shared" si="3"/>
        <v>0</v>
      </c>
      <c r="R20" s="31">
        <f t="shared" si="4"/>
        <v>9.11</v>
      </c>
      <c r="S20" s="31">
        <f t="shared" si="5"/>
        <v>51.11</v>
      </c>
      <c r="T20" s="41"/>
    </row>
    <row r="21" spans="1:20" ht="12.75">
      <c r="A21" s="54"/>
      <c r="B21" s="1"/>
      <c r="C21" s="9"/>
      <c r="D21" s="8"/>
      <c r="E21" s="8"/>
      <c r="F21" s="45"/>
      <c r="G21" s="49"/>
      <c r="H21" s="42"/>
      <c r="I21" s="31"/>
      <c r="J21" s="65"/>
      <c r="K21" s="3"/>
      <c r="L21" s="2"/>
      <c r="M21" s="51"/>
      <c r="N21" s="31"/>
      <c r="O21" s="31"/>
      <c r="P21" s="6"/>
      <c r="Q21" s="3"/>
      <c r="R21" s="31"/>
      <c r="S21" s="31"/>
      <c r="T21" s="41"/>
    </row>
    <row r="22" spans="1:20" ht="12.75">
      <c r="A22" s="7"/>
      <c r="B22" s="1"/>
      <c r="C22" s="9"/>
      <c r="D22" s="8"/>
      <c r="E22" s="8"/>
      <c r="F22" s="52"/>
      <c r="G22" s="53"/>
      <c r="H22" s="42"/>
      <c r="I22" s="31"/>
      <c r="J22" s="65"/>
      <c r="K22" s="3"/>
      <c r="L22" s="2"/>
      <c r="M22" s="51"/>
      <c r="N22" s="31"/>
      <c r="O22" s="31"/>
      <c r="P22" s="6"/>
      <c r="Q22" s="3"/>
      <c r="R22" s="31"/>
      <c r="S22" s="31"/>
      <c r="T22" s="41"/>
    </row>
    <row r="23" spans="1:20" ht="12.75">
      <c r="A23" s="54"/>
      <c r="B23" s="1"/>
      <c r="C23" s="9"/>
      <c r="D23" s="8"/>
      <c r="E23" s="8"/>
      <c r="F23" s="45"/>
      <c r="G23" s="49"/>
      <c r="H23" s="42"/>
      <c r="I23" s="31"/>
      <c r="J23" s="65"/>
      <c r="K23" s="3"/>
      <c r="L23" s="2"/>
      <c r="M23" s="51"/>
      <c r="N23" s="31"/>
      <c r="O23" s="31"/>
      <c r="P23" s="6"/>
      <c r="Q23" s="3"/>
      <c r="R23" s="31"/>
      <c r="S23" s="31"/>
      <c r="T23" s="41"/>
    </row>
    <row r="24" spans="1:20" ht="12.75">
      <c r="A24" s="7"/>
      <c r="B24" s="1"/>
      <c r="C24" s="9"/>
      <c r="D24" s="8"/>
      <c r="E24" s="8"/>
      <c r="F24" s="52"/>
      <c r="G24" s="53"/>
      <c r="H24" s="42"/>
      <c r="I24" s="31"/>
      <c r="J24" s="65"/>
      <c r="K24" s="3"/>
      <c r="L24" s="2"/>
      <c r="M24" s="51"/>
      <c r="N24" s="31"/>
      <c r="O24" s="31"/>
      <c r="P24" s="6"/>
      <c r="Q24" s="3"/>
      <c r="R24" s="31"/>
      <c r="S24" s="31"/>
      <c r="T24" s="41"/>
    </row>
    <row r="25" spans="1:20" ht="12.75">
      <c r="A25" s="54"/>
      <c r="B25" s="1"/>
      <c r="C25" s="9"/>
      <c r="D25" s="8"/>
      <c r="E25" s="8"/>
      <c r="F25" s="45"/>
      <c r="G25" s="49"/>
      <c r="H25" s="42"/>
      <c r="I25" s="31"/>
      <c r="J25" s="65"/>
      <c r="K25" s="3"/>
      <c r="L25" s="2"/>
      <c r="M25" s="51"/>
      <c r="N25" s="31"/>
      <c r="O25" s="31"/>
      <c r="P25" s="6"/>
      <c r="Q25" s="3"/>
      <c r="R25" s="31"/>
      <c r="S25" s="31"/>
      <c r="T25" s="41"/>
    </row>
    <row r="26" spans="1:20" ht="12.75">
      <c r="A26" s="7"/>
      <c r="B26" s="1"/>
      <c r="C26" s="9"/>
      <c r="D26" s="8"/>
      <c r="E26" s="8"/>
      <c r="F26" s="52"/>
      <c r="G26" s="53"/>
      <c r="H26" s="42"/>
      <c r="I26" s="31"/>
      <c r="J26" s="65"/>
      <c r="K26" s="3"/>
      <c r="L26" s="2"/>
      <c r="M26" s="51"/>
      <c r="N26" s="31"/>
      <c r="O26" s="31"/>
      <c r="P26" s="6"/>
      <c r="Q26" s="3"/>
      <c r="R26" s="31"/>
      <c r="S26" s="31"/>
      <c r="T26" s="41"/>
    </row>
    <row r="27" spans="1:20" ht="12.75">
      <c r="A27" s="54"/>
      <c r="B27" s="1"/>
      <c r="C27" s="9"/>
      <c r="D27" s="8"/>
      <c r="E27" s="8"/>
      <c r="F27" s="45"/>
      <c r="G27" s="49"/>
      <c r="H27" s="42"/>
      <c r="I27" s="31"/>
      <c r="J27" s="65"/>
      <c r="K27" s="3"/>
      <c r="L27" s="2"/>
      <c r="M27" s="51"/>
      <c r="N27" s="31"/>
      <c r="O27" s="31"/>
      <c r="P27" s="6"/>
      <c r="Q27" s="3"/>
      <c r="R27" s="31"/>
      <c r="S27" s="31"/>
      <c r="T27" s="41"/>
    </row>
    <row r="28" spans="1:20" ht="12.75">
      <c r="A28" s="7"/>
      <c r="B28" s="1"/>
      <c r="C28" s="9"/>
      <c r="D28" s="8"/>
      <c r="E28" s="8"/>
      <c r="F28" s="52"/>
      <c r="G28" s="53"/>
      <c r="H28" s="42"/>
      <c r="I28" s="31"/>
      <c r="J28" s="6"/>
      <c r="K28" s="3"/>
      <c r="L28" s="2"/>
      <c r="M28" s="51"/>
      <c r="N28" s="31"/>
      <c r="O28" s="31"/>
      <c r="P28" s="6"/>
      <c r="Q28" s="3"/>
      <c r="R28" s="31"/>
      <c r="S28" s="31"/>
      <c r="T28" s="41"/>
    </row>
    <row r="29" spans="1:20" ht="12.75">
      <c r="A29" s="54"/>
      <c r="B29" s="1"/>
      <c r="C29" s="9"/>
      <c r="D29" s="8"/>
      <c r="E29" s="8"/>
      <c r="F29" s="45"/>
      <c r="G29" s="49"/>
      <c r="H29" s="42"/>
      <c r="I29" s="31"/>
      <c r="J29" s="50"/>
      <c r="K29" s="3"/>
      <c r="L29" s="2"/>
      <c r="M29" s="51"/>
      <c r="N29" s="31"/>
      <c r="O29" s="31"/>
      <c r="P29" s="6"/>
      <c r="Q29" s="3"/>
      <c r="R29" s="31"/>
      <c r="S29" s="31"/>
      <c r="T29" s="41"/>
    </row>
    <row r="30" spans="1:20" ht="12.75">
      <c r="A30" s="7"/>
      <c r="B30" s="1"/>
      <c r="C30" s="9"/>
      <c r="D30" s="8"/>
      <c r="E30" s="8"/>
      <c r="F30" s="52"/>
      <c r="G30" s="53"/>
      <c r="H30" s="42"/>
      <c r="I30" s="31"/>
      <c r="J30" s="6"/>
      <c r="K30" s="3"/>
      <c r="L30" s="2"/>
      <c r="M30" s="51"/>
      <c r="N30" s="31"/>
      <c r="O30" s="31"/>
      <c r="P30" s="6"/>
      <c r="Q30" s="3"/>
      <c r="R30" s="31"/>
      <c r="S30" s="31"/>
      <c r="T30" s="41"/>
    </row>
    <row r="31" spans="1:20" ht="12.75">
      <c r="A31" s="54"/>
      <c r="B31" s="1"/>
      <c r="C31" s="9"/>
      <c r="D31" s="8"/>
      <c r="E31" s="8"/>
      <c r="F31" s="45"/>
      <c r="G31" s="49"/>
      <c r="H31" s="42"/>
      <c r="I31" s="31"/>
      <c r="J31" s="50"/>
      <c r="K31" s="3"/>
      <c r="L31" s="2"/>
      <c r="M31" s="51"/>
      <c r="N31" s="31"/>
      <c r="O31" s="31"/>
      <c r="P31" s="6"/>
      <c r="Q31" s="3"/>
      <c r="R31" s="31"/>
      <c r="S31" s="31"/>
      <c r="T31" s="41"/>
    </row>
    <row r="32" spans="1:20" ht="12.75">
      <c r="A32" s="7"/>
      <c r="B32" s="1"/>
      <c r="C32" s="9"/>
      <c r="D32" s="8"/>
      <c r="E32" s="8"/>
      <c r="F32" s="52"/>
      <c r="G32" s="53"/>
      <c r="H32" s="42"/>
      <c r="I32" s="31"/>
      <c r="J32" s="6"/>
      <c r="K32" s="3"/>
      <c r="L32" s="2"/>
      <c r="M32" s="51"/>
      <c r="N32" s="31"/>
      <c r="O32" s="31"/>
      <c r="P32" s="6"/>
      <c r="Q32" s="3"/>
      <c r="R32" s="31"/>
      <c r="S32" s="31"/>
      <c r="T32" s="41"/>
    </row>
    <row r="33" spans="1:20" ht="12.75">
      <c r="A33" s="54"/>
      <c r="B33" s="1"/>
      <c r="C33" s="9"/>
      <c r="D33" s="8"/>
      <c r="E33" s="8"/>
      <c r="F33" s="45"/>
      <c r="G33" s="49"/>
      <c r="H33" s="42"/>
      <c r="I33" s="31"/>
      <c r="J33" s="50"/>
      <c r="K33" s="3"/>
      <c r="L33" s="2"/>
      <c r="M33" s="51"/>
      <c r="N33" s="31"/>
      <c r="O33" s="31"/>
      <c r="P33" s="6"/>
      <c r="Q33" s="3"/>
      <c r="R33" s="31"/>
      <c r="S33" s="31"/>
      <c r="T33" s="41"/>
    </row>
  </sheetData>
  <sheetProtection/>
  <mergeCells count="5">
    <mergeCell ref="C3:E3"/>
    <mergeCell ref="R9:S9"/>
    <mergeCell ref="C4:E4"/>
    <mergeCell ref="J1:T1"/>
    <mergeCell ref="O3:S3"/>
  </mergeCells>
  <printOptions/>
  <pageMargins left="0.3937007874015748" right="0.3937007874015748" top="0.23" bottom="0.24" header="0" footer="0"/>
  <pageSetup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zoomScalePageLayoutView="0" workbookViewId="0" topLeftCell="A10">
      <selection activeCell="B19" sqref="B19"/>
    </sheetView>
  </sheetViews>
  <sheetFormatPr defaultColWidth="9.00390625" defaultRowHeight="12.75"/>
  <cols>
    <col min="1" max="1" width="3.75390625" style="0" customWidth="1"/>
    <col min="2" max="2" width="22.25390625" style="0" customWidth="1"/>
    <col min="3" max="3" width="5.625" style="0" customWidth="1"/>
    <col min="4" max="4" width="14.00390625" style="0" customWidth="1"/>
    <col min="5" max="5" width="10.625" style="0" customWidth="1"/>
    <col min="6" max="6" width="6.75390625" style="0" customWidth="1"/>
    <col min="7" max="7" width="6.375" style="0" customWidth="1"/>
    <col min="8" max="8" width="7.75390625" style="0" customWidth="1"/>
    <col min="9" max="9" width="6.875" style="0" customWidth="1"/>
    <col min="10" max="10" width="4.00390625" style="0" customWidth="1"/>
    <col min="11" max="11" width="0.6171875" style="0" customWidth="1"/>
    <col min="12" max="12" width="5.25390625" style="0" customWidth="1"/>
    <col min="13" max="13" width="3.125" style="0" customWidth="1"/>
    <col min="14" max="14" width="7.625" style="0" customWidth="1"/>
    <col min="15" max="15" width="4.625" style="0" customWidth="1"/>
    <col min="16" max="16" width="4.00390625" style="0" customWidth="1"/>
    <col min="17" max="17" width="0.74609375" style="0" customWidth="1"/>
    <col min="18" max="18" width="6.875" style="0" customWidth="1"/>
    <col min="19" max="19" width="7.125" style="0" customWidth="1"/>
    <col min="20" max="20" width="4.75390625" style="0" customWidth="1"/>
    <col min="21" max="28" width="9.125" style="40" customWidth="1"/>
  </cols>
  <sheetData>
    <row r="1" spans="1:20" ht="20.25">
      <c r="A1" s="39" t="s">
        <v>27</v>
      </c>
      <c r="B1" s="55" t="s">
        <v>167</v>
      </c>
      <c r="C1" s="11" t="s">
        <v>12</v>
      </c>
      <c r="D1" s="13"/>
      <c r="E1" s="10"/>
      <c r="F1" s="10"/>
      <c r="G1" s="10"/>
      <c r="H1" s="13"/>
      <c r="I1" s="13"/>
      <c r="J1" s="108" t="s">
        <v>169</v>
      </c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18.75">
      <c r="A2" s="13"/>
      <c r="B2" s="5"/>
      <c r="C2" s="5"/>
      <c r="D2" s="12"/>
      <c r="E2" s="10"/>
      <c r="F2" s="10"/>
      <c r="G2" s="10"/>
      <c r="H2" s="13"/>
      <c r="I2" s="13"/>
      <c r="J2" s="14"/>
      <c r="K2" s="10"/>
      <c r="L2" s="10"/>
      <c r="M2" s="10"/>
      <c r="N2" s="10"/>
      <c r="O2" s="10"/>
      <c r="P2" s="10"/>
      <c r="Q2" s="10"/>
      <c r="R2" s="10"/>
      <c r="S2" s="10"/>
      <c r="T2" s="13"/>
    </row>
    <row r="3" spans="1:20" ht="15.75">
      <c r="A3" s="16" t="s">
        <v>15</v>
      </c>
      <c r="B3" s="5"/>
      <c r="C3" s="111" t="s">
        <v>168</v>
      </c>
      <c r="D3" s="112"/>
      <c r="E3" s="113"/>
      <c r="F3" s="5"/>
      <c r="G3" s="4"/>
      <c r="H3" s="4"/>
      <c r="I3" s="17" t="s">
        <v>14</v>
      </c>
      <c r="J3" s="4"/>
      <c r="K3" s="4"/>
      <c r="L3" s="4"/>
      <c r="M3" s="4"/>
      <c r="N3" s="4"/>
      <c r="O3" s="109" t="s">
        <v>22</v>
      </c>
      <c r="P3" s="110"/>
      <c r="Q3" s="110"/>
      <c r="R3" s="110"/>
      <c r="S3" s="110"/>
      <c r="T3" s="4"/>
    </row>
    <row r="4" spans="1:20" ht="15">
      <c r="A4" s="5"/>
      <c r="B4" s="5"/>
      <c r="C4" s="111"/>
      <c r="D4" s="112"/>
      <c r="E4" s="113"/>
      <c r="F4" s="5"/>
      <c r="G4" s="4"/>
      <c r="H4" s="5"/>
      <c r="I4" s="5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">
      <c r="A5" s="5"/>
      <c r="B5" s="5"/>
      <c r="C5" s="5"/>
      <c r="D5" s="5"/>
      <c r="E5" s="5"/>
      <c r="F5" s="5"/>
      <c r="G5" s="20" t="s">
        <v>16</v>
      </c>
      <c r="H5" s="5"/>
      <c r="I5" s="5"/>
      <c r="J5" s="4"/>
      <c r="K5" s="4"/>
      <c r="L5" s="5"/>
      <c r="M5" s="20" t="s">
        <v>100</v>
      </c>
      <c r="N5" s="5"/>
      <c r="O5" s="5"/>
      <c r="P5" s="4"/>
      <c r="Q5" s="4"/>
      <c r="R5" s="4"/>
      <c r="S5" s="4"/>
      <c r="T5" s="4"/>
    </row>
    <row r="6" spans="1:20" ht="12.75" customHeight="1">
      <c r="A6" s="4"/>
      <c r="B6" s="5"/>
      <c r="C6" s="5"/>
      <c r="D6" s="5"/>
      <c r="E6" s="5"/>
      <c r="F6" s="19" t="s">
        <v>20</v>
      </c>
      <c r="G6" s="4"/>
      <c r="H6" s="4"/>
      <c r="I6" s="7">
        <v>155</v>
      </c>
      <c r="J6" s="4"/>
      <c r="K6" s="4"/>
      <c r="L6" s="19"/>
      <c r="M6" s="4"/>
      <c r="N6" s="4"/>
      <c r="O6" s="7"/>
      <c r="P6" s="4"/>
      <c r="Q6" s="4"/>
      <c r="R6" s="4"/>
      <c r="S6" s="4"/>
      <c r="T6" s="4"/>
    </row>
    <row r="7" spans="1:20" ht="12.75" customHeight="1">
      <c r="A7" s="4"/>
      <c r="B7" s="46" t="s">
        <v>19</v>
      </c>
      <c r="C7" s="62">
        <f>MAX(A12:A66)</f>
        <v>45</v>
      </c>
      <c r="D7" s="5"/>
      <c r="E7" s="5"/>
      <c r="F7" s="19" t="s">
        <v>13</v>
      </c>
      <c r="G7" s="4"/>
      <c r="H7" s="4"/>
      <c r="I7" s="21">
        <f>I6/I8</f>
        <v>3.604651162790698</v>
      </c>
      <c r="J7" s="4"/>
      <c r="K7" s="4"/>
      <c r="L7" s="19"/>
      <c r="M7" s="4"/>
      <c r="N7" s="4"/>
      <c r="O7" s="21"/>
      <c r="P7" s="4"/>
      <c r="Q7" s="4"/>
      <c r="R7" s="4"/>
      <c r="S7" s="4"/>
      <c r="T7" s="4"/>
    </row>
    <row r="8" spans="1:20" ht="12.75" customHeight="1">
      <c r="A8" s="4"/>
      <c r="B8" s="5"/>
      <c r="C8" s="5"/>
      <c r="D8" s="5"/>
      <c r="E8" s="5"/>
      <c r="F8" s="18" t="s">
        <v>0</v>
      </c>
      <c r="G8" s="5"/>
      <c r="H8" s="4"/>
      <c r="I8" s="30">
        <v>43</v>
      </c>
      <c r="J8" s="4"/>
      <c r="K8" s="4"/>
      <c r="L8" s="18"/>
      <c r="M8" s="4"/>
      <c r="N8" s="4"/>
      <c r="O8" s="30"/>
      <c r="P8" s="4"/>
      <c r="Q8" s="4"/>
      <c r="R8" s="4"/>
      <c r="S8" s="4"/>
      <c r="T8" s="4"/>
    </row>
    <row r="9" spans="1:20" ht="12.75" customHeight="1">
      <c r="A9" s="5"/>
      <c r="B9" s="29" t="s">
        <v>18</v>
      </c>
      <c r="C9" s="5"/>
      <c r="D9" s="5"/>
      <c r="E9" s="5"/>
      <c r="F9" s="16" t="s">
        <v>21</v>
      </c>
      <c r="G9" s="5"/>
      <c r="H9" s="5"/>
      <c r="I9" s="38"/>
      <c r="J9" s="4"/>
      <c r="K9" s="4"/>
      <c r="L9" s="16"/>
      <c r="M9" s="5"/>
      <c r="N9" s="4"/>
      <c r="O9" s="7"/>
      <c r="P9" s="4"/>
      <c r="Q9" s="4"/>
      <c r="R9" s="114" t="s">
        <v>24</v>
      </c>
      <c r="S9" s="114"/>
      <c r="T9" s="43" t="s">
        <v>226</v>
      </c>
    </row>
    <row r="10" spans="1:28" ht="60.75" customHeight="1">
      <c r="A10" s="24" t="s">
        <v>7</v>
      </c>
      <c r="B10" s="25" t="s">
        <v>10</v>
      </c>
      <c r="C10" s="61" t="s">
        <v>66</v>
      </c>
      <c r="D10" s="25" t="s">
        <v>8</v>
      </c>
      <c r="E10" s="26" t="s">
        <v>9</v>
      </c>
      <c r="F10" s="22" t="s">
        <v>1</v>
      </c>
      <c r="G10" s="32" t="s">
        <v>2</v>
      </c>
      <c r="H10" s="22" t="s">
        <v>3</v>
      </c>
      <c r="I10" s="27" t="s">
        <v>4</v>
      </c>
      <c r="J10" s="68" t="s">
        <v>5</v>
      </c>
      <c r="K10" s="36"/>
      <c r="L10" s="22"/>
      <c r="M10" s="32"/>
      <c r="N10" s="22"/>
      <c r="O10" s="27"/>
      <c r="P10" s="23"/>
      <c r="Q10" s="33"/>
      <c r="R10" s="35" t="s">
        <v>6</v>
      </c>
      <c r="S10" s="35" t="s">
        <v>17</v>
      </c>
      <c r="T10" s="24" t="s">
        <v>23</v>
      </c>
      <c r="U10" s="47"/>
      <c r="V10" s="47"/>
      <c r="X10"/>
      <c r="Y10"/>
      <c r="Z10"/>
      <c r="AA10"/>
      <c r="AB10"/>
    </row>
    <row r="11" spans="1:20" ht="12.75">
      <c r="A11" s="66">
        <v>7</v>
      </c>
      <c r="B11" s="1" t="s">
        <v>234</v>
      </c>
      <c r="C11" s="1" t="s">
        <v>172</v>
      </c>
      <c r="D11" s="1" t="s">
        <v>235</v>
      </c>
      <c r="E11" s="1" t="s">
        <v>258</v>
      </c>
      <c r="F11" s="2">
        <v>0</v>
      </c>
      <c r="G11" s="48">
        <v>50.85</v>
      </c>
      <c r="H11" s="42">
        <f aca="true" t="shared" si="0" ref="H11:H48">IF((G11-$I$8)&gt;0,G11-$I$8,0)</f>
        <v>7.850000000000001</v>
      </c>
      <c r="I11" s="31">
        <f aca="true" t="shared" si="1" ref="I11:I42">SUM(F11+H11)</f>
        <v>7.850000000000001</v>
      </c>
      <c r="J11" s="63">
        <v>22</v>
      </c>
      <c r="K11" s="3">
        <f>IF((J11-$I$8)&gt;0,J11-$I$8,0)</f>
        <v>0</v>
      </c>
      <c r="L11" s="7"/>
      <c r="M11" s="42"/>
      <c r="N11" s="31"/>
      <c r="O11" s="31"/>
      <c r="P11" s="6"/>
      <c r="Q11" s="3"/>
      <c r="R11" s="31">
        <f>SUM(I11+O11)</f>
        <v>7.850000000000001</v>
      </c>
      <c r="S11" s="31">
        <f>SUM(G11+M11)</f>
        <v>50.85</v>
      </c>
      <c r="T11" s="85"/>
    </row>
    <row r="12" spans="1:20" ht="12.75">
      <c r="A12" s="66">
        <v>3</v>
      </c>
      <c r="B12" s="1" t="s">
        <v>43</v>
      </c>
      <c r="C12" s="1" t="s">
        <v>172</v>
      </c>
      <c r="D12" s="1" t="s">
        <v>163</v>
      </c>
      <c r="E12" s="1" t="s">
        <v>255</v>
      </c>
      <c r="F12" s="2">
        <v>5</v>
      </c>
      <c r="G12" s="48">
        <v>45.04</v>
      </c>
      <c r="H12" s="42">
        <f>IF((G12-$I$8)&gt;0,G12-$I$8,0)</f>
        <v>2.039999999999999</v>
      </c>
      <c r="I12" s="31">
        <f t="shared" si="1"/>
        <v>7.039999999999999</v>
      </c>
      <c r="J12" s="64">
        <v>21</v>
      </c>
      <c r="K12" s="3">
        <f>IF((J12-$I$8)&gt;0,J12-$I$8,0)</f>
        <v>0</v>
      </c>
      <c r="L12" s="7"/>
      <c r="M12" s="42"/>
      <c r="N12" s="31"/>
      <c r="O12" s="31"/>
      <c r="P12" s="6"/>
      <c r="Q12" s="3"/>
      <c r="R12" s="31">
        <f>SUM(I12+O12)</f>
        <v>7.039999999999999</v>
      </c>
      <c r="S12" s="31">
        <f>SUM(G12+M12)</f>
        <v>45.04</v>
      </c>
      <c r="T12" s="85"/>
    </row>
    <row r="13" spans="1:20" ht="12.75">
      <c r="A13" s="66">
        <v>16</v>
      </c>
      <c r="B13" s="1" t="s">
        <v>31</v>
      </c>
      <c r="C13" s="1" t="s">
        <v>172</v>
      </c>
      <c r="D13" s="1" t="s">
        <v>239</v>
      </c>
      <c r="E13" s="1" t="s">
        <v>84</v>
      </c>
      <c r="F13" s="2">
        <v>5</v>
      </c>
      <c r="G13" s="48">
        <v>44.98</v>
      </c>
      <c r="H13" s="42">
        <f t="shared" si="0"/>
        <v>1.9799999999999969</v>
      </c>
      <c r="I13" s="31">
        <f t="shared" si="1"/>
        <v>6.979999999999997</v>
      </c>
      <c r="J13" s="64">
        <v>20</v>
      </c>
      <c r="K13" s="3">
        <f aca="true" t="shared" si="2" ref="K13:K47">IF((J13-$I$8)&gt;0,J13-$I$8,0)</f>
        <v>0</v>
      </c>
      <c r="L13" s="7"/>
      <c r="M13" s="42"/>
      <c r="N13" s="31"/>
      <c r="O13" s="31"/>
      <c r="P13" s="6"/>
      <c r="Q13" s="3"/>
      <c r="R13" s="31">
        <f aca="true" t="shared" si="3" ref="R13:R38">SUM(I13+O13)</f>
        <v>6.979999999999997</v>
      </c>
      <c r="S13" s="31">
        <f aca="true" t="shared" si="4" ref="S13:S38">SUM(G13+M13)</f>
        <v>44.98</v>
      </c>
      <c r="T13" s="85"/>
    </row>
    <row r="14" spans="1:20" ht="12.75">
      <c r="A14" s="66">
        <v>44</v>
      </c>
      <c r="B14" s="6" t="s">
        <v>166</v>
      </c>
      <c r="C14" s="87" t="s">
        <v>133</v>
      </c>
      <c r="D14" s="6" t="s">
        <v>29</v>
      </c>
      <c r="E14" s="6" t="s">
        <v>134</v>
      </c>
      <c r="F14" s="2">
        <v>100</v>
      </c>
      <c r="G14" s="48"/>
      <c r="H14" s="42">
        <f t="shared" si="0"/>
        <v>0</v>
      </c>
      <c r="I14" s="31">
        <f t="shared" si="1"/>
        <v>100</v>
      </c>
      <c r="J14" s="64">
        <v>19</v>
      </c>
      <c r="K14" s="3">
        <f t="shared" si="2"/>
        <v>0</v>
      </c>
      <c r="L14" s="7"/>
      <c r="M14" s="42"/>
      <c r="N14" s="31"/>
      <c r="O14" s="31"/>
      <c r="P14" s="6"/>
      <c r="Q14" s="3"/>
      <c r="R14" s="31">
        <f t="shared" si="3"/>
        <v>100</v>
      </c>
      <c r="S14" s="31">
        <f t="shared" si="4"/>
        <v>0</v>
      </c>
      <c r="T14" s="85"/>
    </row>
    <row r="15" spans="1:28" ht="12.75" customHeight="1">
      <c r="A15" s="66">
        <v>26</v>
      </c>
      <c r="B15" s="6" t="s">
        <v>124</v>
      </c>
      <c r="C15" s="97" t="s">
        <v>99</v>
      </c>
      <c r="D15" s="6" t="s">
        <v>41</v>
      </c>
      <c r="E15" s="6" t="s">
        <v>93</v>
      </c>
      <c r="F15" s="2">
        <v>100</v>
      </c>
      <c r="G15" s="48"/>
      <c r="H15" s="42">
        <f t="shared" si="0"/>
        <v>0</v>
      </c>
      <c r="I15" s="31">
        <f t="shared" si="1"/>
        <v>100</v>
      </c>
      <c r="J15" s="63">
        <v>18</v>
      </c>
      <c r="K15" s="3">
        <f t="shared" si="2"/>
        <v>0</v>
      </c>
      <c r="L15" s="7"/>
      <c r="M15" s="42"/>
      <c r="N15" s="31"/>
      <c r="O15" s="31"/>
      <c r="P15" s="6"/>
      <c r="Q15" s="3"/>
      <c r="R15" s="31">
        <f t="shared" si="3"/>
        <v>100</v>
      </c>
      <c r="S15" s="31">
        <f t="shared" si="4"/>
        <v>0</v>
      </c>
      <c r="T15" s="85"/>
      <c r="X15"/>
      <c r="Y15"/>
      <c r="Z15"/>
      <c r="AA15"/>
      <c r="AB15"/>
    </row>
    <row r="16" spans="1:20" ht="12.75">
      <c r="A16" s="66">
        <v>21</v>
      </c>
      <c r="B16" s="6" t="s">
        <v>64</v>
      </c>
      <c r="C16" s="87" t="s">
        <v>133</v>
      </c>
      <c r="D16" s="6" t="s">
        <v>29</v>
      </c>
      <c r="E16" s="6" t="s">
        <v>91</v>
      </c>
      <c r="F16" s="73">
        <v>100</v>
      </c>
      <c r="G16" s="74"/>
      <c r="H16" s="75">
        <f t="shared" si="0"/>
        <v>0</v>
      </c>
      <c r="I16" s="76">
        <f>SUM(F16+H16)</f>
        <v>100</v>
      </c>
      <c r="J16" s="63">
        <v>17</v>
      </c>
      <c r="K16" s="3">
        <f>IF((J16-$I$8)&gt;0,J16-$I$8,0)</f>
        <v>0</v>
      </c>
      <c r="L16" s="7"/>
      <c r="M16" s="42"/>
      <c r="N16" s="31"/>
      <c r="O16" s="31"/>
      <c r="P16" s="6"/>
      <c r="Q16" s="3"/>
      <c r="R16" s="31">
        <f>SUM(I16+O16)</f>
        <v>100</v>
      </c>
      <c r="S16" s="31">
        <f>SUM(G16+M16)</f>
        <v>0</v>
      </c>
      <c r="T16" s="85"/>
    </row>
    <row r="17" spans="1:20" s="44" customFormat="1" ht="12.75" customHeight="1">
      <c r="A17" s="66">
        <v>19</v>
      </c>
      <c r="B17" s="6" t="s">
        <v>166</v>
      </c>
      <c r="C17" s="87" t="s">
        <v>133</v>
      </c>
      <c r="D17" s="6" t="s">
        <v>163</v>
      </c>
      <c r="E17" s="6" t="s">
        <v>69</v>
      </c>
      <c r="F17" s="2">
        <v>100</v>
      </c>
      <c r="G17" s="48"/>
      <c r="H17" s="42">
        <f t="shared" si="0"/>
        <v>0</v>
      </c>
      <c r="I17" s="31">
        <f t="shared" si="1"/>
        <v>100</v>
      </c>
      <c r="J17" s="63">
        <v>16</v>
      </c>
      <c r="K17" s="3">
        <f t="shared" si="2"/>
        <v>0</v>
      </c>
      <c r="L17" s="7"/>
      <c r="M17" s="42"/>
      <c r="N17" s="31"/>
      <c r="O17" s="31"/>
      <c r="P17" s="6"/>
      <c r="Q17" s="3"/>
      <c r="R17" s="31">
        <f t="shared" si="3"/>
        <v>100</v>
      </c>
      <c r="S17" s="31">
        <f t="shared" si="4"/>
        <v>0</v>
      </c>
      <c r="T17" s="85"/>
    </row>
    <row r="18" spans="1:20" ht="12.75">
      <c r="A18" s="66">
        <v>17</v>
      </c>
      <c r="B18" s="6" t="s">
        <v>240</v>
      </c>
      <c r="C18" s="97" t="s">
        <v>99</v>
      </c>
      <c r="D18" s="6" t="s">
        <v>41</v>
      </c>
      <c r="E18" s="6" t="s">
        <v>263</v>
      </c>
      <c r="F18" s="2">
        <v>15</v>
      </c>
      <c r="G18" s="48">
        <v>51.18</v>
      </c>
      <c r="H18" s="42">
        <f t="shared" si="0"/>
        <v>8.18</v>
      </c>
      <c r="I18" s="31">
        <f t="shared" si="1"/>
        <v>23.18</v>
      </c>
      <c r="J18" s="63">
        <v>15</v>
      </c>
      <c r="K18" s="3">
        <f t="shared" si="2"/>
        <v>0</v>
      </c>
      <c r="L18" s="7"/>
      <c r="M18" s="42"/>
      <c r="N18" s="31"/>
      <c r="O18" s="31"/>
      <c r="P18" s="6"/>
      <c r="Q18" s="3"/>
      <c r="R18" s="31">
        <f t="shared" si="3"/>
        <v>23.18</v>
      </c>
      <c r="S18" s="31">
        <f t="shared" si="4"/>
        <v>51.18</v>
      </c>
      <c r="T18" s="85"/>
    </row>
    <row r="19" spans="1:20" ht="12.75">
      <c r="A19" s="66">
        <v>22</v>
      </c>
      <c r="B19" s="6" t="s">
        <v>67</v>
      </c>
      <c r="C19" s="97" t="s">
        <v>99</v>
      </c>
      <c r="D19" s="6" t="s">
        <v>35</v>
      </c>
      <c r="E19" s="6" t="s">
        <v>135</v>
      </c>
      <c r="F19" s="2">
        <v>15</v>
      </c>
      <c r="G19" s="48">
        <v>49.33</v>
      </c>
      <c r="H19" s="42">
        <f t="shared" si="0"/>
        <v>6.329999999999998</v>
      </c>
      <c r="I19" s="31">
        <f t="shared" si="1"/>
        <v>21.33</v>
      </c>
      <c r="J19" s="63">
        <v>14</v>
      </c>
      <c r="K19" s="3">
        <f t="shared" si="2"/>
        <v>0</v>
      </c>
      <c r="L19" s="7"/>
      <c r="M19" s="42"/>
      <c r="N19" s="31"/>
      <c r="O19" s="31"/>
      <c r="P19" s="6"/>
      <c r="Q19" s="3"/>
      <c r="R19" s="31">
        <f t="shared" si="3"/>
        <v>21.33</v>
      </c>
      <c r="S19" s="31">
        <f t="shared" si="4"/>
        <v>49.33</v>
      </c>
      <c r="T19" s="85"/>
    </row>
    <row r="20" spans="1:20" ht="12.75">
      <c r="A20" s="66">
        <v>10</v>
      </c>
      <c r="B20" s="6" t="s">
        <v>166</v>
      </c>
      <c r="C20" s="1" t="s">
        <v>172</v>
      </c>
      <c r="D20" s="6" t="s">
        <v>163</v>
      </c>
      <c r="E20" s="6" t="s">
        <v>260</v>
      </c>
      <c r="F20" s="2">
        <v>5</v>
      </c>
      <c r="G20" s="2">
        <v>44.96</v>
      </c>
      <c r="H20" s="42">
        <f t="shared" si="0"/>
        <v>1.9600000000000009</v>
      </c>
      <c r="I20" s="31">
        <f t="shared" si="1"/>
        <v>6.960000000000001</v>
      </c>
      <c r="J20" s="64">
        <v>13</v>
      </c>
      <c r="K20" s="3">
        <f t="shared" si="2"/>
        <v>0</v>
      </c>
      <c r="L20" s="7"/>
      <c r="M20" s="42"/>
      <c r="N20" s="31"/>
      <c r="O20" s="31"/>
      <c r="P20" s="6"/>
      <c r="Q20" s="3"/>
      <c r="R20" s="31">
        <f t="shared" si="3"/>
        <v>6.960000000000001</v>
      </c>
      <c r="S20" s="31">
        <f t="shared" si="4"/>
        <v>44.96</v>
      </c>
      <c r="T20" s="85"/>
    </row>
    <row r="21" spans="1:20" ht="12.75">
      <c r="A21" s="66">
        <v>28</v>
      </c>
      <c r="B21" s="6" t="s">
        <v>129</v>
      </c>
      <c r="C21" s="1" t="s">
        <v>172</v>
      </c>
      <c r="D21" s="1" t="s">
        <v>29</v>
      </c>
      <c r="E21" s="1" t="s">
        <v>266</v>
      </c>
      <c r="F21" s="2">
        <v>5</v>
      </c>
      <c r="G21" s="48">
        <v>44.95</v>
      </c>
      <c r="H21" s="42">
        <f t="shared" si="0"/>
        <v>1.9500000000000028</v>
      </c>
      <c r="I21" s="31">
        <f t="shared" si="1"/>
        <v>6.950000000000003</v>
      </c>
      <c r="J21" s="64">
        <v>12</v>
      </c>
      <c r="K21" s="3">
        <f t="shared" si="2"/>
        <v>0</v>
      </c>
      <c r="L21" s="7"/>
      <c r="M21" s="42"/>
      <c r="N21" s="31"/>
      <c r="O21" s="31"/>
      <c r="P21" s="6"/>
      <c r="Q21" s="3"/>
      <c r="R21" s="31">
        <f t="shared" si="3"/>
        <v>6.950000000000003</v>
      </c>
      <c r="S21" s="31">
        <f t="shared" si="4"/>
        <v>44.95</v>
      </c>
      <c r="T21" s="85"/>
    </row>
    <row r="22" spans="1:20" ht="12.75">
      <c r="A22" s="66">
        <v>41</v>
      </c>
      <c r="B22" s="6" t="s">
        <v>112</v>
      </c>
      <c r="C22" s="97" t="s">
        <v>99</v>
      </c>
      <c r="D22" s="6" t="s">
        <v>29</v>
      </c>
      <c r="E22" s="6" t="s">
        <v>162</v>
      </c>
      <c r="F22" s="2">
        <v>5</v>
      </c>
      <c r="G22" s="48">
        <v>44.45</v>
      </c>
      <c r="H22" s="42">
        <f t="shared" si="0"/>
        <v>1.4500000000000028</v>
      </c>
      <c r="I22" s="31">
        <f t="shared" si="1"/>
        <v>6.450000000000003</v>
      </c>
      <c r="J22" s="64">
        <v>11</v>
      </c>
      <c r="K22" s="3">
        <f t="shared" si="2"/>
        <v>0</v>
      </c>
      <c r="L22" s="7"/>
      <c r="M22" s="42"/>
      <c r="N22" s="31"/>
      <c r="O22" s="31"/>
      <c r="P22" s="6"/>
      <c r="Q22" s="3"/>
      <c r="R22" s="31">
        <f t="shared" si="3"/>
        <v>6.450000000000003</v>
      </c>
      <c r="S22" s="31">
        <f t="shared" si="4"/>
        <v>44.45</v>
      </c>
      <c r="T22" s="85"/>
    </row>
    <row r="23" spans="1:20" ht="12.75">
      <c r="A23" s="66">
        <v>36</v>
      </c>
      <c r="B23" s="6" t="s">
        <v>36</v>
      </c>
      <c r="C23" s="1" t="s">
        <v>172</v>
      </c>
      <c r="D23" s="6" t="s">
        <v>229</v>
      </c>
      <c r="E23" s="6" t="s">
        <v>269</v>
      </c>
      <c r="F23" s="2">
        <v>5</v>
      </c>
      <c r="G23" s="48">
        <v>43.78</v>
      </c>
      <c r="H23" s="42">
        <f t="shared" si="0"/>
        <v>0.7800000000000011</v>
      </c>
      <c r="I23" s="31">
        <f t="shared" si="1"/>
        <v>5.780000000000001</v>
      </c>
      <c r="J23" s="64">
        <v>10</v>
      </c>
      <c r="K23" s="3">
        <f t="shared" si="2"/>
        <v>0</v>
      </c>
      <c r="L23" s="7"/>
      <c r="M23" s="42"/>
      <c r="N23" s="31"/>
      <c r="O23" s="31"/>
      <c r="P23" s="6"/>
      <c r="Q23" s="3"/>
      <c r="R23" s="31">
        <f t="shared" si="3"/>
        <v>5.780000000000001</v>
      </c>
      <c r="S23" s="31">
        <f t="shared" si="4"/>
        <v>43.78</v>
      </c>
      <c r="T23" s="85"/>
    </row>
    <row r="24" spans="1:20" ht="12.75">
      <c r="A24" s="66">
        <v>13</v>
      </c>
      <c r="B24" s="1" t="s">
        <v>115</v>
      </c>
      <c r="C24" s="1" t="s">
        <v>172</v>
      </c>
      <c r="D24" s="1" t="s">
        <v>229</v>
      </c>
      <c r="E24" s="1" t="s">
        <v>139</v>
      </c>
      <c r="F24" s="2">
        <v>5</v>
      </c>
      <c r="G24" s="48">
        <v>42.87</v>
      </c>
      <c r="H24" s="42">
        <f t="shared" si="0"/>
        <v>0</v>
      </c>
      <c r="I24" s="31">
        <f>SUM(F24+H24)</f>
        <v>5</v>
      </c>
      <c r="J24" s="64">
        <v>9</v>
      </c>
      <c r="K24" s="3">
        <f t="shared" si="2"/>
        <v>0</v>
      </c>
      <c r="L24" s="2"/>
      <c r="M24" s="51"/>
      <c r="N24" s="31"/>
      <c r="O24" s="31"/>
      <c r="P24" s="6"/>
      <c r="Q24" s="3"/>
      <c r="R24" s="31">
        <f t="shared" si="3"/>
        <v>5</v>
      </c>
      <c r="S24" s="31">
        <f t="shared" si="4"/>
        <v>42.87</v>
      </c>
      <c r="T24" s="56"/>
    </row>
    <row r="25" spans="1:20" ht="12.75">
      <c r="A25" s="66">
        <v>27</v>
      </c>
      <c r="B25" s="6" t="s">
        <v>92</v>
      </c>
      <c r="C25" s="87" t="s">
        <v>133</v>
      </c>
      <c r="D25" s="6" t="s">
        <v>29</v>
      </c>
      <c r="E25" s="6" t="s">
        <v>68</v>
      </c>
      <c r="F25" s="2">
        <v>0</v>
      </c>
      <c r="G25" s="48">
        <v>44.69</v>
      </c>
      <c r="H25" s="42">
        <f t="shared" si="0"/>
        <v>1.6899999999999977</v>
      </c>
      <c r="I25" s="31">
        <f t="shared" si="1"/>
        <v>1.6899999999999977</v>
      </c>
      <c r="J25" s="64">
        <v>8</v>
      </c>
      <c r="K25" s="3">
        <f t="shared" si="2"/>
        <v>0</v>
      </c>
      <c r="L25" s="2"/>
      <c r="M25" s="51"/>
      <c r="N25" s="31"/>
      <c r="O25" s="31"/>
      <c r="P25" s="6"/>
      <c r="Q25" s="3"/>
      <c r="R25" s="31">
        <f t="shared" si="3"/>
        <v>1.6899999999999977</v>
      </c>
      <c r="S25" s="31">
        <f t="shared" si="4"/>
        <v>44.69</v>
      </c>
      <c r="T25" s="56"/>
    </row>
    <row r="26" spans="1:20" ht="12.75">
      <c r="A26" s="66">
        <v>12</v>
      </c>
      <c r="B26" s="1" t="s">
        <v>238</v>
      </c>
      <c r="C26" s="1" t="s">
        <v>172</v>
      </c>
      <c r="D26" s="1" t="s">
        <v>29</v>
      </c>
      <c r="E26" s="1" t="s">
        <v>90</v>
      </c>
      <c r="F26" s="2">
        <v>0</v>
      </c>
      <c r="G26" s="48">
        <v>44.32</v>
      </c>
      <c r="H26" s="42">
        <f t="shared" si="0"/>
        <v>1.3200000000000003</v>
      </c>
      <c r="I26" s="31">
        <f t="shared" si="1"/>
        <v>1.3200000000000003</v>
      </c>
      <c r="J26" s="64">
        <v>7</v>
      </c>
      <c r="K26" s="3">
        <f t="shared" si="2"/>
        <v>0</v>
      </c>
      <c r="L26" s="2"/>
      <c r="M26" s="51"/>
      <c r="N26" s="31"/>
      <c r="O26" s="31"/>
      <c r="P26" s="6"/>
      <c r="Q26" s="3"/>
      <c r="R26" s="31">
        <f t="shared" si="3"/>
        <v>1.3200000000000003</v>
      </c>
      <c r="S26" s="31">
        <f t="shared" si="4"/>
        <v>44.32</v>
      </c>
      <c r="T26" s="56"/>
    </row>
    <row r="27" spans="1:20" ht="12.75">
      <c r="A27" s="66">
        <v>34</v>
      </c>
      <c r="B27" s="6" t="s">
        <v>247</v>
      </c>
      <c r="C27" s="1" t="s">
        <v>172</v>
      </c>
      <c r="D27" s="6" t="s">
        <v>248</v>
      </c>
      <c r="E27" s="6" t="s">
        <v>268</v>
      </c>
      <c r="F27" s="2">
        <v>0</v>
      </c>
      <c r="G27" s="48">
        <v>43.94</v>
      </c>
      <c r="H27" s="42">
        <f t="shared" si="0"/>
        <v>0.9399999999999977</v>
      </c>
      <c r="I27" s="31">
        <f t="shared" si="1"/>
        <v>0.9399999999999977</v>
      </c>
      <c r="J27" s="64">
        <v>6</v>
      </c>
      <c r="K27" s="3">
        <f t="shared" si="2"/>
        <v>0</v>
      </c>
      <c r="L27" s="2"/>
      <c r="M27" s="51"/>
      <c r="N27" s="31"/>
      <c r="O27" s="31"/>
      <c r="P27" s="6"/>
      <c r="Q27" s="3"/>
      <c r="R27" s="31">
        <f t="shared" si="3"/>
        <v>0.9399999999999977</v>
      </c>
      <c r="S27" s="31">
        <f t="shared" si="4"/>
        <v>43.94</v>
      </c>
      <c r="T27" s="56"/>
    </row>
    <row r="28" spans="1:20" ht="12.75">
      <c r="A28" s="66">
        <v>23</v>
      </c>
      <c r="B28" s="1" t="s">
        <v>40</v>
      </c>
      <c r="C28" s="1" t="s">
        <v>172</v>
      </c>
      <c r="D28" s="1" t="s">
        <v>229</v>
      </c>
      <c r="E28" s="1" t="s">
        <v>132</v>
      </c>
      <c r="F28" s="2">
        <v>0</v>
      </c>
      <c r="G28" s="48">
        <v>43.83</v>
      </c>
      <c r="H28" s="42">
        <f t="shared" si="0"/>
        <v>0.8299999999999983</v>
      </c>
      <c r="I28" s="31">
        <f t="shared" si="1"/>
        <v>0.8299999999999983</v>
      </c>
      <c r="J28" s="64">
        <v>5</v>
      </c>
      <c r="K28" s="3">
        <f t="shared" si="2"/>
        <v>0</v>
      </c>
      <c r="L28" s="2"/>
      <c r="M28" s="51"/>
      <c r="N28" s="31"/>
      <c r="O28" s="31"/>
      <c r="P28" s="6"/>
      <c r="Q28" s="3"/>
      <c r="R28" s="31">
        <f t="shared" si="3"/>
        <v>0.8299999999999983</v>
      </c>
      <c r="S28" s="31">
        <f t="shared" si="4"/>
        <v>43.83</v>
      </c>
      <c r="T28" s="56"/>
    </row>
    <row r="29" spans="1:20" ht="12.75">
      <c r="A29" s="66">
        <v>25</v>
      </c>
      <c r="B29" s="6" t="s">
        <v>130</v>
      </c>
      <c r="C29" s="1" t="s">
        <v>172</v>
      </c>
      <c r="D29" s="6" t="s">
        <v>29</v>
      </c>
      <c r="E29" s="6" t="s">
        <v>141</v>
      </c>
      <c r="F29" s="2">
        <v>0</v>
      </c>
      <c r="G29" s="48">
        <v>43.54</v>
      </c>
      <c r="H29" s="42">
        <f t="shared" si="0"/>
        <v>0.5399999999999991</v>
      </c>
      <c r="I29" s="31">
        <f t="shared" si="1"/>
        <v>0.5399999999999991</v>
      </c>
      <c r="J29" s="64">
        <v>4</v>
      </c>
      <c r="K29" s="3">
        <f t="shared" si="2"/>
        <v>0</v>
      </c>
      <c r="L29" s="2"/>
      <c r="M29" s="51"/>
      <c r="N29" s="31"/>
      <c r="O29" s="31"/>
      <c r="P29" s="6"/>
      <c r="Q29" s="3"/>
      <c r="R29" s="31">
        <f t="shared" si="3"/>
        <v>0.5399999999999991</v>
      </c>
      <c r="S29" s="31">
        <f t="shared" si="4"/>
        <v>43.54</v>
      </c>
      <c r="T29" s="56"/>
    </row>
    <row r="30" spans="1:20" ht="12.75">
      <c r="A30" s="66">
        <v>1</v>
      </c>
      <c r="B30" s="6" t="s">
        <v>67</v>
      </c>
      <c r="C30" s="97" t="s">
        <v>99</v>
      </c>
      <c r="D30" s="6" t="s">
        <v>29</v>
      </c>
      <c r="E30" s="6" t="s">
        <v>253</v>
      </c>
      <c r="F30" s="2">
        <v>0</v>
      </c>
      <c r="G30" s="48">
        <v>42.8</v>
      </c>
      <c r="H30" s="42">
        <f t="shared" si="0"/>
        <v>0</v>
      </c>
      <c r="I30" s="31">
        <f t="shared" si="1"/>
        <v>0</v>
      </c>
      <c r="J30" s="64">
        <v>3</v>
      </c>
      <c r="K30" s="3">
        <f t="shared" si="2"/>
        <v>0</v>
      </c>
      <c r="L30" s="2"/>
      <c r="M30" s="51"/>
      <c r="N30" s="31"/>
      <c r="O30" s="31"/>
      <c r="P30" s="6"/>
      <c r="Q30" s="3"/>
      <c r="R30" s="31">
        <f t="shared" si="3"/>
        <v>0</v>
      </c>
      <c r="S30" s="31">
        <f t="shared" si="4"/>
        <v>42.8</v>
      </c>
      <c r="T30" s="56"/>
    </row>
    <row r="31" spans="1:20" ht="12.75">
      <c r="A31" s="66">
        <v>30</v>
      </c>
      <c r="B31" s="1" t="s">
        <v>125</v>
      </c>
      <c r="C31" s="1" t="s">
        <v>172</v>
      </c>
      <c r="D31" s="1" t="s">
        <v>29</v>
      </c>
      <c r="E31" s="1" t="s">
        <v>131</v>
      </c>
      <c r="F31" s="2">
        <v>0</v>
      </c>
      <c r="G31" s="48">
        <v>41.88</v>
      </c>
      <c r="H31" s="42">
        <f t="shared" si="0"/>
        <v>0</v>
      </c>
      <c r="I31" s="31">
        <f t="shared" si="1"/>
        <v>0</v>
      </c>
      <c r="J31" s="64">
        <v>2</v>
      </c>
      <c r="K31" s="3">
        <f t="shared" si="2"/>
        <v>0</v>
      </c>
      <c r="L31" s="2"/>
      <c r="M31" s="51"/>
      <c r="N31" s="31"/>
      <c r="O31" s="31"/>
      <c r="P31" s="6"/>
      <c r="Q31" s="3"/>
      <c r="R31" s="31">
        <f t="shared" si="3"/>
        <v>0</v>
      </c>
      <c r="S31" s="31">
        <f t="shared" si="4"/>
        <v>41.88</v>
      </c>
      <c r="T31" s="56"/>
    </row>
    <row r="32" spans="1:20" ht="12.75">
      <c r="A32" s="66">
        <v>39</v>
      </c>
      <c r="B32" s="1" t="s">
        <v>109</v>
      </c>
      <c r="C32" s="1" t="s">
        <v>172</v>
      </c>
      <c r="D32" s="1" t="s">
        <v>205</v>
      </c>
      <c r="E32" s="1" t="s">
        <v>60</v>
      </c>
      <c r="F32" s="2">
        <v>0</v>
      </c>
      <c r="G32" s="48">
        <v>41.26</v>
      </c>
      <c r="H32" s="42">
        <f t="shared" si="0"/>
        <v>0</v>
      </c>
      <c r="I32" s="31">
        <f t="shared" si="1"/>
        <v>0</v>
      </c>
      <c r="J32" s="64">
        <v>1</v>
      </c>
      <c r="K32" s="3">
        <f t="shared" si="2"/>
        <v>0</v>
      </c>
      <c r="L32" s="2"/>
      <c r="M32" s="51"/>
      <c r="N32" s="31"/>
      <c r="O32" s="31"/>
      <c r="P32" s="6"/>
      <c r="Q32" s="3"/>
      <c r="R32" s="31">
        <f t="shared" si="3"/>
        <v>0</v>
      </c>
      <c r="S32" s="31">
        <f t="shared" si="4"/>
        <v>41.26</v>
      </c>
      <c r="T32" s="56"/>
    </row>
    <row r="33" spans="1:20" ht="12.75">
      <c r="A33" s="66">
        <v>38</v>
      </c>
      <c r="B33" s="6" t="s">
        <v>127</v>
      </c>
      <c r="C33" s="1" t="s">
        <v>172</v>
      </c>
      <c r="D33" s="1" t="s">
        <v>229</v>
      </c>
      <c r="E33" s="1" t="s">
        <v>271</v>
      </c>
      <c r="F33" s="2">
        <v>0</v>
      </c>
      <c r="G33" s="48">
        <v>50.1</v>
      </c>
      <c r="H33" s="42">
        <f t="shared" si="0"/>
        <v>7.100000000000001</v>
      </c>
      <c r="I33" s="31">
        <f t="shared" si="1"/>
        <v>7.100000000000001</v>
      </c>
      <c r="J33" s="63"/>
      <c r="K33" s="3">
        <f t="shared" si="2"/>
        <v>0</v>
      </c>
      <c r="L33" s="2"/>
      <c r="M33" s="51"/>
      <c r="N33" s="31"/>
      <c r="O33" s="31"/>
      <c r="P33" s="6"/>
      <c r="Q33" s="3"/>
      <c r="R33" s="31">
        <f t="shared" si="3"/>
        <v>7.100000000000001</v>
      </c>
      <c r="S33" s="31">
        <f t="shared" si="4"/>
        <v>50.1</v>
      </c>
      <c r="T33" s="56"/>
    </row>
    <row r="34" spans="1:20" ht="12.75">
      <c r="A34" s="66">
        <v>11</v>
      </c>
      <c r="B34" s="6" t="s">
        <v>36</v>
      </c>
      <c r="C34" s="1" t="s">
        <v>172</v>
      </c>
      <c r="D34" s="1" t="s">
        <v>229</v>
      </c>
      <c r="E34" s="1" t="s">
        <v>85</v>
      </c>
      <c r="F34" s="2">
        <v>5</v>
      </c>
      <c r="G34" s="48">
        <v>49.34</v>
      </c>
      <c r="H34" s="42">
        <f t="shared" si="0"/>
        <v>6.340000000000003</v>
      </c>
      <c r="I34" s="31">
        <f t="shared" si="1"/>
        <v>11.340000000000003</v>
      </c>
      <c r="J34" s="63"/>
      <c r="K34" s="3">
        <f t="shared" si="2"/>
        <v>0</v>
      </c>
      <c r="L34" s="2"/>
      <c r="M34" s="51"/>
      <c r="N34" s="31"/>
      <c r="O34" s="31"/>
      <c r="P34" s="6"/>
      <c r="Q34" s="3"/>
      <c r="R34" s="31">
        <f t="shared" si="3"/>
        <v>11.340000000000003</v>
      </c>
      <c r="S34" s="31">
        <f t="shared" si="4"/>
        <v>49.34</v>
      </c>
      <c r="T34" s="56"/>
    </row>
    <row r="35" spans="1:20" ht="12.75">
      <c r="A35" s="84">
        <v>0</v>
      </c>
      <c r="B35" s="84" t="s">
        <v>227</v>
      </c>
      <c r="C35" s="89" t="s">
        <v>170</v>
      </c>
      <c r="D35" s="84" t="s">
        <v>228</v>
      </c>
      <c r="E35" s="84" t="s">
        <v>252</v>
      </c>
      <c r="F35" s="2">
        <v>5</v>
      </c>
      <c r="G35" s="48">
        <v>53</v>
      </c>
      <c r="H35" s="42">
        <f t="shared" si="0"/>
        <v>10</v>
      </c>
      <c r="I35" s="31">
        <f>SUM(F35+H35)</f>
        <v>15</v>
      </c>
      <c r="J35" s="63"/>
      <c r="K35" s="3">
        <f t="shared" si="2"/>
        <v>0</v>
      </c>
      <c r="L35" s="2"/>
      <c r="M35" s="51"/>
      <c r="N35" s="31"/>
      <c r="O35" s="31"/>
      <c r="P35" s="6"/>
      <c r="Q35" s="3"/>
      <c r="R35" s="31">
        <f t="shared" si="3"/>
        <v>15</v>
      </c>
      <c r="S35" s="31">
        <f t="shared" si="4"/>
        <v>53</v>
      </c>
      <c r="T35" s="56"/>
    </row>
    <row r="36" spans="1:20" ht="12.75">
      <c r="A36" s="66">
        <v>9</v>
      </c>
      <c r="B36" s="6" t="s">
        <v>237</v>
      </c>
      <c r="C36" s="1" t="s">
        <v>172</v>
      </c>
      <c r="D36" s="1" t="s">
        <v>29</v>
      </c>
      <c r="E36" s="1" t="s">
        <v>259</v>
      </c>
      <c r="F36" s="2">
        <v>10</v>
      </c>
      <c r="G36" s="48">
        <v>49.95</v>
      </c>
      <c r="H36" s="42">
        <f t="shared" si="0"/>
        <v>6.950000000000003</v>
      </c>
      <c r="I36" s="31">
        <f t="shared" si="1"/>
        <v>16.950000000000003</v>
      </c>
      <c r="J36" s="63"/>
      <c r="K36" s="3">
        <f t="shared" si="2"/>
        <v>0</v>
      </c>
      <c r="L36" s="2"/>
      <c r="M36" s="51"/>
      <c r="N36" s="31"/>
      <c r="O36" s="31"/>
      <c r="P36" s="6"/>
      <c r="Q36" s="3"/>
      <c r="R36" s="31">
        <f t="shared" si="3"/>
        <v>16.950000000000003</v>
      </c>
      <c r="S36" s="31">
        <f t="shared" si="4"/>
        <v>49.95</v>
      </c>
      <c r="T36" s="56"/>
    </row>
    <row r="37" spans="1:20" ht="12.75">
      <c r="A37" s="66">
        <v>43</v>
      </c>
      <c r="B37" s="1" t="s">
        <v>75</v>
      </c>
      <c r="C37" s="1" t="s">
        <v>172</v>
      </c>
      <c r="D37" s="1" t="s">
        <v>163</v>
      </c>
      <c r="E37" s="1" t="s">
        <v>142</v>
      </c>
      <c r="F37" s="2">
        <v>15</v>
      </c>
      <c r="G37" s="48">
        <v>45.03</v>
      </c>
      <c r="H37" s="42">
        <f t="shared" si="0"/>
        <v>2.030000000000001</v>
      </c>
      <c r="I37" s="31">
        <f t="shared" si="1"/>
        <v>17.03</v>
      </c>
      <c r="J37" s="63"/>
      <c r="K37" s="3">
        <f t="shared" si="2"/>
        <v>0</v>
      </c>
      <c r="L37" s="2"/>
      <c r="M37" s="51"/>
      <c r="N37" s="31"/>
      <c r="O37" s="31"/>
      <c r="P37" s="6"/>
      <c r="Q37" s="3"/>
      <c r="R37" s="31">
        <f t="shared" si="3"/>
        <v>17.03</v>
      </c>
      <c r="S37" s="31">
        <f t="shared" si="4"/>
        <v>45.03</v>
      </c>
      <c r="T37" s="56"/>
    </row>
    <row r="38" spans="1:20" ht="12" customHeight="1">
      <c r="A38" s="66">
        <v>33</v>
      </c>
      <c r="B38" s="1" t="s">
        <v>38</v>
      </c>
      <c r="C38" s="1" t="s">
        <v>172</v>
      </c>
      <c r="D38" s="1" t="s">
        <v>229</v>
      </c>
      <c r="E38" s="1" t="s">
        <v>86</v>
      </c>
      <c r="F38" s="2">
        <v>10</v>
      </c>
      <c r="G38" s="48">
        <v>50.32</v>
      </c>
      <c r="H38" s="42">
        <f t="shared" si="0"/>
        <v>7.32</v>
      </c>
      <c r="I38" s="31">
        <f t="shared" si="1"/>
        <v>17.32</v>
      </c>
      <c r="J38" s="63"/>
      <c r="K38" s="3">
        <f t="shared" si="2"/>
        <v>0</v>
      </c>
      <c r="L38" s="2"/>
      <c r="M38" s="51"/>
      <c r="N38" s="31"/>
      <c r="O38" s="31"/>
      <c r="P38" s="6"/>
      <c r="Q38" s="3"/>
      <c r="R38" s="31">
        <f t="shared" si="3"/>
        <v>17.32</v>
      </c>
      <c r="S38" s="31">
        <f t="shared" si="4"/>
        <v>50.32</v>
      </c>
      <c r="T38" s="1"/>
    </row>
    <row r="39" spans="1:20" ht="12.75">
      <c r="A39" s="66">
        <v>32</v>
      </c>
      <c r="B39" s="1" t="s">
        <v>246</v>
      </c>
      <c r="C39" s="1" t="s">
        <v>172</v>
      </c>
      <c r="D39" s="1" t="s">
        <v>34</v>
      </c>
      <c r="E39" s="1" t="s">
        <v>267</v>
      </c>
      <c r="F39" s="2">
        <v>5</v>
      </c>
      <c r="G39" s="48">
        <v>57.88</v>
      </c>
      <c r="H39" s="42">
        <f t="shared" si="0"/>
        <v>14.880000000000003</v>
      </c>
      <c r="I39" s="31">
        <f>SUM(F39+H39)</f>
        <v>19.880000000000003</v>
      </c>
      <c r="J39" s="63"/>
      <c r="K39" s="3">
        <f t="shared" si="2"/>
        <v>0</v>
      </c>
      <c r="L39" s="2"/>
      <c r="M39" s="51"/>
      <c r="N39" s="31"/>
      <c r="O39" s="31"/>
      <c r="P39" s="6"/>
      <c r="Q39" s="3"/>
      <c r="R39" s="31">
        <f aca="true" t="shared" si="5" ref="R39:R47">SUM(I39+O39)</f>
        <v>19.880000000000003</v>
      </c>
      <c r="S39" s="31">
        <f aca="true" t="shared" si="6" ref="S39:S47">SUM(G39+M39)</f>
        <v>57.88</v>
      </c>
      <c r="T39" s="1"/>
    </row>
    <row r="40" spans="1:20" ht="12.75">
      <c r="A40" s="66">
        <v>6</v>
      </c>
      <c r="B40" s="6" t="s">
        <v>233</v>
      </c>
      <c r="C40" s="1" t="s">
        <v>172</v>
      </c>
      <c r="D40" s="1" t="s">
        <v>229</v>
      </c>
      <c r="E40" s="1" t="s">
        <v>257</v>
      </c>
      <c r="F40" s="2">
        <v>20</v>
      </c>
      <c r="G40" s="48">
        <v>49.57</v>
      </c>
      <c r="H40" s="42">
        <f t="shared" si="0"/>
        <v>6.57</v>
      </c>
      <c r="I40" s="31">
        <f>SUM(F40+H40)</f>
        <v>26.57</v>
      </c>
      <c r="J40" s="63"/>
      <c r="K40" s="3">
        <f t="shared" si="2"/>
        <v>0</v>
      </c>
      <c r="L40" s="2"/>
      <c r="M40" s="51"/>
      <c r="N40" s="31"/>
      <c r="O40" s="31"/>
      <c r="P40" s="6"/>
      <c r="Q40" s="3"/>
      <c r="R40" s="31">
        <f t="shared" si="5"/>
        <v>26.57</v>
      </c>
      <c r="S40" s="31">
        <f t="shared" si="6"/>
        <v>49.57</v>
      </c>
      <c r="T40" s="1"/>
    </row>
    <row r="41" spans="1:20" ht="12.75">
      <c r="A41" s="66">
        <v>42</v>
      </c>
      <c r="B41" s="1" t="s">
        <v>250</v>
      </c>
      <c r="C41" s="1" t="s">
        <v>172</v>
      </c>
      <c r="D41" s="1" t="s">
        <v>235</v>
      </c>
      <c r="E41" s="1" t="s">
        <v>272</v>
      </c>
      <c r="F41" s="2">
        <v>10</v>
      </c>
      <c r="G41" s="48">
        <v>60.54</v>
      </c>
      <c r="H41" s="42">
        <f t="shared" si="0"/>
        <v>17.54</v>
      </c>
      <c r="I41" s="31">
        <f>SUM(F41+H41)</f>
        <v>27.54</v>
      </c>
      <c r="J41" s="63"/>
      <c r="K41" s="3">
        <f t="shared" si="2"/>
        <v>0</v>
      </c>
      <c r="L41" s="2"/>
      <c r="M41" s="51"/>
      <c r="N41" s="31"/>
      <c r="O41" s="31"/>
      <c r="P41" s="6"/>
      <c r="Q41" s="3"/>
      <c r="R41" s="31">
        <f t="shared" si="5"/>
        <v>27.54</v>
      </c>
      <c r="S41" s="31">
        <f t="shared" si="6"/>
        <v>60.54</v>
      </c>
      <c r="T41" s="1"/>
    </row>
    <row r="42" spans="1:20" ht="12.75">
      <c r="A42" s="66">
        <v>5</v>
      </c>
      <c r="B42" s="1" t="s">
        <v>87</v>
      </c>
      <c r="C42" s="1" t="s">
        <v>172</v>
      </c>
      <c r="D42" s="1" t="s">
        <v>232</v>
      </c>
      <c r="E42" s="1" t="s">
        <v>137</v>
      </c>
      <c r="F42" s="2">
        <v>20</v>
      </c>
      <c r="G42" s="48">
        <v>52.23</v>
      </c>
      <c r="H42" s="42">
        <f t="shared" si="0"/>
        <v>9.229999999999997</v>
      </c>
      <c r="I42" s="31">
        <f t="shared" si="1"/>
        <v>29.229999999999997</v>
      </c>
      <c r="J42" s="63"/>
      <c r="K42" s="3">
        <f t="shared" si="2"/>
        <v>0</v>
      </c>
      <c r="L42" s="2"/>
      <c r="M42" s="51"/>
      <c r="N42" s="31"/>
      <c r="O42" s="31"/>
      <c r="P42" s="6"/>
      <c r="Q42" s="3"/>
      <c r="R42" s="31">
        <f t="shared" si="5"/>
        <v>29.229999999999997</v>
      </c>
      <c r="S42" s="31">
        <f t="shared" si="6"/>
        <v>52.23</v>
      </c>
      <c r="T42" s="1"/>
    </row>
    <row r="43" spans="1:20" ht="12.75">
      <c r="A43" s="66">
        <v>2</v>
      </c>
      <c r="B43" s="1" t="s">
        <v>55</v>
      </c>
      <c r="C43" s="1" t="s">
        <v>172</v>
      </c>
      <c r="D43" s="1" t="s">
        <v>229</v>
      </c>
      <c r="E43" s="1" t="s">
        <v>254</v>
      </c>
      <c r="F43" s="2">
        <v>25</v>
      </c>
      <c r="G43" s="48">
        <v>47.76</v>
      </c>
      <c r="H43" s="42">
        <f t="shared" si="0"/>
        <v>4.759999999999998</v>
      </c>
      <c r="I43" s="31">
        <f aca="true" t="shared" si="7" ref="I43:I48">SUM(F43+H43)</f>
        <v>29.759999999999998</v>
      </c>
      <c r="J43" s="63"/>
      <c r="K43" s="3">
        <f t="shared" si="2"/>
        <v>0</v>
      </c>
      <c r="L43" s="2"/>
      <c r="M43" s="51"/>
      <c r="N43" s="31"/>
      <c r="O43" s="31"/>
      <c r="P43" s="6"/>
      <c r="Q43" s="3"/>
      <c r="R43" s="31">
        <f t="shared" si="5"/>
        <v>29.759999999999998</v>
      </c>
      <c r="S43" s="31">
        <f t="shared" si="6"/>
        <v>47.76</v>
      </c>
      <c r="T43" s="1"/>
    </row>
    <row r="44" spans="1:20" ht="12.75">
      <c r="A44" s="66">
        <v>24</v>
      </c>
      <c r="B44" s="6" t="s">
        <v>243</v>
      </c>
      <c r="C44" s="1" t="s">
        <v>172</v>
      </c>
      <c r="D44" s="1" t="s">
        <v>244</v>
      </c>
      <c r="E44" s="1" t="s">
        <v>265</v>
      </c>
      <c r="F44" s="2">
        <v>5</v>
      </c>
      <c r="G44" s="48">
        <v>71.3</v>
      </c>
      <c r="H44" s="42">
        <f t="shared" si="0"/>
        <v>28.299999999999997</v>
      </c>
      <c r="I44" s="31">
        <f t="shared" si="7"/>
        <v>33.3</v>
      </c>
      <c r="J44" s="63"/>
      <c r="K44" s="3">
        <f t="shared" si="2"/>
        <v>0</v>
      </c>
      <c r="L44" s="2"/>
      <c r="M44" s="51"/>
      <c r="N44" s="31"/>
      <c r="O44" s="31"/>
      <c r="P44" s="6"/>
      <c r="Q44" s="3"/>
      <c r="R44" s="31">
        <f t="shared" si="5"/>
        <v>33.3</v>
      </c>
      <c r="S44" s="31">
        <f t="shared" si="6"/>
        <v>71.3</v>
      </c>
      <c r="T44" s="1"/>
    </row>
    <row r="45" spans="1:20" ht="12.75">
      <c r="A45" s="66">
        <v>4</v>
      </c>
      <c r="B45" s="6" t="s">
        <v>230</v>
      </c>
      <c r="C45" s="1" t="s">
        <v>172</v>
      </c>
      <c r="D45" s="1" t="s">
        <v>231</v>
      </c>
      <c r="E45" s="1" t="s">
        <v>256</v>
      </c>
      <c r="F45" s="2">
        <v>100</v>
      </c>
      <c r="G45" s="48"/>
      <c r="H45" s="42">
        <f t="shared" si="0"/>
        <v>0</v>
      </c>
      <c r="I45" s="31">
        <f t="shared" si="7"/>
        <v>100</v>
      </c>
      <c r="J45" s="63"/>
      <c r="K45" s="3">
        <f t="shared" si="2"/>
        <v>0</v>
      </c>
      <c r="L45" s="2"/>
      <c r="M45" s="51"/>
      <c r="N45" s="31"/>
      <c r="O45" s="31"/>
      <c r="P45" s="6"/>
      <c r="Q45" s="3"/>
      <c r="R45" s="31">
        <f t="shared" si="5"/>
        <v>100</v>
      </c>
      <c r="S45" s="31">
        <f t="shared" si="6"/>
        <v>0</v>
      </c>
      <c r="T45" s="1"/>
    </row>
    <row r="46" spans="1:20" ht="12.75">
      <c r="A46" s="66">
        <v>8</v>
      </c>
      <c r="B46" s="60" t="s">
        <v>236</v>
      </c>
      <c r="C46" s="1" t="s">
        <v>172</v>
      </c>
      <c r="D46" s="8" t="s">
        <v>29</v>
      </c>
      <c r="E46" s="82" t="s">
        <v>138</v>
      </c>
      <c r="F46" s="2">
        <v>100</v>
      </c>
      <c r="G46" s="48"/>
      <c r="H46" s="42">
        <f>IF((G46-$I$8)&gt;0,G46-$I$8,0)</f>
        <v>0</v>
      </c>
      <c r="I46" s="31">
        <f t="shared" si="7"/>
        <v>100</v>
      </c>
      <c r="J46" s="63"/>
      <c r="K46" s="3">
        <f t="shared" si="2"/>
        <v>0</v>
      </c>
      <c r="L46" s="2"/>
      <c r="M46" s="51"/>
      <c r="N46" s="31"/>
      <c r="O46" s="31"/>
      <c r="P46" s="6"/>
      <c r="Q46" s="3"/>
      <c r="R46" s="31">
        <f t="shared" si="5"/>
        <v>100</v>
      </c>
      <c r="S46" s="31">
        <f t="shared" si="6"/>
        <v>0</v>
      </c>
      <c r="T46" s="1"/>
    </row>
    <row r="47" spans="1:20" ht="12.75">
      <c r="A47" s="66">
        <v>15</v>
      </c>
      <c r="B47" s="6" t="s">
        <v>220</v>
      </c>
      <c r="C47" s="1" t="s">
        <v>172</v>
      </c>
      <c r="D47" s="6" t="s">
        <v>29</v>
      </c>
      <c r="E47" s="6" t="s">
        <v>262</v>
      </c>
      <c r="F47" s="2">
        <v>100</v>
      </c>
      <c r="G47" s="48"/>
      <c r="H47" s="42">
        <f t="shared" si="0"/>
        <v>0</v>
      </c>
      <c r="I47" s="31">
        <f t="shared" si="7"/>
        <v>100</v>
      </c>
      <c r="J47" s="63"/>
      <c r="K47" s="3">
        <f t="shared" si="2"/>
        <v>0</v>
      </c>
      <c r="L47" s="2"/>
      <c r="M47" s="51"/>
      <c r="N47" s="31"/>
      <c r="O47" s="31"/>
      <c r="P47" s="6"/>
      <c r="Q47" s="3"/>
      <c r="R47" s="31">
        <f t="shared" si="5"/>
        <v>100</v>
      </c>
      <c r="S47" s="31">
        <f t="shared" si="6"/>
        <v>0</v>
      </c>
      <c r="T47" s="1"/>
    </row>
    <row r="48" spans="1:20" ht="12.75">
      <c r="A48" s="66">
        <v>20</v>
      </c>
      <c r="B48" s="86" t="s">
        <v>242</v>
      </c>
      <c r="C48" s="1" t="s">
        <v>172</v>
      </c>
      <c r="D48" s="86" t="s">
        <v>228</v>
      </c>
      <c r="E48" s="86" t="s">
        <v>264</v>
      </c>
      <c r="F48" s="2">
        <v>100</v>
      </c>
      <c r="G48" s="48"/>
      <c r="H48" s="42">
        <f t="shared" si="0"/>
        <v>0</v>
      </c>
      <c r="I48" s="31">
        <f t="shared" si="7"/>
        <v>100</v>
      </c>
      <c r="J48" s="63"/>
      <c r="K48" s="3">
        <f>IF((J48-$I$8)&gt;0,J48-$I$8,0)</f>
        <v>0</v>
      </c>
      <c r="L48" s="2"/>
      <c r="M48" s="51"/>
      <c r="N48" s="31"/>
      <c r="O48" s="31"/>
      <c r="P48" s="6"/>
      <c r="Q48" s="3"/>
      <c r="R48" s="31">
        <f>SUM(I48+O48)</f>
        <v>100</v>
      </c>
      <c r="S48" s="31">
        <f>SUM(G48+M48)</f>
        <v>0</v>
      </c>
      <c r="T48" s="56"/>
    </row>
    <row r="49" spans="1:20" ht="12.75">
      <c r="A49" s="66">
        <v>29</v>
      </c>
      <c r="B49" s="1" t="s">
        <v>52</v>
      </c>
      <c r="C49" s="1" t="s">
        <v>172</v>
      </c>
      <c r="D49" s="8" t="s">
        <v>53</v>
      </c>
      <c r="E49" s="83" t="s">
        <v>54</v>
      </c>
      <c r="F49" s="2">
        <v>100</v>
      </c>
      <c r="G49" s="48"/>
      <c r="H49" s="42">
        <f aca="true" t="shared" si="8" ref="H49:H56">IF((G49-$I$8)&gt;0,G49-$I$8,0)</f>
        <v>0</v>
      </c>
      <c r="I49" s="31">
        <f aca="true" t="shared" si="9" ref="I49:I56">SUM(F49+H49)</f>
        <v>100</v>
      </c>
      <c r="J49" s="64"/>
      <c r="K49" s="3">
        <f aca="true" t="shared" si="10" ref="K49:K56">IF((J49-$I$8)&gt;0,J49-$I$8,0)</f>
        <v>0</v>
      </c>
      <c r="L49" s="2"/>
      <c r="M49" s="51"/>
      <c r="N49" s="31"/>
      <c r="O49" s="31"/>
      <c r="P49" s="6"/>
      <c r="Q49" s="3"/>
      <c r="R49" s="31">
        <f aca="true" t="shared" si="11" ref="R49:R56">SUM(I49+O49)</f>
        <v>100</v>
      </c>
      <c r="S49" s="31">
        <f aca="true" t="shared" si="12" ref="S49:S56">SUM(G49+M49)</f>
        <v>0</v>
      </c>
      <c r="T49" s="56"/>
    </row>
    <row r="50" spans="1:20" ht="12.75">
      <c r="A50" s="66">
        <v>40</v>
      </c>
      <c r="B50" s="1" t="s">
        <v>46</v>
      </c>
      <c r="C50" s="1" t="s">
        <v>172</v>
      </c>
      <c r="D50" s="1" t="s">
        <v>34</v>
      </c>
      <c r="E50" s="1" t="s">
        <v>136</v>
      </c>
      <c r="F50" s="2">
        <v>100</v>
      </c>
      <c r="G50" s="48"/>
      <c r="H50" s="42">
        <f t="shared" si="8"/>
        <v>0</v>
      </c>
      <c r="I50" s="31">
        <f t="shared" si="9"/>
        <v>100</v>
      </c>
      <c r="J50" s="64"/>
      <c r="K50" s="3">
        <f t="shared" si="10"/>
        <v>0</v>
      </c>
      <c r="L50" s="2"/>
      <c r="M50" s="51"/>
      <c r="N50" s="31"/>
      <c r="O50" s="31"/>
      <c r="P50" s="6"/>
      <c r="Q50" s="3"/>
      <c r="R50" s="31">
        <f t="shared" si="11"/>
        <v>100</v>
      </c>
      <c r="S50" s="31">
        <f t="shared" si="12"/>
        <v>0</v>
      </c>
      <c r="T50" s="56"/>
    </row>
    <row r="51" spans="1:20" ht="12.75">
      <c r="A51" s="66">
        <v>45</v>
      </c>
      <c r="B51" s="1" t="s">
        <v>126</v>
      </c>
      <c r="C51" s="1" t="s">
        <v>172</v>
      </c>
      <c r="D51" s="1" t="s">
        <v>251</v>
      </c>
      <c r="E51" s="1" t="s">
        <v>77</v>
      </c>
      <c r="F51" s="2">
        <v>100</v>
      </c>
      <c r="G51" s="48"/>
      <c r="H51" s="42">
        <f t="shared" si="8"/>
        <v>0</v>
      </c>
      <c r="I51" s="31">
        <f t="shared" si="9"/>
        <v>100</v>
      </c>
      <c r="J51" s="64"/>
      <c r="K51" s="3">
        <f t="shared" si="10"/>
        <v>0</v>
      </c>
      <c r="L51" s="2"/>
      <c r="M51" s="51"/>
      <c r="N51" s="31"/>
      <c r="O51" s="31"/>
      <c r="P51" s="6"/>
      <c r="Q51" s="3"/>
      <c r="R51" s="31">
        <f t="shared" si="11"/>
        <v>100</v>
      </c>
      <c r="S51" s="31">
        <f t="shared" si="12"/>
        <v>0</v>
      </c>
      <c r="T51" s="56"/>
    </row>
    <row r="52" spans="1:20" ht="12.75">
      <c r="A52" s="66">
        <v>14</v>
      </c>
      <c r="B52" s="6" t="s">
        <v>38</v>
      </c>
      <c r="C52" s="1" t="s">
        <v>172</v>
      </c>
      <c r="D52" s="67" t="s">
        <v>163</v>
      </c>
      <c r="E52" s="6" t="s">
        <v>261</v>
      </c>
      <c r="F52" s="2">
        <v>150</v>
      </c>
      <c r="G52" s="48"/>
      <c r="H52" s="42">
        <f t="shared" si="8"/>
        <v>0</v>
      </c>
      <c r="I52" s="31">
        <f t="shared" si="9"/>
        <v>150</v>
      </c>
      <c r="J52" s="64"/>
      <c r="K52" s="3">
        <f t="shared" si="10"/>
        <v>0</v>
      </c>
      <c r="L52" s="2"/>
      <c r="M52" s="51"/>
      <c r="N52" s="31"/>
      <c r="O52" s="31"/>
      <c r="P52" s="6"/>
      <c r="Q52" s="3"/>
      <c r="R52" s="31">
        <f t="shared" si="11"/>
        <v>150</v>
      </c>
      <c r="S52" s="31">
        <f t="shared" si="12"/>
        <v>0</v>
      </c>
      <c r="T52" s="56"/>
    </row>
    <row r="53" spans="1:20" ht="12.75">
      <c r="A53" s="66">
        <v>18</v>
      </c>
      <c r="B53" s="1" t="s">
        <v>88</v>
      </c>
      <c r="C53" s="1" t="s">
        <v>172</v>
      </c>
      <c r="D53" s="1" t="s">
        <v>241</v>
      </c>
      <c r="E53" s="1" t="s">
        <v>79</v>
      </c>
      <c r="F53" s="2">
        <v>150</v>
      </c>
      <c r="G53" s="48"/>
      <c r="H53" s="42">
        <f t="shared" si="8"/>
        <v>0</v>
      </c>
      <c r="I53" s="31">
        <f t="shared" si="9"/>
        <v>150</v>
      </c>
      <c r="J53" s="64"/>
      <c r="K53" s="3">
        <f t="shared" si="10"/>
        <v>0</v>
      </c>
      <c r="L53" s="2"/>
      <c r="M53" s="51"/>
      <c r="N53" s="31"/>
      <c r="O53" s="31"/>
      <c r="P53" s="6"/>
      <c r="Q53" s="3"/>
      <c r="R53" s="31">
        <f t="shared" si="11"/>
        <v>150</v>
      </c>
      <c r="S53" s="31">
        <f t="shared" si="12"/>
        <v>0</v>
      </c>
      <c r="T53" s="56"/>
    </row>
    <row r="54" spans="1:20" ht="12.75">
      <c r="A54" s="66">
        <v>31</v>
      </c>
      <c r="B54" s="6" t="s">
        <v>245</v>
      </c>
      <c r="C54" s="1" t="s">
        <v>172</v>
      </c>
      <c r="D54" s="6" t="s">
        <v>34</v>
      </c>
      <c r="E54" s="6" t="s">
        <v>89</v>
      </c>
      <c r="F54" s="2">
        <v>150</v>
      </c>
      <c r="G54" s="48"/>
      <c r="H54" s="42">
        <f t="shared" si="8"/>
        <v>0</v>
      </c>
      <c r="I54" s="31">
        <f t="shared" si="9"/>
        <v>150</v>
      </c>
      <c r="J54" s="64"/>
      <c r="K54" s="3">
        <f t="shared" si="10"/>
        <v>0</v>
      </c>
      <c r="L54" s="2"/>
      <c r="M54" s="51"/>
      <c r="N54" s="31"/>
      <c r="O54" s="31"/>
      <c r="P54" s="6"/>
      <c r="Q54" s="3"/>
      <c r="R54" s="31">
        <f t="shared" si="11"/>
        <v>150</v>
      </c>
      <c r="S54" s="31">
        <f t="shared" si="12"/>
        <v>0</v>
      </c>
      <c r="T54" s="56"/>
    </row>
    <row r="55" spans="1:20" ht="12.75">
      <c r="A55" s="66">
        <v>35</v>
      </c>
      <c r="B55" s="1" t="s">
        <v>121</v>
      </c>
      <c r="C55" s="1" t="s">
        <v>172</v>
      </c>
      <c r="D55" s="1" t="s">
        <v>29</v>
      </c>
      <c r="E55" s="1" t="s">
        <v>140</v>
      </c>
      <c r="F55" s="2">
        <v>150</v>
      </c>
      <c r="G55" s="48"/>
      <c r="H55" s="42">
        <f t="shared" si="8"/>
        <v>0</v>
      </c>
      <c r="I55" s="31">
        <f t="shared" si="9"/>
        <v>150</v>
      </c>
      <c r="J55" s="64"/>
      <c r="K55" s="3">
        <f t="shared" si="10"/>
        <v>0</v>
      </c>
      <c r="L55" s="2"/>
      <c r="M55" s="51"/>
      <c r="N55" s="31"/>
      <c r="O55" s="31"/>
      <c r="P55" s="6"/>
      <c r="Q55" s="3"/>
      <c r="R55" s="31">
        <f t="shared" si="11"/>
        <v>150</v>
      </c>
      <c r="S55" s="31">
        <f t="shared" si="12"/>
        <v>0</v>
      </c>
      <c r="T55" s="56"/>
    </row>
    <row r="56" spans="1:20" ht="12.75">
      <c r="A56" s="66">
        <v>37</v>
      </c>
      <c r="B56" s="6" t="s">
        <v>249</v>
      </c>
      <c r="C56" s="1" t="s">
        <v>172</v>
      </c>
      <c r="D56" s="1" t="s">
        <v>228</v>
      </c>
      <c r="E56" s="1" t="s">
        <v>270</v>
      </c>
      <c r="F56" s="2">
        <v>150</v>
      </c>
      <c r="G56" s="48"/>
      <c r="H56" s="42">
        <f t="shared" si="8"/>
        <v>0</v>
      </c>
      <c r="I56" s="31">
        <f t="shared" si="9"/>
        <v>150</v>
      </c>
      <c r="J56" s="64"/>
      <c r="K56" s="3">
        <f t="shared" si="10"/>
        <v>0</v>
      </c>
      <c r="L56" s="2"/>
      <c r="M56" s="51"/>
      <c r="N56" s="31"/>
      <c r="O56" s="31"/>
      <c r="P56" s="6"/>
      <c r="Q56" s="3"/>
      <c r="R56" s="31">
        <f t="shared" si="11"/>
        <v>150</v>
      </c>
      <c r="S56" s="31">
        <f t="shared" si="12"/>
        <v>0</v>
      </c>
      <c r="T56" s="56"/>
    </row>
  </sheetData>
  <sheetProtection/>
  <mergeCells count="5">
    <mergeCell ref="C3:E3"/>
    <mergeCell ref="R9:S9"/>
    <mergeCell ref="C4:E4"/>
    <mergeCell ref="J1:T1"/>
    <mergeCell ref="O3:S3"/>
  </mergeCells>
  <printOptions/>
  <pageMargins left="0" right="0.3937007874015748" top="0" bottom="0" header="0" footer="0"/>
  <pageSetup fitToHeight="1" fitToWidth="1" horizontalDpi="300" verticalDpi="300" orientation="landscape" paperSize="9" scale="83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4"/>
  <sheetViews>
    <sheetView zoomScalePageLayoutView="0" workbookViewId="0" topLeftCell="A8">
      <selection activeCell="E20" sqref="A11:E20"/>
    </sheetView>
  </sheetViews>
  <sheetFormatPr defaultColWidth="9.00390625" defaultRowHeight="12.75"/>
  <cols>
    <col min="1" max="1" width="3.875" style="0" customWidth="1"/>
    <col min="2" max="2" width="20.25390625" style="0" customWidth="1"/>
    <col min="3" max="3" width="8.375" style="0" customWidth="1"/>
    <col min="4" max="4" width="11.125" style="0" customWidth="1"/>
    <col min="5" max="5" width="10.875" style="0" customWidth="1"/>
    <col min="6" max="7" width="6.375" style="0" customWidth="1"/>
    <col min="8" max="9" width="8.00390625" style="0" customWidth="1"/>
    <col min="10" max="10" width="4.25390625" style="0" customWidth="1"/>
    <col min="11" max="11" width="0.74609375" style="0" customWidth="1"/>
    <col min="12" max="13" width="6.375" style="0" customWidth="1"/>
    <col min="14" max="14" width="7.00390625" style="0" customWidth="1"/>
    <col min="15" max="15" width="7.375" style="0" customWidth="1"/>
    <col min="16" max="16" width="4.375" style="0" customWidth="1"/>
    <col min="17" max="17" width="0.6171875" style="0" customWidth="1"/>
    <col min="18" max="18" width="6.75390625" style="0" customWidth="1"/>
    <col min="19" max="19" width="7.25390625" style="0" customWidth="1"/>
    <col min="20" max="20" width="5.75390625" style="0" customWidth="1"/>
  </cols>
  <sheetData>
    <row r="1" spans="1:20" ht="20.25">
      <c r="A1" s="39" t="s">
        <v>27</v>
      </c>
      <c r="B1" s="55" t="s">
        <v>167</v>
      </c>
      <c r="C1" s="11" t="s">
        <v>12</v>
      </c>
      <c r="D1" s="13"/>
      <c r="E1" s="10"/>
      <c r="F1" s="10"/>
      <c r="G1" s="10"/>
      <c r="H1" s="13"/>
      <c r="I1" s="13"/>
      <c r="J1" s="108" t="s">
        <v>169</v>
      </c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18.75">
      <c r="A2" s="13"/>
      <c r="B2" s="5"/>
      <c r="C2" s="5"/>
      <c r="D2" s="12"/>
      <c r="E2" s="10"/>
      <c r="F2" s="10"/>
      <c r="G2" s="10"/>
      <c r="H2" s="13"/>
      <c r="I2" s="13"/>
      <c r="J2" s="14"/>
      <c r="K2" s="10"/>
      <c r="L2" s="10"/>
      <c r="M2" s="10"/>
      <c r="N2" s="10"/>
      <c r="O2" s="10"/>
      <c r="P2" s="10"/>
      <c r="Q2" s="10"/>
      <c r="R2" s="10"/>
      <c r="S2" s="10"/>
      <c r="T2" s="13"/>
    </row>
    <row r="3" spans="1:20" ht="15.75">
      <c r="A3" s="16" t="s">
        <v>15</v>
      </c>
      <c r="B3" s="5"/>
      <c r="C3" s="111" t="s">
        <v>168</v>
      </c>
      <c r="D3" s="112"/>
      <c r="E3" s="113"/>
      <c r="F3" s="5"/>
      <c r="G3" s="4"/>
      <c r="H3" s="4"/>
      <c r="I3" s="17" t="s">
        <v>14</v>
      </c>
      <c r="J3" s="4"/>
      <c r="K3" s="4"/>
      <c r="L3" s="4"/>
      <c r="M3" s="4"/>
      <c r="N3" s="4"/>
      <c r="O3" s="109" t="s">
        <v>22</v>
      </c>
      <c r="P3" s="110"/>
      <c r="Q3" s="110"/>
      <c r="R3" s="110"/>
      <c r="S3" s="110"/>
      <c r="T3" s="4"/>
    </row>
    <row r="4" spans="1:20" ht="13.5" customHeight="1">
      <c r="A4" s="5"/>
      <c r="B4" s="5"/>
      <c r="C4" s="111"/>
      <c r="D4" s="112"/>
      <c r="E4" s="113"/>
      <c r="F4" s="5"/>
      <c r="G4" s="4"/>
      <c r="H4" s="5"/>
      <c r="I4" s="5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7.25" customHeight="1">
      <c r="A5" s="5"/>
      <c r="B5" s="5"/>
      <c r="C5" s="5"/>
      <c r="D5" s="5"/>
      <c r="E5" s="5"/>
      <c r="F5" s="5"/>
      <c r="G5" s="20" t="s">
        <v>225</v>
      </c>
      <c r="H5" s="5"/>
      <c r="I5" s="5"/>
      <c r="J5" s="4"/>
      <c r="K5" s="4"/>
      <c r="L5" s="5"/>
      <c r="M5" s="20" t="s">
        <v>224</v>
      </c>
      <c r="N5" s="5"/>
      <c r="O5" s="5"/>
      <c r="P5" s="4"/>
      <c r="Q5" s="4"/>
      <c r="R5" s="4"/>
      <c r="S5" s="4"/>
      <c r="T5" s="4"/>
    </row>
    <row r="6" spans="1:20" ht="14.25" customHeight="1">
      <c r="A6" s="4"/>
      <c r="B6" s="5"/>
      <c r="C6" s="5"/>
      <c r="D6" s="5"/>
      <c r="E6" s="5"/>
      <c r="F6" s="19" t="s">
        <v>20</v>
      </c>
      <c r="G6" s="4"/>
      <c r="H6" s="4"/>
      <c r="I6" s="7">
        <v>145</v>
      </c>
      <c r="J6" s="4"/>
      <c r="K6" s="4"/>
      <c r="L6" s="19"/>
      <c r="M6" s="4"/>
      <c r="N6" s="4"/>
      <c r="O6" s="7"/>
      <c r="P6" s="4"/>
      <c r="Q6" s="4"/>
      <c r="R6" s="4"/>
      <c r="S6" s="4"/>
      <c r="T6" s="4"/>
    </row>
    <row r="7" spans="1:20" ht="14.25" customHeight="1">
      <c r="A7" s="4"/>
      <c r="B7" s="46" t="s">
        <v>19</v>
      </c>
      <c r="C7" s="62">
        <f>MAX(A13:A52)</f>
        <v>41</v>
      </c>
      <c r="D7" s="5"/>
      <c r="E7" s="5"/>
      <c r="F7" s="19" t="s">
        <v>13</v>
      </c>
      <c r="G7" s="4"/>
      <c r="H7" s="4"/>
      <c r="I7" s="21">
        <f>I6/I8</f>
        <v>3.8157894736842106</v>
      </c>
      <c r="J7" s="4"/>
      <c r="K7" s="4"/>
      <c r="L7" s="19"/>
      <c r="M7" s="4"/>
      <c r="N7" s="4"/>
      <c r="O7" s="21"/>
      <c r="P7" s="4"/>
      <c r="Q7" s="4"/>
      <c r="R7" s="4"/>
      <c r="S7" s="4"/>
      <c r="T7" s="4"/>
    </row>
    <row r="8" spans="1:20" ht="14.25" customHeight="1">
      <c r="A8" s="4"/>
      <c r="B8" s="5"/>
      <c r="C8" s="5"/>
      <c r="D8" s="5"/>
      <c r="E8" s="5"/>
      <c r="F8" s="18" t="s">
        <v>0</v>
      </c>
      <c r="G8" s="5"/>
      <c r="H8" s="4"/>
      <c r="I8" s="30">
        <v>38</v>
      </c>
      <c r="J8" s="4"/>
      <c r="K8" s="4"/>
      <c r="L8" s="18"/>
      <c r="M8" s="4"/>
      <c r="N8" s="4"/>
      <c r="O8" s="30"/>
      <c r="P8" s="4"/>
      <c r="Q8" s="4"/>
      <c r="R8" s="4"/>
      <c r="S8" s="4"/>
      <c r="T8" s="4"/>
    </row>
    <row r="9" spans="1:20" ht="14.25" customHeight="1">
      <c r="A9" s="5"/>
      <c r="B9" s="29" t="s">
        <v>18</v>
      </c>
      <c r="C9" s="5"/>
      <c r="D9" s="5"/>
      <c r="E9" s="5"/>
      <c r="F9" s="16" t="s">
        <v>21</v>
      </c>
      <c r="G9" s="5"/>
      <c r="H9" s="5"/>
      <c r="I9" s="38"/>
      <c r="J9" s="4"/>
      <c r="K9" s="4"/>
      <c r="L9" s="16"/>
      <c r="M9" s="5"/>
      <c r="N9" s="4"/>
      <c r="O9" s="57"/>
      <c r="P9" s="4"/>
      <c r="Q9" s="4"/>
      <c r="R9" s="114" t="s">
        <v>24</v>
      </c>
      <c r="S9" s="114"/>
      <c r="T9" s="43" t="s">
        <v>28</v>
      </c>
    </row>
    <row r="10" spans="1:20" ht="75.75">
      <c r="A10" s="24" t="s">
        <v>7</v>
      </c>
      <c r="B10" s="25" t="s">
        <v>10</v>
      </c>
      <c r="C10" s="24" t="s">
        <v>11</v>
      </c>
      <c r="D10" s="25" t="s">
        <v>8</v>
      </c>
      <c r="E10" s="26" t="s">
        <v>9</v>
      </c>
      <c r="F10" s="22" t="s">
        <v>1</v>
      </c>
      <c r="G10" s="32" t="s">
        <v>2</v>
      </c>
      <c r="H10" s="22" t="s">
        <v>3</v>
      </c>
      <c r="I10" s="27" t="s">
        <v>4</v>
      </c>
      <c r="J10" s="23" t="s">
        <v>5</v>
      </c>
      <c r="K10" s="36"/>
      <c r="L10" s="22" t="s">
        <v>1</v>
      </c>
      <c r="M10" s="32" t="s">
        <v>2</v>
      </c>
      <c r="N10" s="22" t="s">
        <v>3</v>
      </c>
      <c r="O10" s="27" t="s">
        <v>4</v>
      </c>
      <c r="P10" s="23" t="s">
        <v>5</v>
      </c>
      <c r="Q10" s="33"/>
      <c r="R10" s="35" t="s">
        <v>6</v>
      </c>
      <c r="S10" s="35" t="s">
        <v>17</v>
      </c>
      <c r="T10" s="24" t="s">
        <v>23</v>
      </c>
    </row>
    <row r="11" spans="1:28" ht="12.75">
      <c r="A11" s="66">
        <v>44</v>
      </c>
      <c r="B11" s="6" t="s">
        <v>166</v>
      </c>
      <c r="C11" s="87" t="s">
        <v>133</v>
      </c>
      <c r="D11" s="6" t="s">
        <v>29</v>
      </c>
      <c r="E11" s="6" t="s">
        <v>134</v>
      </c>
      <c r="F11" s="7">
        <v>10</v>
      </c>
      <c r="G11" s="42">
        <v>43.14</v>
      </c>
      <c r="H11" s="42">
        <f aca="true" t="shared" si="0" ref="H11:H32">IF((G11-$I$8)&gt;0,G11-$I$8,0)</f>
        <v>5.140000000000001</v>
      </c>
      <c r="I11" s="31">
        <f>SUM(F11+H11)</f>
        <v>15.14</v>
      </c>
      <c r="J11" s="92">
        <v>10</v>
      </c>
      <c r="K11" s="3">
        <f aca="true" t="shared" si="1" ref="K11:K17">IF((J11-$I$8)&gt;0,J11-$I$8,0)</f>
        <v>0</v>
      </c>
      <c r="L11" s="7"/>
      <c r="M11" s="42"/>
      <c r="N11" s="31"/>
      <c r="O11" s="31"/>
      <c r="P11" s="6"/>
      <c r="Q11" s="3"/>
      <c r="R11" s="31">
        <f>SUM(I11+O11)</f>
        <v>15.14</v>
      </c>
      <c r="S11" s="31">
        <f>SUM(G11+M11)</f>
        <v>43.14</v>
      </c>
      <c r="T11" s="85"/>
      <c r="U11" s="40"/>
      <c r="V11" s="40"/>
      <c r="W11" s="40"/>
      <c r="X11" s="40"/>
      <c r="Y11" s="40"/>
      <c r="Z11" s="40"/>
      <c r="AA11" s="40"/>
      <c r="AB11" s="40"/>
    </row>
    <row r="12" spans="1:28" ht="12.75">
      <c r="A12" s="66">
        <v>19</v>
      </c>
      <c r="B12" s="6" t="s">
        <v>166</v>
      </c>
      <c r="C12" s="87" t="s">
        <v>133</v>
      </c>
      <c r="D12" s="6" t="s">
        <v>163</v>
      </c>
      <c r="E12" s="6" t="s">
        <v>69</v>
      </c>
      <c r="F12" s="7">
        <v>10</v>
      </c>
      <c r="G12" s="42">
        <v>39.17</v>
      </c>
      <c r="H12" s="42">
        <f t="shared" si="0"/>
        <v>1.1700000000000017</v>
      </c>
      <c r="I12" s="31">
        <f>SUM(F12+H12)</f>
        <v>11.170000000000002</v>
      </c>
      <c r="J12" s="92">
        <v>9</v>
      </c>
      <c r="K12" s="3">
        <f t="shared" si="1"/>
        <v>0</v>
      </c>
      <c r="L12" s="7"/>
      <c r="M12" s="42"/>
      <c r="N12" s="31"/>
      <c r="O12" s="31"/>
      <c r="P12" s="6"/>
      <c r="Q12" s="3"/>
      <c r="R12" s="31">
        <f aca="true" t="shared" si="2" ref="R12:R21">SUM(I12+O12)</f>
        <v>11.170000000000002</v>
      </c>
      <c r="S12" s="31">
        <f aca="true" t="shared" si="3" ref="S12:S21">SUM(G12+M12)</f>
        <v>39.17</v>
      </c>
      <c r="T12" s="56"/>
      <c r="U12" s="40"/>
      <c r="V12" s="40"/>
      <c r="W12" s="40"/>
      <c r="X12" s="40"/>
      <c r="Y12" s="40"/>
      <c r="Z12" s="40"/>
      <c r="AA12" s="40"/>
      <c r="AB12" s="40"/>
    </row>
    <row r="13" spans="1:20" ht="12.75">
      <c r="A13" s="66">
        <v>27</v>
      </c>
      <c r="B13" s="6" t="s">
        <v>92</v>
      </c>
      <c r="C13" s="87" t="s">
        <v>133</v>
      </c>
      <c r="D13" s="6" t="s">
        <v>29</v>
      </c>
      <c r="E13" s="6" t="s">
        <v>68</v>
      </c>
      <c r="F13" s="7">
        <v>0</v>
      </c>
      <c r="G13" s="42">
        <v>39.25</v>
      </c>
      <c r="H13" s="42">
        <f t="shared" si="0"/>
        <v>1.25</v>
      </c>
      <c r="I13" s="31">
        <f aca="true" t="shared" si="4" ref="I13:I19">SUM(F13+H13)</f>
        <v>1.25</v>
      </c>
      <c r="J13" s="90">
        <v>8</v>
      </c>
      <c r="K13" s="3">
        <f t="shared" si="1"/>
        <v>0</v>
      </c>
      <c r="L13" s="7"/>
      <c r="M13" s="42"/>
      <c r="N13" s="31"/>
      <c r="O13" s="31"/>
      <c r="P13" s="6"/>
      <c r="Q13" s="3"/>
      <c r="R13" s="31">
        <f t="shared" si="2"/>
        <v>1.25</v>
      </c>
      <c r="S13" s="31">
        <f t="shared" si="3"/>
        <v>39.25</v>
      </c>
      <c r="T13" s="41"/>
    </row>
    <row r="14" spans="1:20" ht="12.75" customHeight="1">
      <c r="A14" s="66">
        <v>21</v>
      </c>
      <c r="B14" s="6" t="s">
        <v>64</v>
      </c>
      <c r="C14" s="87" t="s">
        <v>133</v>
      </c>
      <c r="D14" s="6" t="s">
        <v>29</v>
      </c>
      <c r="E14" s="6" t="s">
        <v>91</v>
      </c>
      <c r="F14" s="62">
        <v>0</v>
      </c>
      <c r="G14" s="42">
        <v>39.11</v>
      </c>
      <c r="H14" s="42">
        <f t="shared" si="0"/>
        <v>1.1099999999999994</v>
      </c>
      <c r="I14" s="31">
        <f t="shared" si="4"/>
        <v>1.1099999999999994</v>
      </c>
      <c r="J14" s="90">
        <v>7</v>
      </c>
      <c r="K14" s="3">
        <f t="shared" si="1"/>
        <v>0</v>
      </c>
      <c r="L14" s="7"/>
      <c r="M14" s="42"/>
      <c r="N14" s="31"/>
      <c r="O14" s="31"/>
      <c r="P14" s="6"/>
      <c r="Q14" s="3"/>
      <c r="R14" s="31">
        <f t="shared" si="2"/>
        <v>1.1099999999999994</v>
      </c>
      <c r="S14" s="31">
        <f t="shared" si="3"/>
        <v>39.11</v>
      </c>
      <c r="T14" s="41"/>
    </row>
    <row r="15" spans="1:20" ht="12.75">
      <c r="A15" s="66">
        <v>25</v>
      </c>
      <c r="B15" s="6" t="s">
        <v>130</v>
      </c>
      <c r="C15" s="1" t="s">
        <v>172</v>
      </c>
      <c r="D15" s="6" t="s">
        <v>29</v>
      </c>
      <c r="E15" s="6" t="s">
        <v>141</v>
      </c>
      <c r="F15" s="91" t="s">
        <v>313</v>
      </c>
      <c r="G15" s="101" t="s">
        <v>317</v>
      </c>
      <c r="H15" s="42">
        <f t="shared" si="0"/>
        <v>0</v>
      </c>
      <c r="I15" s="31">
        <f t="shared" si="4"/>
        <v>0</v>
      </c>
      <c r="J15" s="90">
        <v>6</v>
      </c>
      <c r="K15" s="3">
        <f t="shared" si="1"/>
        <v>0</v>
      </c>
      <c r="L15" s="7"/>
      <c r="M15" s="42"/>
      <c r="N15" s="31"/>
      <c r="O15" s="31"/>
      <c r="P15" s="6"/>
      <c r="Q15" s="3"/>
      <c r="R15" s="31">
        <f>SUM(I15+O15)</f>
        <v>0</v>
      </c>
      <c r="S15" s="31">
        <f>SUM(G15+M15)</f>
        <v>37.64</v>
      </c>
      <c r="T15" s="41"/>
    </row>
    <row r="16" spans="1:20" ht="12.75">
      <c r="A16" s="66">
        <v>10</v>
      </c>
      <c r="B16" s="6" t="s">
        <v>166</v>
      </c>
      <c r="C16" s="1" t="s">
        <v>172</v>
      </c>
      <c r="D16" s="6" t="s">
        <v>163</v>
      </c>
      <c r="E16" s="6" t="s">
        <v>260</v>
      </c>
      <c r="F16" s="7">
        <v>0</v>
      </c>
      <c r="G16" s="42">
        <v>37.61</v>
      </c>
      <c r="H16" s="42">
        <f>IF((G16-$I$8)&gt;0,G16-$I$8,0)</f>
        <v>0</v>
      </c>
      <c r="I16" s="31">
        <f t="shared" si="4"/>
        <v>0</v>
      </c>
      <c r="J16" s="90">
        <v>5</v>
      </c>
      <c r="K16" s="3"/>
      <c r="L16" s="7"/>
      <c r="M16" s="42"/>
      <c r="N16" s="31"/>
      <c r="O16" s="31"/>
      <c r="P16" s="6"/>
      <c r="Q16" s="3"/>
      <c r="R16" s="31">
        <f t="shared" si="2"/>
        <v>0</v>
      </c>
      <c r="S16" s="31">
        <f t="shared" si="3"/>
        <v>37.61</v>
      </c>
      <c r="T16" s="41"/>
    </row>
    <row r="17" spans="1:20" ht="12.75">
      <c r="A17" s="66">
        <v>1</v>
      </c>
      <c r="B17" s="6" t="s">
        <v>67</v>
      </c>
      <c r="C17" s="97" t="s">
        <v>99</v>
      </c>
      <c r="D17" s="6" t="s">
        <v>29</v>
      </c>
      <c r="E17" s="6" t="s">
        <v>253</v>
      </c>
      <c r="F17" s="91" t="s">
        <v>313</v>
      </c>
      <c r="G17" s="101" t="s">
        <v>318</v>
      </c>
      <c r="H17" s="42">
        <f t="shared" si="0"/>
        <v>0</v>
      </c>
      <c r="I17" s="31">
        <f t="shared" si="4"/>
        <v>0</v>
      </c>
      <c r="J17" s="90">
        <v>4</v>
      </c>
      <c r="K17" s="3">
        <f t="shared" si="1"/>
        <v>0</v>
      </c>
      <c r="L17" s="7"/>
      <c r="M17" s="42"/>
      <c r="N17" s="31"/>
      <c r="O17" s="31"/>
      <c r="P17" s="6"/>
      <c r="Q17" s="3"/>
      <c r="R17" s="31">
        <f t="shared" si="2"/>
        <v>0</v>
      </c>
      <c r="S17" s="31">
        <f t="shared" si="3"/>
        <v>36.95</v>
      </c>
      <c r="T17" s="41"/>
    </row>
    <row r="18" spans="1:20" ht="12.75">
      <c r="A18" s="66">
        <v>39</v>
      </c>
      <c r="B18" s="1" t="s">
        <v>109</v>
      </c>
      <c r="C18" s="1" t="s">
        <v>172</v>
      </c>
      <c r="D18" s="1" t="s">
        <v>205</v>
      </c>
      <c r="E18" s="1" t="s">
        <v>60</v>
      </c>
      <c r="F18" s="45" t="s">
        <v>313</v>
      </c>
      <c r="G18" s="102" t="s">
        <v>321</v>
      </c>
      <c r="H18" s="42">
        <f t="shared" si="0"/>
        <v>0</v>
      </c>
      <c r="I18" s="31">
        <f t="shared" si="4"/>
        <v>0</v>
      </c>
      <c r="J18" s="90">
        <v>3</v>
      </c>
      <c r="K18" s="3"/>
      <c r="L18" s="7"/>
      <c r="M18" s="42"/>
      <c r="N18" s="31"/>
      <c r="O18" s="31"/>
      <c r="P18" s="6"/>
      <c r="Q18" s="3"/>
      <c r="R18" s="31">
        <f t="shared" si="2"/>
        <v>0</v>
      </c>
      <c r="S18" s="31">
        <f t="shared" si="3"/>
        <v>36.54</v>
      </c>
      <c r="T18" s="41"/>
    </row>
    <row r="19" spans="1:20" ht="12.75">
      <c r="A19" s="66">
        <v>26</v>
      </c>
      <c r="B19" s="6" t="s">
        <v>124</v>
      </c>
      <c r="C19" s="97" t="s">
        <v>99</v>
      </c>
      <c r="D19" s="6" t="s">
        <v>41</v>
      </c>
      <c r="E19" s="6" t="s">
        <v>93</v>
      </c>
      <c r="F19" s="91" t="s">
        <v>313</v>
      </c>
      <c r="G19" s="101" t="s">
        <v>312</v>
      </c>
      <c r="H19" s="42">
        <f t="shared" si="0"/>
        <v>0</v>
      </c>
      <c r="I19" s="31">
        <f t="shared" si="4"/>
        <v>0</v>
      </c>
      <c r="J19" s="90">
        <v>2</v>
      </c>
      <c r="K19" s="3"/>
      <c r="L19" s="7"/>
      <c r="M19" s="42"/>
      <c r="N19" s="31"/>
      <c r="O19" s="31"/>
      <c r="P19" s="6"/>
      <c r="Q19" s="3"/>
      <c r="R19" s="31">
        <f t="shared" si="2"/>
        <v>0</v>
      </c>
      <c r="S19" s="31">
        <f t="shared" si="3"/>
        <v>35.99</v>
      </c>
      <c r="T19" s="41"/>
    </row>
    <row r="20" spans="1:20" ht="12.75">
      <c r="A20" s="66">
        <v>3</v>
      </c>
      <c r="B20" s="1" t="s">
        <v>43</v>
      </c>
      <c r="C20" s="1" t="s">
        <v>172</v>
      </c>
      <c r="D20" s="1" t="s">
        <v>163</v>
      </c>
      <c r="E20" s="1" t="s">
        <v>255</v>
      </c>
      <c r="F20" s="7">
        <v>0</v>
      </c>
      <c r="G20" s="42">
        <v>35.75</v>
      </c>
      <c r="H20" s="42">
        <f t="shared" si="0"/>
        <v>0</v>
      </c>
      <c r="I20" s="31">
        <f>SUM(F20+H20)</f>
        <v>0</v>
      </c>
      <c r="J20" s="90">
        <v>1</v>
      </c>
      <c r="K20" s="3"/>
      <c r="L20" s="7"/>
      <c r="M20" s="42"/>
      <c r="N20" s="31"/>
      <c r="O20" s="31"/>
      <c r="P20" s="6"/>
      <c r="Q20" s="3"/>
      <c r="R20" s="31">
        <f t="shared" si="2"/>
        <v>0</v>
      </c>
      <c r="S20" s="31">
        <f t="shared" si="3"/>
        <v>35.75</v>
      </c>
      <c r="T20" s="41"/>
    </row>
    <row r="21" spans="1:20" ht="12.75">
      <c r="A21" s="66">
        <v>28</v>
      </c>
      <c r="B21" s="6" t="s">
        <v>129</v>
      </c>
      <c r="C21" s="1" t="s">
        <v>172</v>
      </c>
      <c r="D21" s="1" t="s">
        <v>29</v>
      </c>
      <c r="E21" s="1" t="s">
        <v>266</v>
      </c>
      <c r="F21" s="7">
        <v>0</v>
      </c>
      <c r="G21" s="42">
        <v>37.67</v>
      </c>
      <c r="H21" s="42">
        <f t="shared" si="0"/>
        <v>0</v>
      </c>
      <c r="I21" s="31">
        <f aca="true" t="shared" si="5" ref="I21:I29">SUM(F21+H21)</f>
        <v>0</v>
      </c>
      <c r="J21" s="64"/>
      <c r="K21" s="3"/>
      <c r="L21" s="7"/>
      <c r="M21" s="42"/>
      <c r="N21" s="31"/>
      <c r="O21" s="31"/>
      <c r="P21" s="6"/>
      <c r="Q21" s="3"/>
      <c r="R21" s="31">
        <f t="shared" si="2"/>
        <v>0</v>
      </c>
      <c r="S21" s="31">
        <f t="shared" si="3"/>
        <v>37.67</v>
      </c>
      <c r="T21" s="41"/>
    </row>
    <row r="22" spans="1:20" ht="12.75">
      <c r="A22" s="66">
        <v>36</v>
      </c>
      <c r="B22" s="6" t="s">
        <v>36</v>
      </c>
      <c r="C22" s="1" t="s">
        <v>172</v>
      </c>
      <c r="D22" s="6" t="s">
        <v>229</v>
      </c>
      <c r="E22" s="6" t="s">
        <v>269</v>
      </c>
      <c r="F22" s="7">
        <v>0</v>
      </c>
      <c r="G22" s="42">
        <v>38.2</v>
      </c>
      <c r="H22" s="42">
        <f t="shared" si="0"/>
        <v>0.20000000000000284</v>
      </c>
      <c r="I22" s="31">
        <f t="shared" si="5"/>
        <v>0.20000000000000284</v>
      </c>
      <c r="J22" s="90"/>
      <c r="K22" s="3"/>
      <c r="L22" s="7"/>
      <c r="M22" s="42"/>
      <c r="N22" s="31"/>
      <c r="O22" s="31"/>
      <c r="P22" s="6"/>
      <c r="Q22" s="3"/>
      <c r="R22" s="31">
        <f aca="true" t="shared" si="6" ref="R22:R32">SUM(I22+O22)</f>
        <v>0.20000000000000284</v>
      </c>
      <c r="S22" s="31">
        <f aca="true" t="shared" si="7" ref="S22:S32">SUM(G22+M22)</f>
        <v>38.2</v>
      </c>
      <c r="T22" s="41"/>
    </row>
    <row r="23" spans="1:20" ht="12.75">
      <c r="A23" s="66">
        <v>13</v>
      </c>
      <c r="B23" s="1" t="s">
        <v>115</v>
      </c>
      <c r="C23" s="1" t="s">
        <v>172</v>
      </c>
      <c r="D23" s="1" t="s">
        <v>229</v>
      </c>
      <c r="E23" s="1" t="s">
        <v>139</v>
      </c>
      <c r="F23" s="91" t="s">
        <v>313</v>
      </c>
      <c r="G23" s="101" t="s">
        <v>314</v>
      </c>
      <c r="H23" s="42">
        <f t="shared" si="0"/>
        <v>0.259999999999998</v>
      </c>
      <c r="I23" s="31">
        <f t="shared" si="5"/>
        <v>0.259999999999998</v>
      </c>
      <c r="J23" s="90"/>
      <c r="K23" s="3"/>
      <c r="L23" s="7"/>
      <c r="M23" s="42"/>
      <c r="N23" s="31"/>
      <c r="O23" s="31"/>
      <c r="P23" s="6"/>
      <c r="Q23" s="3"/>
      <c r="R23" s="31">
        <f t="shared" si="6"/>
        <v>0.259999999999998</v>
      </c>
      <c r="S23" s="31">
        <f t="shared" si="7"/>
        <v>38.26</v>
      </c>
      <c r="T23" s="41"/>
    </row>
    <row r="24" spans="1:20" ht="12.75">
      <c r="A24" s="66">
        <v>34</v>
      </c>
      <c r="B24" s="6" t="s">
        <v>247</v>
      </c>
      <c r="C24" s="1" t="s">
        <v>172</v>
      </c>
      <c r="D24" s="6" t="s">
        <v>248</v>
      </c>
      <c r="E24" s="6" t="s">
        <v>268</v>
      </c>
      <c r="F24" s="7">
        <v>0</v>
      </c>
      <c r="G24" s="42">
        <v>38.57</v>
      </c>
      <c r="H24" s="42">
        <f t="shared" si="0"/>
        <v>0.5700000000000003</v>
      </c>
      <c r="I24" s="31">
        <f t="shared" si="5"/>
        <v>0.5700000000000003</v>
      </c>
      <c r="J24" s="72"/>
      <c r="K24" s="3"/>
      <c r="L24" s="7"/>
      <c r="M24" s="42"/>
      <c r="N24" s="31"/>
      <c r="O24" s="31"/>
      <c r="P24" s="6"/>
      <c r="Q24" s="3"/>
      <c r="R24" s="31">
        <f t="shared" si="6"/>
        <v>0.5700000000000003</v>
      </c>
      <c r="S24" s="31">
        <f t="shared" si="7"/>
        <v>38.57</v>
      </c>
      <c r="T24" s="41"/>
    </row>
    <row r="25" spans="1:20" ht="12.75">
      <c r="A25" s="66">
        <v>12</v>
      </c>
      <c r="B25" s="1" t="s">
        <v>238</v>
      </c>
      <c r="C25" s="1" t="s">
        <v>172</v>
      </c>
      <c r="D25" s="1" t="s">
        <v>29</v>
      </c>
      <c r="E25" s="1" t="s">
        <v>90</v>
      </c>
      <c r="F25" s="7">
        <v>0</v>
      </c>
      <c r="G25" s="42">
        <v>38.68</v>
      </c>
      <c r="H25" s="42">
        <f t="shared" si="0"/>
        <v>0.6799999999999997</v>
      </c>
      <c r="I25" s="31">
        <f t="shared" si="5"/>
        <v>0.6799999999999997</v>
      </c>
      <c r="J25" s="90"/>
      <c r="K25" s="3"/>
      <c r="L25" s="7"/>
      <c r="M25" s="42"/>
      <c r="N25" s="31"/>
      <c r="O25" s="31"/>
      <c r="P25" s="6"/>
      <c r="Q25" s="3"/>
      <c r="R25" s="31">
        <f t="shared" si="6"/>
        <v>0.6799999999999997</v>
      </c>
      <c r="S25" s="31">
        <f t="shared" si="7"/>
        <v>38.68</v>
      </c>
      <c r="T25" s="41"/>
    </row>
    <row r="26" spans="1:20" ht="12.75">
      <c r="A26" s="66">
        <v>16</v>
      </c>
      <c r="B26" s="1" t="s">
        <v>31</v>
      </c>
      <c r="C26" s="1" t="s">
        <v>172</v>
      </c>
      <c r="D26" s="1" t="s">
        <v>239</v>
      </c>
      <c r="E26" s="1" t="s">
        <v>84</v>
      </c>
      <c r="F26" s="6">
        <v>0</v>
      </c>
      <c r="G26" s="93">
        <v>38.71</v>
      </c>
      <c r="H26" s="42">
        <f t="shared" si="0"/>
        <v>0.7100000000000009</v>
      </c>
      <c r="I26" s="31">
        <f t="shared" si="5"/>
        <v>0.7100000000000009</v>
      </c>
      <c r="J26" s="72"/>
      <c r="K26" s="3"/>
      <c r="L26" s="7"/>
      <c r="M26" s="42"/>
      <c r="N26" s="31"/>
      <c r="O26" s="31"/>
      <c r="P26" s="6"/>
      <c r="Q26" s="3"/>
      <c r="R26" s="31">
        <f t="shared" si="6"/>
        <v>0.7100000000000009</v>
      </c>
      <c r="S26" s="31">
        <f t="shared" si="7"/>
        <v>38.71</v>
      </c>
      <c r="T26" s="41"/>
    </row>
    <row r="27" spans="1:20" ht="12.75">
      <c r="A27" s="66">
        <v>22</v>
      </c>
      <c r="B27" s="6" t="s">
        <v>67</v>
      </c>
      <c r="C27" s="97" t="s">
        <v>99</v>
      </c>
      <c r="D27" s="6" t="s">
        <v>35</v>
      </c>
      <c r="E27" s="6" t="s">
        <v>135</v>
      </c>
      <c r="F27" s="7">
        <v>0</v>
      </c>
      <c r="G27" s="93">
        <v>39.22</v>
      </c>
      <c r="H27" s="42">
        <f t="shared" si="0"/>
        <v>1.2199999999999989</v>
      </c>
      <c r="I27" s="31">
        <f t="shared" si="5"/>
        <v>1.2199999999999989</v>
      </c>
      <c r="J27" s="72"/>
      <c r="K27" s="3"/>
      <c r="L27" s="7"/>
      <c r="M27" s="42"/>
      <c r="N27" s="31"/>
      <c r="O27" s="31"/>
      <c r="P27" s="6"/>
      <c r="Q27" s="3"/>
      <c r="R27" s="31">
        <f t="shared" si="6"/>
        <v>1.2199999999999989</v>
      </c>
      <c r="S27" s="31">
        <f t="shared" si="7"/>
        <v>39.22</v>
      </c>
      <c r="T27" s="41"/>
    </row>
    <row r="28" spans="1:20" ht="12.75">
      <c r="A28" s="66">
        <v>17</v>
      </c>
      <c r="B28" s="6" t="s">
        <v>240</v>
      </c>
      <c r="C28" s="97" t="s">
        <v>99</v>
      </c>
      <c r="D28" s="6" t="s">
        <v>41</v>
      </c>
      <c r="E28" s="6" t="s">
        <v>263</v>
      </c>
      <c r="F28" s="7">
        <v>0</v>
      </c>
      <c r="G28" s="93">
        <v>40.68</v>
      </c>
      <c r="H28" s="42">
        <f t="shared" si="0"/>
        <v>2.6799999999999997</v>
      </c>
      <c r="I28" s="31">
        <f t="shared" si="5"/>
        <v>2.6799999999999997</v>
      </c>
      <c r="J28" s="92"/>
      <c r="K28" s="3"/>
      <c r="L28" s="7"/>
      <c r="M28" s="42"/>
      <c r="N28" s="31"/>
      <c r="O28" s="31"/>
      <c r="P28" s="6"/>
      <c r="Q28" s="3"/>
      <c r="R28" s="31">
        <f t="shared" si="6"/>
        <v>2.6799999999999997</v>
      </c>
      <c r="S28" s="31">
        <f t="shared" si="7"/>
        <v>40.68</v>
      </c>
      <c r="T28" s="41"/>
    </row>
    <row r="29" spans="1:20" ht="12.75">
      <c r="A29" s="66">
        <v>30</v>
      </c>
      <c r="B29" s="1" t="s">
        <v>125</v>
      </c>
      <c r="C29" s="1" t="s">
        <v>172</v>
      </c>
      <c r="D29" s="1" t="s">
        <v>29</v>
      </c>
      <c r="E29" s="1" t="s">
        <v>131</v>
      </c>
      <c r="F29" s="45" t="s">
        <v>320</v>
      </c>
      <c r="G29" s="103" t="s">
        <v>319</v>
      </c>
      <c r="H29" s="42">
        <f t="shared" si="0"/>
        <v>1.8100000000000023</v>
      </c>
      <c r="I29" s="31">
        <f t="shared" si="5"/>
        <v>6.810000000000002</v>
      </c>
      <c r="J29" s="92"/>
      <c r="K29" s="3"/>
      <c r="L29" s="7"/>
      <c r="M29" s="42"/>
      <c r="N29" s="31"/>
      <c r="O29" s="31"/>
      <c r="P29" s="6"/>
      <c r="Q29" s="3"/>
      <c r="R29" s="31">
        <f t="shared" si="6"/>
        <v>6.810000000000002</v>
      </c>
      <c r="S29" s="31">
        <f t="shared" si="7"/>
        <v>39.81</v>
      </c>
      <c r="T29" s="41"/>
    </row>
    <row r="30" spans="1:20" ht="12.75">
      <c r="A30" s="66">
        <v>7</v>
      </c>
      <c r="B30" s="1" t="s">
        <v>234</v>
      </c>
      <c r="C30" s="1" t="s">
        <v>172</v>
      </c>
      <c r="D30" s="1" t="s">
        <v>235</v>
      </c>
      <c r="E30" s="1" t="s">
        <v>258</v>
      </c>
      <c r="F30" s="7">
        <v>5</v>
      </c>
      <c r="G30" s="93">
        <v>46.49</v>
      </c>
      <c r="H30" s="42">
        <f t="shared" si="0"/>
        <v>8.490000000000002</v>
      </c>
      <c r="I30" s="31">
        <f>SUM(F30+H30)</f>
        <v>13.490000000000002</v>
      </c>
      <c r="J30" s="92"/>
      <c r="K30" s="3"/>
      <c r="L30" s="7"/>
      <c r="M30" s="42"/>
      <c r="N30" s="31"/>
      <c r="O30" s="31"/>
      <c r="P30" s="6"/>
      <c r="Q30" s="3"/>
      <c r="R30" s="31">
        <f t="shared" si="6"/>
        <v>13.490000000000002</v>
      </c>
      <c r="S30" s="31">
        <f t="shared" si="7"/>
        <v>46.49</v>
      </c>
      <c r="T30" s="41"/>
    </row>
    <row r="31" spans="1:20" ht="12.75">
      <c r="A31" s="66">
        <v>23</v>
      </c>
      <c r="B31" s="1" t="s">
        <v>40</v>
      </c>
      <c r="C31" s="1" t="s">
        <v>172</v>
      </c>
      <c r="D31" s="1" t="s">
        <v>229</v>
      </c>
      <c r="E31" s="1" t="s">
        <v>132</v>
      </c>
      <c r="F31" s="91" t="s">
        <v>316</v>
      </c>
      <c r="G31" s="104" t="s">
        <v>315</v>
      </c>
      <c r="H31" s="42">
        <f t="shared" si="0"/>
        <v>5.149999999999999</v>
      </c>
      <c r="I31" s="31">
        <f>SUM(F31+H31)</f>
        <v>15.149999999999999</v>
      </c>
      <c r="J31" s="50"/>
      <c r="K31" s="3"/>
      <c r="L31" s="2"/>
      <c r="M31" s="51"/>
      <c r="N31" s="31"/>
      <c r="O31" s="31"/>
      <c r="P31" s="6"/>
      <c r="Q31" s="3"/>
      <c r="R31" s="31">
        <f t="shared" si="6"/>
        <v>15.149999999999999</v>
      </c>
      <c r="S31" s="31">
        <f t="shared" si="7"/>
        <v>43.15</v>
      </c>
      <c r="T31" s="41"/>
    </row>
    <row r="32" spans="1:20" ht="12.75">
      <c r="A32" s="66">
        <v>41</v>
      </c>
      <c r="B32" s="6" t="s">
        <v>112</v>
      </c>
      <c r="C32" s="97" t="s">
        <v>99</v>
      </c>
      <c r="D32" s="6" t="s">
        <v>29</v>
      </c>
      <c r="E32" s="6" t="s">
        <v>162</v>
      </c>
      <c r="F32" s="7">
        <v>100</v>
      </c>
      <c r="G32" s="93"/>
      <c r="H32" s="42">
        <f t="shared" si="0"/>
        <v>0</v>
      </c>
      <c r="I32" s="31">
        <f>SUM(F32+H32)</f>
        <v>100</v>
      </c>
      <c r="J32" s="50"/>
      <c r="K32" s="3"/>
      <c r="L32" s="2"/>
      <c r="M32" s="51"/>
      <c r="N32" s="31"/>
      <c r="O32" s="31"/>
      <c r="P32" s="6"/>
      <c r="Q32" s="3"/>
      <c r="R32" s="31">
        <f t="shared" si="6"/>
        <v>100</v>
      </c>
      <c r="S32" s="31">
        <f t="shared" si="7"/>
        <v>0</v>
      </c>
      <c r="T32" s="41"/>
    </row>
    <row r="33" spans="1:20" ht="12.75">
      <c r="A33" s="54"/>
      <c r="B33" s="1"/>
      <c r="C33" s="9"/>
      <c r="D33" s="8"/>
      <c r="E33" s="8"/>
      <c r="F33" s="45"/>
      <c r="G33" s="49"/>
      <c r="H33" s="42"/>
      <c r="I33" s="31"/>
      <c r="J33" s="50"/>
      <c r="K33" s="3"/>
      <c r="L33" s="2"/>
      <c r="M33" s="51"/>
      <c r="N33" s="31"/>
      <c r="O33" s="31"/>
      <c r="P33" s="6"/>
      <c r="Q33" s="3"/>
      <c r="R33" s="31"/>
      <c r="S33" s="31"/>
      <c r="T33" s="41"/>
    </row>
    <row r="34" spans="1:20" ht="12.75">
      <c r="A34" s="54"/>
      <c r="B34" s="1"/>
      <c r="C34" s="9"/>
      <c r="D34" s="8"/>
      <c r="E34" s="8"/>
      <c r="F34" s="45"/>
      <c r="G34" s="49"/>
      <c r="H34" s="42"/>
      <c r="I34" s="31"/>
      <c r="J34" s="50"/>
      <c r="K34" s="3"/>
      <c r="L34" s="2"/>
      <c r="M34" s="51"/>
      <c r="N34" s="31"/>
      <c r="O34" s="31"/>
      <c r="P34" s="6"/>
      <c r="Q34" s="3"/>
      <c r="R34" s="31"/>
      <c r="S34" s="31"/>
      <c r="T34" s="41"/>
    </row>
  </sheetData>
  <sheetProtection/>
  <mergeCells count="5">
    <mergeCell ref="C3:E3"/>
    <mergeCell ref="R9:S9"/>
    <mergeCell ref="C4:E4"/>
    <mergeCell ref="J1:T1"/>
    <mergeCell ref="O3:S3"/>
  </mergeCells>
  <printOptions/>
  <pageMargins left="0.5511811023622047" right="0.5118110236220472" top="0.19" bottom="0.18" header="0" footer="0"/>
  <pageSetup horizontalDpi="300" verticalDpi="300" orientation="portrait" paperSize="9" scale="98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zoomScalePageLayoutView="0" workbookViewId="0" topLeftCell="A1">
      <selection activeCell="R5" sqref="R5"/>
    </sheetView>
  </sheetViews>
  <sheetFormatPr defaultColWidth="9.00390625" defaultRowHeight="12.75"/>
  <cols>
    <col min="1" max="1" width="3.75390625" style="0" customWidth="1"/>
    <col min="2" max="2" width="20.875" style="0" customWidth="1"/>
    <col min="3" max="3" width="8.375" style="0" customWidth="1"/>
    <col min="4" max="4" width="11.875" style="0" customWidth="1"/>
    <col min="5" max="5" width="8.25390625" style="0" customWidth="1"/>
    <col min="6" max="6" width="6.75390625" style="0" customWidth="1"/>
    <col min="7" max="7" width="7.00390625" style="0" customWidth="1"/>
    <col min="8" max="8" width="6.875" style="0" customWidth="1"/>
    <col min="9" max="9" width="7.00390625" style="0" customWidth="1"/>
    <col min="10" max="10" width="4.00390625" style="0" customWidth="1"/>
    <col min="11" max="11" width="0.74609375" style="0" customWidth="1"/>
    <col min="12" max="12" width="6.875" style="0" customWidth="1"/>
    <col min="13" max="13" width="6.125" style="0" customWidth="1"/>
    <col min="14" max="14" width="7.00390625" style="0" customWidth="1"/>
    <col min="15" max="15" width="6.875" style="0" customWidth="1"/>
    <col min="16" max="16" width="3.75390625" style="0" customWidth="1"/>
    <col min="17" max="17" width="0.6171875" style="0" customWidth="1"/>
    <col min="18" max="18" width="6.875" style="0" customWidth="1"/>
    <col min="19" max="19" width="7.25390625" style="0" customWidth="1"/>
    <col min="20" max="20" width="5.375" style="0" customWidth="1"/>
  </cols>
  <sheetData>
    <row r="1" spans="1:20" ht="20.25">
      <c r="A1" s="39" t="s">
        <v>27</v>
      </c>
      <c r="B1" s="55" t="s">
        <v>167</v>
      </c>
      <c r="C1" s="11" t="s">
        <v>12</v>
      </c>
      <c r="D1" s="13"/>
      <c r="E1" s="10"/>
      <c r="F1" s="10"/>
      <c r="G1" s="10"/>
      <c r="H1" s="13"/>
      <c r="I1" s="13"/>
      <c r="J1" s="108" t="s">
        <v>169</v>
      </c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12" customHeight="1">
      <c r="A2" s="13"/>
      <c r="B2" s="5"/>
      <c r="C2" s="5"/>
      <c r="D2" s="12"/>
      <c r="E2" s="10"/>
      <c r="F2" s="10"/>
      <c r="G2" s="10"/>
      <c r="H2" s="13"/>
      <c r="I2" s="13"/>
      <c r="J2" s="14"/>
      <c r="K2" s="10"/>
      <c r="L2" s="10"/>
      <c r="M2" s="10"/>
      <c r="N2" s="10"/>
      <c r="O2" s="10"/>
      <c r="P2" s="10"/>
      <c r="Q2" s="10"/>
      <c r="R2" s="10"/>
      <c r="S2" s="10"/>
      <c r="T2" s="13"/>
    </row>
    <row r="3" spans="1:20" ht="15.75">
      <c r="A3" s="16" t="s">
        <v>15</v>
      </c>
      <c r="B3" s="5"/>
      <c r="C3" s="111" t="s">
        <v>168</v>
      </c>
      <c r="D3" s="112"/>
      <c r="E3" s="113"/>
      <c r="F3" s="5"/>
      <c r="G3" s="4"/>
      <c r="H3" s="4"/>
      <c r="I3" s="17" t="s">
        <v>14</v>
      </c>
      <c r="J3" s="4"/>
      <c r="K3" s="4"/>
      <c r="L3" s="4"/>
      <c r="M3" s="4"/>
      <c r="N3" s="4"/>
      <c r="O3" s="109" t="s">
        <v>22</v>
      </c>
      <c r="P3" s="110"/>
      <c r="Q3" s="110"/>
      <c r="R3" s="110"/>
      <c r="S3" s="110"/>
      <c r="T3" s="4"/>
    </row>
    <row r="4" spans="1:20" ht="9.75" customHeight="1">
      <c r="A4" s="5"/>
      <c r="B4" s="5"/>
      <c r="C4" s="111"/>
      <c r="D4" s="112"/>
      <c r="E4" s="113"/>
      <c r="F4" s="5"/>
      <c r="G4" s="4"/>
      <c r="H4" s="5"/>
      <c r="I4" s="5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">
      <c r="A5" s="5"/>
      <c r="B5" s="5"/>
      <c r="C5" s="5"/>
      <c r="D5" s="5"/>
      <c r="E5" s="5"/>
      <c r="F5" s="5"/>
      <c r="G5" s="20" t="s">
        <v>16</v>
      </c>
      <c r="H5" s="5"/>
      <c r="I5" s="5"/>
      <c r="J5" s="4"/>
      <c r="K5" s="4"/>
      <c r="L5" s="5"/>
      <c r="M5" s="20" t="s">
        <v>223</v>
      </c>
      <c r="N5" s="5"/>
      <c r="O5" s="5"/>
      <c r="P5" s="4"/>
      <c r="Q5" s="4"/>
      <c r="R5" s="4"/>
      <c r="S5" s="4"/>
      <c r="T5" s="4"/>
    </row>
    <row r="6" spans="1:20" ht="15" customHeight="1">
      <c r="A6" s="4"/>
      <c r="B6" s="5"/>
      <c r="C6" s="5"/>
      <c r="D6" s="5"/>
      <c r="E6" s="5"/>
      <c r="F6" s="19" t="s">
        <v>20</v>
      </c>
      <c r="G6" s="4"/>
      <c r="H6" s="4"/>
      <c r="I6" s="7">
        <v>155</v>
      </c>
      <c r="J6" s="4"/>
      <c r="K6" s="4"/>
      <c r="L6" s="19"/>
      <c r="M6" s="4"/>
      <c r="N6" s="4"/>
      <c r="O6" s="7"/>
      <c r="P6" s="4"/>
      <c r="Q6" s="4"/>
      <c r="R6" s="4"/>
      <c r="S6" s="4"/>
      <c r="T6" s="4"/>
    </row>
    <row r="7" spans="1:20" ht="15" customHeight="1">
      <c r="A7" s="4"/>
      <c r="B7" s="46" t="s">
        <v>19</v>
      </c>
      <c r="C7" s="62">
        <f>MAX(A11:A51)</f>
        <v>44</v>
      </c>
      <c r="D7" s="5"/>
      <c r="E7" s="5"/>
      <c r="F7" s="19" t="s">
        <v>13</v>
      </c>
      <c r="G7" s="4"/>
      <c r="H7" s="4"/>
      <c r="I7" s="21">
        <f>I6/I8</f>
        <v>3.297872340425532</v>
      </c>
      <c r="J7" s="4"/>
      <c r="K7" s="4"/>
      <c r="L7" s="19"/>
      <c r="M7" s="4"/>
      <c r="N7" s="4"/>
      <c r="O7" s="21"/>
      <c r="P7" s="4"/>
      <c r="Q7" s="4"/>
      <c r="R7" s="4"/>
      <c r="S7" s="4"/>
      <c r="T7" s="4"/>
    </row>
    <row r="8" spans="1:20" ht="15" customHeight="1">
      <c r="A8" s="4"/>
      <c r="B8" s="5"/>
      <c r="C8" s="5"/>
      <c r="D8" s="5"/>
      <c r="E8" s="5"/>
      <c r="F8" s="18" t="s">
        <v>0</v>
      </c>
      <c r="G8" s="5"/>
      <c r="H8" s="4"/>
      <c r="I8" s="30">
        <v>47</v>
      </c>
      <c r="J8" s="4"/>
      <c r="K8" s="4"/>
      <c r="L8" s="18"/>
      <c r="M8" s="4"/>
      <c r="N8" s="4"/>
      <c r="O8" s="30"/>
      <c r="P8" s="4"/>
      <c r="Q8" s="4"/>
      <c r="R8" s="4"/>
      <c r="S8" s="4"/>
      <c r="T8" s="4"/>
    </row>
    <row r="9" spans="1:20" ht="15" customHeight="1">
      <c r="A9" s="5"/>
      <c r="B9" s="29" t="s">
        <v>18</v>
      </c>
      <c r="C9" s="5"/>
      <c r="D9" s="5"/>
      <c r="E9" s="5"/>
      <c r="F9" s="16" t="s">
        <v>21</v>
      </c>
      <c r="G9" s="5"/>
      <c r="H9" s="5"/>
      <c r="I9" s="38"/>
      <c r="J9" s="4"/>
      <c r="K9" s="4"/>
      <c r="L9" s="16"/>
      <c r="M9" s="5"/>
      <c r="N9" s="4"/>
      <c r="O9" s="57"/>
      <c r="P9" s="4"/>
      <c r="Q9" s="4"/>
      <c r="R9" s="114" t="s">
        <v>24</v>
      </c>
      <c r="S9" s="114"/>
      <c r="T9" s="43" t="s">
        <v>28</v>
      </c>
    </row>
    <row r="10" spans="1:20" ht="75.75">
      <c r="A10" s="24" t="s">
        <v>7</v>
      </c>
      <c r="B10" s="25" t="s">
        <v>10</v>
      </c>
      <c r="C10" s="24" t="s">
        <v>11</v>
      </c>
      <c r="D10" s="25" t="s">
        <v>8</v>
      </c>
      <c r="E10" s="26" t="s">
        <v>9</v>
      </c>
      <c r="F10" s="22" t="s">
        <v>1</v>
      </c>
      <c r="G10" s="32" t="s">
        <v>2</v>
      </c>
      <c r="H10" s="22" t="s">
        <v>3</v>
      </c>
      <c r="I10" s="27" t="s">
        <v>4</v>
      </c>
      <c r="J10" s="23" t="s">
        <v>5</v>
      </c>
      <c r="K10" s="36"/>
      <c r="L10" s="22" t="s">
        <v>1</v>
      </c>
      <c r="M10" s="32" t="s">
        <v>2</v>
      </c>
      <c r="N10" s="22" t="s">
        <v>3</v>
      </c>
      <c r="O10" s="27" t="s">
        <v>4</v>
      </c>
      <c r="P10" s="23" t="s">
        <v>5</v>
      </c>
      <c r="Q10" s="33"/>
      <c r="R10" s="35" t="s">
        <v>6</v>
      </c>
      <c r="S10" s="35" t="s">
        <v>17</v>
      </c>
      <c r="T10" s="24" t="s">
        <v>23</v>
      </c>
    </row>
    <row r="11" spans="1:20" ht="12.75">
      <c r="A11" s="66">
        <v>10</v>
      </c>
      <c r="B11" s="6" t="s">
        <v>166</v>
      </c>
      <c r="C11" s="1" t="s">
        <v>172</v>
      </c>
      <c r="D11" s="6" t="s">
        <v>163</v>
      </c>
      <c r="E11" s="6" t="s">
        <v>260</v>
      </c>
      <c r="F11" s="2">
        <v>0</v>
      </c>
      <c r="G11" s="48">
        <v>48.58</v>
      </c>
      <c r="H11" s="42">
        <f aca="true" t="shared" si="0" ref="H11:H18">IF((G11-$I$8)&gt;0,G11-$I$8,0)</f>
        <v>1.5799999999999983</v>
      </c>
      <c r="I11" s="31">
        <f aca="true" t="shared" si="1" ref="I11:I18">SUM(F11+H11)</f>
        <v>1.5799999999999983</v>
      </c>
      <c r="J11" s="64">
        <v>1</v>
      </c>
      <c r="K11" s="3">
        <f>IF((J11-$I$8)&gt;0,J11-$I$8,0)</f>
        <v>0</v>
      </c>
      <c r="L11" s="2"/>
      <c r="M11" s="51"/>
      <c r="N11" s="31"/>
      <c r="O11" s="31"/>
      <c r="P11" s="6"/>
      <c r="Q11" s="3">
        <f>IF((P11-$O$8)&gt;0,P11-$O$8,0)</f>
        <v>0</v>
      </c>
      <c r="R11" s="31">
        <f aca="true" t="shared" si="2" ref="R11:R18">SUM(I11+O11)</f>
        <v>1.5799999999999983</v>
      </c>
      <c r="S11" s="31">
        <f aca="true" t="shared" si="3" ref="S11:S18">SUM(G11+M11)</f>
        <v>48.58</v>
      </c>
      <c r="T11" s="41"/>
    </row>
    <row r="12" spans="1:20" ht="12.75" customHeight="1">
      <c r="A12" s="66">
        <v>19</v>
      </c>
      <c r="B12" s="6" t="s">
        <v>166</v>
      </c>
      <c r="C12" s="87" t="s">
        <v>133</v>
      </c>
      <c r="D12" s="6" t="s">
        <v>163</v>
      </c>
      <c r="E12" s="6" t="s">
        <v>69</v>
      </c>
      <c r="F12" s="2">
        <v>0</v>
      </c>
      <c r="G12" s="48">
        <v>49.32</v>
      </c>
      <c r="H12" s="42">
        <f t="shared" si="0"/>
        <v>2.3200000000000003</v>
      </c>
      <c r="I12" s="31">
        <f t="shared" si="1"/>
        <v>2.3200000000000003</v>
      </c>
      <c r="J12" s="63">
        <v>2</v>
      </c>
      <c r="K12" s="3">
        <f>IF((J12-$I$8)&gt;0,J12-$I$8,0)</f>
        <v>0</v>
      </c>
      <c r="L12" s="2"/>
      <c r="M12" s="51"/>
      <c r="N12" s="31"/>
      <c r="O12" s="31"/>
      <c r="P12" s="6"/>
      <c r="Q12" s="3"/>
      <c r="R12" s="31">
        <f t="shared" si="2"/>
        <v>2.3200000000000003</v>
      </c>
      <c r="S12" s="31">
        <f t="shared" si="3"/>
        <v>49.32</v>
      </c>
      <c r="T12" s="41"/>
    </row>
    <row r="13" spans="1:20" ht="12.75">
      <c r="A13" s="66">
        <v>44</v>
      </c>
      <c r="B13" s="6" t="s">
        <v>166</v>
      </c>
      <c r="C13" s="87" t="s">
        <v>133</v>
      </c>
      <c r="D13" s="6" t="s">
        <v>29</v>
      </c>
      <c r="E13" s="6" t="s">
        <v>134</v>
      </c>
      <c r="F13" s="2">
        <v>0</v>
      </c>
      <c r="G13" s="48">
        <v>50.32</v>
      </c>
      <c r="H13" s="42">
        <f t="shared" si="0"/>
        <v>3.3200000000000003</v>
      </c>
      <c r="I13" s="31">
        <f t="shared" si="1"/>
        <v>3.3200000000000003</v>
      </c>
      <c r="J13" s="64">
        <v>3</v>
      </c>
      <c r="K13" s="3"/>
      <c r="L13" s="2"/>
      <c r="M13" s="51"/>
      <c r="N13" s="31"/>
      <c r="O13" s="31"/>
      <c r="P13" s="6"/>
      <c r="Q13" s="3"/>
      <c r="R13" s="31">
        <f t="shared" si="2"/>
        <v>3.3200000000000003</v>
      </c>
      <c r="S13" s="31">
        <f t="shared" si="3"/>
        <v>50.32</v>
      </c>
      <c r="T13" s="41"/>
    </row>
    <row r="14" spans="1:20" ht="12.75" customHeight="1">
      <c r="A14" s="66">
        <v>25</v>
      </c>
      <c r="B14" s="6" t="s">
        <v>130</v>
      </c>
      <c r="C14" s="1" t="s">
        <v>172</v>
      </c>
      <c r="D14" s="6" t="s">
        <v>29</v>
      </c>
      <c r="E14" s="6" t="s">
        <v>141</v>
      </c>
      <c r="F14" s="2">
        <v>0</v>
      </c>
      <c r="G14" s="48">
        <v>51.08</v>
      </c>
      <c r="H14" s="42">
        <f t="shared" si="0"/>
        <v>4.079999999999998</v>
      </c>
      <c r="I14" s="31">
        <f t="shared" si="1"/>
        <v>4.079999999999998</v>
      </c>
      <c r="J14" s="63">
        <v>4</v>
      </c>
      <c r="K14" s="3">
        <f>IF((J14-$I$8)&gt;0,J14-$I$8,0)</f>
        <v>0</v>
      </c>
      <c r="L14" s="2"/>
      <c r="M14" s="51"/>
      <c r="N14" s="31"/>
      <c r="O14" s="31"/>
      <c r="P14" s="6"/>
      <c r="Q14" s="3">
        <f>IF((P14-$O$8)&gt;0,P14-$O$8,0)</f>
        <v>0</v>
      </c>
      <c r="R14" s="31">
        <f t="shared" si="2"/>
        <v>4.079999999999998</v>
      </c>
      <c r="S14" s="31">
        <f t="shared" si="3"/>
        <v>51.08</v>
      </c>
      <c r="T14" s="41"/>
    </row>
    <row r="15" spans="1:20" ht="12.75">
      <c r="A15" s="66">
        <v>1</v>
      </c>
      <c r="B15" s="6" t="s">
        <v>67</v>
      </c>
      <c r="C15" s="97" t="s">
        <v>99</v>
      </c>
      <c r="D15" s="6" t="s">
        <v>29</v>
      </c>
      <c r="E15" s="6" t="s">
        <v>253</v>
      </c>
      <c r="F15" s="2">
        <v>5</v>
      </c>
      <c r="G15" s="2">
        <v>47.84</v>
      </c>
      <c r="H15" s="42">
        <f t="shared" si="0"/>
        <v>0.8400000000000034</v>
      </c>
      <c r="I15" s="31">
        <f t="shared" si="1"/>
        <v>5.840000000000003</v>
      </c>
      <c r="J15" s="64">
        <v>5</v>
      </c>
      <c r="K15" s="3"/>
      <c r="L15" s="2"/>
      <c r="M15" s="51"/>
      <c r="N15" s="31"/>
      <c r="O15" s="31"/>
      <c r="P15" s="6"/>
      <c r="Q15" s="3"/>
      <c r="R15" s="31">
        <f t="shared" si="2"/>
        <v>5.840000000000003</v>
      </c>
      <c r="S15" s="31">
        <f t="shared" si="3"/>
        <v>47.84</v>
      </c>
      <c r="T15" s="41"/>
    </row>
    <row r="16" spans="1:20" ht="12.75" customHeight="1">
      <c r="A16" s="66">
        <v>21</v>
      </c>
      <c r="B16" s="6" t="s">
        <v>64</v>
      </c>
      <c r="C16" s="87" t="s">
        <v>133</v>
      </c>
      <c r="D16" s="6" t="s">
        <v>29</v>
      </c>
      <c r="E16" s="6" t="s">
        <v>91</v>
      </c>
      <c r="F16" s="69">
        <v>5</v>
      </c>
      <c r="G16" s="48">
        <v>51.09</v>
      </c>
      <c r="H16" s="42">
        <f t="shared" si="0"/>
        <v>4.090000000000003</v>
      </c>
      <c r="I16" s="31">
        <f t="shared" si="1"/>
        <v>9.090000000000003</v>
      </c>
      <c r="J16" s="63">
        <v>6</v>
      </c>
      <c r="K16" s="3"/>
      <c r="L16" s="2"/>
      <c r="M16" s="51"/>
      <c r="N16" s="31"/>
      <c r="O16" s="31"/>
      <c r="P16" s="6"/>
      <c r="Q16" s="3"/>
      <c r="R16" s="31">
        <f t="shared" si="2"/>
        <v>9.090000000000003</v>
      </c>
      <c r="S16" s="31">
        <f t="shared" si="3"/>
        <v>51.09</v>
      </c>
      <c r="T16" s="41"/>
    </row>
    <row r="17" spans="1:20" s="44" customFormat="1" ht="12.75" customHeight="1">
      <c r="A17" s="66">
        <v>27</v>
      </c>
      <c r="B17" s="6" t="s">
        <v>92</v>
      </c>
      <c r="C17" s="87" t="s">
        <v>133</v>
      </c>
      <c r="D17" s="6" t="s">
        <v>29</v>
      </c>
      <c r="E17" s="6" t="s">
        <v>68</v>
      </c>
      <c r="F17" s="2">
        <v>100</v>
      </c>
      <c r="G17" s="51"/>
      <c r="H17" s="42">
        <f t="shared" si="0"/>
        <v>0</v>
      </c>
      <c r="I17" s="31">
        <f t="shared" si="1"/>
        <v>100</v>
      </c>
      <c r="J17" s="63"/>
      <c r="K17" s="3"/>
      <c r="L17" s="2"/>
      <c r="M17" s="51"/>
      <c r="N17" s="31"/>
      <c r="O17" s="31"/>
      <c r="P17" s="6"/>
      <c r="Q17" s="3"/>
      <c r="R17" s="31">
        <f t="shared" si="2"/>
        <v>100</v>
      </c>
      <c r="S17" s="31">
        <f t="shared" si="3"/>
        <v>0</v>
      </c>
      <c r="T17" s="41"/>
    </row>
    <row r="18" spans="1:20" ht="12.75">
      <c r="A18" s="66">
        <v>39</v>
      </c>
      <c r="B18" s="1" t="s">
        <v>109</v>
      </c>
      <c r="C18" s="1" t="s">
        <v>172</v>
      </c>
      <c r="D18" s="1" t="s">
        <v>205</v>
      </c>
      <c r="E18" s="1" t="s">
        <v>60</v>
      </c>
      <c r="F18" s="2">
        <v>100</v>
      </c>
      <c r="G18" s="51"/>
      <c r="H18" s="42">
        <f t="shared" si="0"/>
        <v>0</v>
      </c>
      <c r="I18" s="31">
        <f t="shared" si="1"/>
        <v>100</v>
      </c>
      <c r="J18" s="64"/>
      <c r="K18" s="3">
        <f>IF((J18-$I$8)&gt;0,J18-$I$8,0)</f>
        <v>0</v>
      </c>
      <c r="L18" s="2"/>
      <c r="M18" s="51"/>
      <c r="N18" s="31"/>
      <c r="O18" s="31"/>
      <c r="P18" s="6"/>
      <c r="Q18" s="3"/>
      <c r="R18" s="31">
        <f t="shared" si="2"/>
        <v>100</v>
      </c>
      <c r="S18" s="31">
        <f t="shared" si="3"/>
        <v>0</v>
      </c>
      <c r="T18" s="41"/>
    </row>
    <row r="19" spans="1:20" ht="12.75">
      <c r="A19" s="66">
        <v>26</v>
      </c>
      <c r="B19" s="6" t="s">
        <v>124</v>
      </c>
      <c r="C19" s="97" t="s">
        <v>99</v>
      </c>
      <c r="D19" s="6" t="s">
        <v>41</v>
      </c>
      <c r="E19" s="6" t="s">
        <v>93</v>
      </c>
      <c r="F19" s="2">
        <v>100</v>
      </c>
      <c r="G19" s="51"/>
      <c r="H19" s="42">
        <f>IF((G19-$I$8)&gt;0,G19-$I$8,0)</f>
        <v>0</v>
      </c>
      <c r="I19" s="31">
        <f>SUM(F19+H19)</f>
        <v>100</v>
      </c>
      <c r="J19" s="64"/>
      <c r="K19" s="3">
        <f>IF((J19-$I$8)&gt;0,J19-$I$8,0)</f>
        <v>0</v>
      </c>
      <c r="L19" s="2"/>
      <c r="M19" s="51"/>
      <c r="N19" s="31"/>
      <c r="O19" s="31"/>
      <c r="P19" s="6"/>
      <c r="Q19" s="3"/>
      <c r="R19" s="31">
        <f>SUM(I19+O19)</f>
        <v>100</v>
      </c>
      <c r="S19" s="31">
        <f>SUM(G19+M19)</f>
        <v>0</v>
      </c>
      <c r="T19" s="41"/>
    </row>
    <row r="20" spans="1:20" ht="12.75">
      <c r="A20" s="66">
        <v>3</v>
      </c>
      <c r="B20" s="1" t="s">
        <v>43</v>
      </c>
      <c r="C20" s="1" t="s">
        <v>172</v>
      </c>
      <c r="D20" s="1" t="s">
        <v>163</v>
      </c>
      <c r="E20" s="1" t="s">
        <v>255</v>
      </c>
      <c r="F20" s="2">
        <v>100</v>
      </c>
      <c r="G20" s="51"/>
      <c r="H20" s="42">
        <f>IF((G20-$I$8)&gt;0,G20-$I$8,0)</f>
        <v>0</v>
      </c>
      <c r="I20" s="31">
        <f>SUM(F20+H20)</f>
        <v>100</v>
      </c>
      <c r="J20" s="64"/>
      <c r="K20" s="3">
        <f>IF((J20-$I$8)&gt;0,J20-$I$8,0)</f>
        <v>0</v>
      </c>
      <c r="L20" s="2"/>
      <c r="M20" s="51"/>
      <c r="N20" s="31"/>
      <c r="O20" s="31"/>
      <c r="P20" s="6"/>
      <c r="Q20" s="3"/>
      <c r="R20" s="31">
        <f>SUM(I20+O20)</f>
        <v>100</v>
      </c>
      <c r="S20" s="31">
        <f>SUM(G20+M20)</f>
        <v>0</v>
      </c>
      <c r="T20" s="41"/>
    </row>
    <row r="21" spans="1:20" ht="12.75">
      <c r="A21" s="54"/>
      <c r="B21" s="1"/>
      <c r="C21" s="9"/>
      <c r="D21" s="8"/>
      <c r="E21" s="8"/>
      <c r="F21" s="45"/>
      <c r="G21" s="49"/>
      <c r="H21" s="42"/>
      <c r="I21" s="31"/>
      <c r="J21" s="50"/>
      <c r="K21" s="3"/>
      <c r="L21" s="2"/>
      <c r="M21" s="51"/>
      <c r="N21" s="31"/>
      <c r="O21" s="31"/>
      <c r="P21" s="6"/>
      <c r="Q21" s="3"/>
      <c r="R21" s="31"/>
      <c r="S21" s="31"/>
      <c r="T21" s="41"/>
    </row>
    <row r="22" spans="1:20" ht="12.75">
      <c r="A22" s="7"/>
      <c r="B22" s="1"/>
      <c r="C22" s="9"/>
      <c r="D22" s="8"/>
      <c r="E22" s="8"/>
      <c r="F22" s="52"/>
      <c r="G22" s="53"/>
      <c r="H22" s="42"/>
      <c r="I22" s="31"/>
      <c r="J22" s="6"/>
      <c r="K22" s="3"/>
      <c r="L22" s="2"/>
      <c r="M22" s="51"/>
      <c r="N22" s="31"/>
      <c r="O22" s="31"/>
      <c r="P22" s="6"/>
      <c r="Q22" s="3"/>
      <c r="R22" s="31"/>
      <c r="S22" s="31"/>
      <c r="T22" s="41"/>
    </row>
    <row r="23" spans="1:20" ht="12.75">
      <c r="A23" s="54"/>
      <c r="B23" s="1"/>
      <c r="C23" s="9"/>
      <c r="D23" s="8"/>
      <c r="E23" s="8"/>
      <c r="F23" s="45"/>
      <c r="G23" s="49"/>
      <c r="H23" s="42"/>
      <c r="I23" s="31"/>
      <c r="J23" s="50"/>
      <c r="K23" s="3"/>
      <c r="L23" s="2"/>
      <c r="M23" s="51"/>
      <c r="N23" s="31"/>
      <c r="O23" s="31"/>
      <c r="P23" s="6"/>
      <c r="Q23" s="3"/>
      <c r="R23" s="31"/>
      <c r="S23" s="31"/>
      <c r="T23" s="41"/>
    </row>
    <row r="24" spans="1:20" ht="12.75">
      <c r="A24" s="7"/>
      <c r="B24" s="1"/>
      <c r="C24" s="9"/>
      <c r="D24" s="8"/>
      <c r="E24" s="8"/>
      <c r="F24" s="52"/>
      <c r="G24" s="53"/>
      <c r="H24" s="42"/>
      <c r="I24" s="31"/>
      <c r="J24" s="6"/>
      <c r="K24" s="3"/>
      <c r="L24" s="2"/>
      <c r="M24" s="51"/>
      <c r="N24" s="31"/>
      <c r="O24" s="31"/>
      <c r="P24" s="6"/>
      <c r="Q24" s="3"/>
      <c r="R24" s="31"/>
      <c r="S24" s="31"/>
      <c r="T24" s="41"/>
    </row>
    <row r="25" spans="1:20" ht="12.75">
      <c r="A25" s="54"/>
      <c r="B25" s="1"/>
      <c r="C25" s="9"/>
      <c r="D25" s="8"/>
      <c r="E25" s="8"/>
      <c r="F25" s="45"/>
      <c r="G25" s="49"/>
      <c r="H25" s="42"/>
      <c r="I25" s="31"/>
      <c r="J25" s="50"/>
      <c r="K25" s="3"/>
      <c r="L25" s="2"/>
      <c r="M25" s="51"/>
      <c r="N25" s="31"/>
      <c r="O25" s="31"/>
      <c r="P25" s="6"/>
      <c r="Q25" s="3"/>
      <c r="R25" s="31"/>
      <c r="S25" s="31"/>
      <c r="T25" s="41"/>
    </row>
    <row r="26" spans="1:20" ht="12.75">
      <c r="A26" s="7"/>
      <c r="B26" s="1"/>
      <c r="C26" s="9"/>
      <c r="D26" s="8"/>
      <c r="E26" s="8"/>
      <c r="F26" s="52"/>
      <c r="G26" s="53"/>
      <c r="H26" s="42"/>
      <c r="I26" s="31"/>
      <c r="J26" s="6"/>
      <c r="K26" s="3"/>
      <c r="L26" s="2"/>
      <c r="M26" s="51"/>
      <c r="N26" s="31"/>
      <c r="O26" s="31"/>
      <c r="P26" s="6"/>
      <c r="Q26" s="3"/>
      <c r="R26" s="31"/>
      <c r="S26" s="31"/>
      <c r="T26" s="41"/>
    </row>
    <row r="27" spans="1:20" ht="12.75">
      <c r="A27" s="54"/>
      <c r="B27" s="1"/>
      <c r="C27" s="9"/>
      <c r="D27" s="8"/>
      <c r="E27" s="8"/>
      <c r="F27" s="45"/>
      <c r="G27" s="49"/>
      <c r="H27" s="42"/>
      <c r="I27" s="31"/>
      <c r="J27" s="50"/>
      <c r="K27" s="3"/>
      <c r="L27" s="2"/>
      <c r="M27" s="51"/>
      <c r="N27" s="31"/>
      <c r="O27" s="31"/>
      <c r="P27" s="6"/>
      <c r="Q27" s="3"/>
      <c r="R27" s="31"/>
      <c r="S27" s="31"/>
      <c r="T27" s="41"/>
    </row>
    <row r="28" spans="1:20" ht="12.75">
      <c r="A28" s="7"/>
      <c r="B28" s="1"/>
      <c r="C28" s="9"/>
      <c r="D28" s="8"/>
      <c r="E28" s="8"/>
      <c r="F28" s="52"/>
      <c r="G28" s="53"/>
      <c r="H28" s="42"/>
      <c r="I28" s="31"/>
      <c r="J28" s="6"/>
      <c r="K28" s="3"/>
      <c r="L28" s="2"/>
      <c r="M28" s="51"/>
      <c r="N28" s="31"/>
      <c r="O28" s="31"/>
      <c r="P28" s="6"/>
      <c r="Q28" s="3"/>
      <c r="R28" s="31"/>
      <c r="S28" s="31"/>
      <c r="T28" s="41"/>
    </row>
    <row r="29" spans="1:20" ht="12.75">
      <c r="A29" s="54"/>
      <c r="B29" s="1"/>
      <c r="C29" s="9"/>
      <c r="D29" s="8"/>
      <c r="E29" s="8"/>
      <c r="F29" s="45"/>
      <c r="G29" s="49"/>
      <c r="H29" s="42"/>
      <c r="I29" s="31"/>
      <c r="J29" s="50"/>
      <c r="K29" s="3"/>
      <c r="L29" s="2"/>
      <c r="M29" s="51"/>
      <c r="N29" s="31"/>
      <c r="O29" s="31"/>
      <c r="P29" s="6"/>
      <c r="Q29" s="3"/>
      <c r="R29" s="31"/>
      <c r="S29" s="31"/>
      <c r="T29" s="41"/>
    </row>
    <row r="30" spans="1:20" ht="12.75">
      <c r="A30" s="7"/>
      <c r="B30" s="1"/>
      <c r="C30" s="9"/>
      <c r="D30" s="8"/>
      <c r="E30" s="8"/>
      <c r="F30" s="52"/>
      <c r="G30" s="53"/>
      <c r="H30" s="42"/>
      <c r="I30" s="31"/>
      <c r="J30" s="6"/>
      <c r="K30" s="3"/>
      <c r="L30" s="2"/>
      <c r="M30" s="51"/>
      <c r="N30" s="31"/>
      <c r="O30" s="31"/>
      <c r="P30" s="6"/>
      <c r="Q30" s="3"/>
      <c r="R30" s="31"/>
      <c r="S30" s="31"/>
      <c r="T30" s="41"/>
    </row>
    <row r="31" spans="1:20" ht="12.75">
      <c r="A31" s="54"/>
      <c r="B31" s="1"/>
      <c r="C31" s="9"/>
      <c r="D31" s="8"/>
      <c r="E31" s="8"/>
      <c r="F31" s="45"/>
      <c r="G31" s="49"/>
      <c r="H31" s="42"/>
      <c r="I31" s="31"/>
      <c r="J31" s="50"/>
      <c r="K31" s="3"/>
      <c r="L31" s="2"/>
      <c r="M31" s="51"/>
      <c r="N31" s="31"/>
      <c r="O31" s="31"/>
      <c r="P31" s="6"/>
      <c r="Q31" s="3"/>
      <c r="R31" s="31"/>
      <c r="S31" s="31"/>
      <c r="T31" s="41"/>
    </row>
    <row r="32" spans="1:20" ht="12.75">
      <c r="A32" s="7"/>
      <c r="B32" s="1"/>
      <c r="C32" s="9"/>
      <c r="D32" s="8"/>
      <c r="E32" s="8"/>
      <c r="F32" s="52"/>
      <c r="G32" s="53"/>
      <c r="H32" s="42"/>
      <c r="I32" s="31"/>
      <c r="J32" s="6"/>
      <c r="K32" s="3"/>
      <c r="L32" s="2"/>
      <c r="M32" s="51"/>
      <c r="N32" s="31"/>
      <c r="O32" s="31"/>
      <c r="P32" s="6"/>
      <c r="Q32" s="3"/>
      <c r="R32" s="31"/>
      <c r="S32" s="31"/>
      <c r="T32" s="41"/>
    </row>
    <row r="33" spans="1:20" ht="12.75">
      <c r="A33" s="54"/>
      <c r="B33" s="1"/>
      <c r="C33" s="9"/>
      <c r="D33" s="8"/>
      <c r="E33" s="8"/>
      <c r="F33" s="45"/>
      <c r="G33" s="49"/>
      <c r="H33" s="42"/>
      <c r="I33" s="31"/>
      <c r="J33" s="50"/>
      <c r="K33" s="3"/>
      <c r="L33" s="2"/>
      <c r="M33" s="51"/>
      <c r="N33" s="31"/>
      <c r="O33" s="31"/>
      <c r="P33" s="6"/>
      <c r="Q33" s="3"/>
      <c r="R33" s="31"/>
      <c r="S33" s="31"/>
      <c r="T33" s="41"/>
    </row>
    <row r="34" spans="1:20" ht="12.75">
      <c r="A34" s="7"/>
      <c r="B34" s="1"/>
      <c r="C34" s="9"/>
      <c r="D34" s="8"/>
      <c r="E34" s="8"/>
      <c r="F34" s="52"/>
      <c r="G34" s="53"/>
      <c r="H34" s="42"/>
      <c r="I34" s="31"/>
      <c r="J34" s="6"/>
      <c r="K34" s="3"/>
      <c r="L34" s="2"/>
      <c r="M34" s="51"/>
      <c r="N34" s="31"/>
      <c r="O34" s="31"/>
      <c r="P34" s="6"/>
      <c r="Q34" s="3"/>
      <c r="R34" s="31"/>
      <c r="S34" s="31"/>
      <c r="T34" s="41"/>
    </row>
    <row r="35" spans="1:20" ht="12.75">
      <c r="A35" s="54"/>
      <c r="B35" s="1"/>
      <c r="C35" s="9"/>
      <c r="D35" s="8"/>
      <c r="E35" s="8"/>
      <c r="F35" s="45"/>
      <c r="G35" s="49"/>
      <c r="H35" s="42"/>
      <c r="I35" s="31"/>
      <c r="J35" s="50"/>
      <c r="K35" s="3"/>
      <c r="L35" s="2"/>
      <c r="M35" s="51"/>
      <c r="N35" s="31"/>
      <c r="O35" s="31"/>
      <c r="P35" s="6"/>
      <c r="Q35" s="3"/>
      <c r="R35" s="31"/>
      <c r="S35" s="31"/>
      <c r="T35" s="41"/>
    </row>
  </sheetData>
  <sheetProtection/>
  <mergeCells count="5">
    <mergeCell ref="C3:E3"/>
    <mergeCell ref="R9:S9"/>
    <mergeCell ref="C4:E4"/>
    <mergeCell ref="J1:T1"/>
    <mergeCell ref="O3:S3"/>
  </mergeCells>
  <printOptions/>
  <pageMargins left="0.6692913385826772" right="0.7874015748031497" top="0.27" bottom="0.24" header="0" footer="0"/>
  <pageSetup fitToHeight="1" fitToWidth="1" orientation="landscape" paperSize="9" scale="96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1:T66"/>
  <sheetViews>
    <sheetView zoomScalePageLayoutView="0" workbookViewId="0" topLeftCell="A10">
      <selection activeCell="F12" sqref="F12"/>
    </sheetView>
  </sheetViews>
  <sheetFormatPr defaultColWidth="9.00390625" defaultRowHeight="12.75"/>
  <cols>
    <col min="1" max="1" width="3.75390625" style="0" customWidth="1"/>
    <col min="2" max="2" width="21.125" style="0" customWidth="1"/>
    <col min="3" max="3" width="5.25390625" style="0" customWidth="1"/>
    <col min="4" max="4" width="12.625" style="0" customWidth="1"/>
    <col min="5" max="5" width="11.625" style="0" customWidth="1"/>
    <col min="6" max="9" width="6.875" style="0" customWidth="1"/>
    <col min="10" max="10" width="2.875" style="0" customWidth="1"/>
    <col min="11" max="11" width="0.74609375" style="0" customWidth="1"/>
    <col min="12" max="15" width="7.75390625" style="0" customWidth="1"/>
    <col min="16" max="16" width="3.125" style="0" customWidth="1"/>
    <col min="17" max="17" width="0.74609375" style="0" customWidth="1"/>
    <col min="18" max="19" width="8.00390625" style="0" customWidth="1"/>
    <col min="20" max="20" width="3.125" style="0" customWidth="1"/>
    <col min="21" max="21" width="3.375" style="0" customWidth="1"/>
  </cols>
  <sheetData>
    <row r="1" spans="1:20" s="15" customFormat="1" ht="21" customHeight="1">
      <c r="A1" s="39" t="s">
        <v>27</v>
      </c>
      <c r="B1" s="55" t="s">
        <v>167</v>
      </c>
      <c r="C1" s="11" t="s">
        <v>12</v>
      </c>
      <c r="D1" s="13"/>
      <c r="E1" s="10"/>
      <c r="F1" s="10"/>
      <c r="G1" s="10"/>
      <c r="H1" s="13"/>
      <c r="I1" s="13"/>
      <c r="J1" s="108" t="s">
        <v>169</v>
      </c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s="37" customFormat="1" ht="4.5" customHeight="1">
      <c r="A2" s="13"/>
      <c r="B2" s="5"/>
      <c r="C2" s="5"/>
      <c r="D2" s="12"/>
      <c r="E2" s="10"/>
      <c r="F2" s="10"/>
      <c r="G2" s="10"/>
      <c r="H2" s="13"/>
      <c r="I2" s="13"/>
      <c r="J2" s="14"/>
      <c r="K2" s="10"/>
      <c r="L2" s="10"/>
      <c r="M2" s="10"/>
      <c r="N2" s="10"/>
      <c r="O2" s="10"/>
      <c r="P2" s="10"/>
      <c r="Q2" s="10"/>
      <c r="R2" s="10"/>
      <c r="S2" s="10"/>
      <c r="T2" s="13"/>
    </row>
    <row r="3" spans="1:20" s="34" customFormat="1" ht="15.75">
      <c r="A3" s="16" t="s">
        <v>15</v>
      </c>
      <c r="B3" s="5"/>
      <c r="C3" s="111" t="s">
        <v>168</v>
      </c>
      <c r="D3" s="112"/>
      <c r="E3" s="113"/>
      <c r="F3" s="5"/>
      <c r="G3" s="4"/>
      <c r="H3" s="4"/>
      <c r="I3" s="17" t="s">
        <v>14</v>
      </c>
      <c r="J3" s="4"/>
      <c r="K3" s="4"/>
      <c r="L3" s="4"/>
      <c r="M3" s="4"/>
      <c r="N3" s="4"/>
      <c r="O3" s="109" t="s">
        <v>22</v>
      </c>
      <c r="P3" s="110"/>
      <c r="Q3" s="110"/>
      <c r="R3" s="110"/>
      <c r="S3" s="110"/>
      <c r="T3" s="4"/>
    </row>
    <row r="4" spans="1:20" ht="15">
      <c r="A4" s="5"/>
      <c r="B4" s="5"/>
      <c r="C4" s="111"/>
      <c r="D4" s="112"/>
      <c r="E4" s="113"/>
      <c r="F4" s="5"/>
      <c r="G4" s="4"/>
      <c r="H4" s="5"/>
      <c r="I4" s="5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">
      <c r="A5" s="5"/>
      <c r="B5" s="5"/>
      <c r="C5" s="5"/>
      <c r="D5" s="5"/>
      <c r="E5" s="5"/>
      <c r="F5" s="5"/>
      <c r="G5" s="20" t="s">
        <v>16</v>
      </c>
      <c r="H5" s="5"/>
      <c r="I5" s="5"/>
      <c r="J5" s="4"/>
      <c r="K5" s="4"/>
      <c r="L5" s="5"/>
      <c r="M5" s="20" t="s">
        <v>100</v>
      </c>
      <c r="N5" s="5"/>
      <c r="O5" s="5"/>
      <c r="P5" s="4"/>
      <c r="Q5" s="4"/>
      <c r="R5" s="4"/>
      <c r="S5" s="4"/>
      <c r="T5" s="4"/>
    </row>
    <row r="6" spans="1:20" ht="13.5" customHeight="1">
      <c r="A6" s="4"/>
      <c r="B6" s="5"/>
      <c r="C6" s="5"/>
      <c r="D6" s="5"/>
      <c r="E6" s="5"/>
      <c r="F6" s="19" t="s">
        <v>20</v>
      </c>
      <c r="G6" s="4"/>
      <c r="H6" s="4"/>
      <c r="I6" s="7">
        <v>155</v>
      </c>
      <c r="J6" s="4"/>
      <c r="K6" s="4"/>
      <c r="L6" s="19"/>
      <c r="M6" s="4"/>
      <c r="N6" s="4"/>
      <c r="O6" s="7"/>
      <c r="P6" s="4"/>
      <c r="Q6" s="4"/>
      <c r="R6" s="4"/>
      <c r="S6" s="4"/>
      <c r="T6" s="4"/>
    </row>
    <row r="7" spans="1:20" ht="13.5" customHeight="1">
      <c r="A7" s="4"/>
      <c r="B7" s="46" t="s">
        <v>19</v>
      </c>
      <c r="C7" s="62">
        <f>MAX(A13:A66)</f>
        <v>43</v>
      </c>
      <c r="D7" s="5"/>
      <c r="E7" s="5"/>
      <c r="F7" s="19" t="s">
        <v>13</v>
      </c>
      <c r="G7" s="4"/>
      <c r="H7" s="4"/>
      <c r="I7" s="21">
        <f>I6/I8</f>
        <v>3.604651162790698</v>
      </c>
      <c r="J7" s="4"/>
      <c r="K7" s="4"/>
      <c r="L7" s="19"/>
      <c r="M7" s="4"/>
      <c r="N7" s="4"/>
      <c r="O7" s="21"/>
      <c r="P7" s="4"/>
      <c r="Q7" s="4"/>
      <c r="R7" s="4"/>
      <c r="S7" s="4"/>
      <c r="T7" s="4"/>
    </row>
    <row r="8" spans="1:20" ht="13.5" customHeight="1">
      <c r="A8" s="4"/>
      <c r="B8" s="5"/>
      <c r="C8" s="5"/>
      <c r="D8" s="5"/>
      <c r="E8" s="5"/>
      <c r="F8" s="18" t="s">
        <v>0</v>
      </c>
      <c r="G8" s="5"/>
      <c r="H8" s="4"/>
      <c r="I8" s="30">
        <v>43</v>
      </c>
      <c r="J8" s="4"/>
      <c r="K8" s="4"/>
      <c r="L8" s="18"/>
      <c r="M8" s="4"/>
      <c r="N8" s="4"/>
      <c r="O8" s="30"/>
      <c r="P8" s="4"/>
      <c r="Q8" s="4"/>
      <c r="R8" s="4"/>
      <c r="S8" s="4"/>
      <c r="T8" s="4"/>
    </row>
    <row r="9" spans="1:20" ht="13.5" customHeight="1">
      <c r="A9" s="5"/>
      <c r="B9" s="29" t="s">
        <v>18</v>
      </c>
      <c r="C9" s="5"/>
      <c r="D9" s="5"/>
      <c r="E9" s="5"/>
      <c r="F9" s="16" t="s">
        <v>21</v>
      </c>
      <c r="G9" s="5"/>
      <c r="H9" s="5"/>
      <c r="I9" s="38"/>
      <c r="J9" s="4"/>
      <c r="K9" s="4"/>
      <c r="L9" s="16" t="s">
        <v>21</v>
      </c>
      <c r="M9" s="5"/>
      <c r="N9" s="4"/>
      <c r="O9" s="7"/>
      <c r="P9" s="4"/>
      <c r="Q9" s="4"/>
      <c r="R9" s="114" t="s">
        <v>24</v>
      </c>
      <c r="S9" s="114"/>
      <c r="T9" s="43" t="s">
        <v>26</v>
      </c>
    </row>
    <row r="10" spans="1:20" s="28" customFormat="1" ht="75.75">
      <c r="A10" s="24" t="s">
        <v>7</v>
      </c>
      <c r="B10" s="25" t="s">
        <v>10</v>
      </c>
      <c r="C10" s="61" t="s">
        <v>66</v>
      </c>
      <c r="D10" s="25" t="s">
        <v>8</v>
      </c>
      <c r="E10" s="26" t="s">
        <v>9</v>
      </c>
      <c r="F10" s="22" t="s">
        <v>1</v>
      </c>
      <c r="G10" s="32" t="s">
        <v>2</v>
      </c>
      <c r="H10" s="22" t="s">
        <v>3</v>
      </c>
      <c r="I10" s="27" t="s">
        <v>4</v>
      </c>
      <c r="J10" s="23" t="s">
        <v>5</v>
      </c>
      <c r="K10" s="36"/>
      <c r="L10" s="22" t="s">
        <v>1</v>
      </c>
      <c r="M10" s="32" t="s">
        <v>2</v>
      </c>
      <c r="N10" s="22" t="s">
        <v>3</v>
      </c>
      <c r="O10" s="27" t="s">
        <v>4</v>
      </c>
      <c r="P10" s="23" t="s">
        <v>5</v>
      </c>
      <c r="Q10" s="33"/>
      <c r="R10" s="35" t="s">
        <v>6</v>
      </c>
      <c r="S10" s="35" t="s">
        <v>17</v>
      </c>
      <c r="T10" s="24" t="s">
        <v>23</v>
      </c>
    </row>
    <row r="11" spans="1:20" ht="12.75">
      <c r="A11" s="66">
        <v>32</v>
      </c>
      <c r="B11" s="6" t="s">
        <v>62</v>
      </c>
      <c r="C11" s="1" t="s">
        <v>172</v>
      </c>
      <c r="D11" s="6" t="s">
        <v>39</v>
      </c>
      <c r="E11" s="6" t="s">
        <v>63</v>
      </c>
      <c r="F11" s="7">
        <v>0</v>
      </c>
      <c r="G11" s="81">
        <v>49.59</v>
      </c>
      <c r="H11" s="42">
        <f aca="true" t="shared" si="0" ref="H11:H54">IF((G11-$I$8)&gt;0,G11-$I$8,0)</f>
        <v>6.590000000000003</v>
      </c>
      <c r="I11" s="31">
        <f aca="true" t="shared" si="1" ref="I11:I54">SUM(F11+H11)</f>
        <v>6.590000000000003</v>
      </c>
      <c r="J11" s="64">
        <v>21</v>
      </c>
      <c r="K11" s="3">
        <f>IF((J11-$I$8)&gt;0,J11-$I$8,0)</f>
        <v>0</v>
      </c>
      <c r="L11" s="7"/>
      <c r="M11" s="42"/>
      <c r="N11" s="31"/>
      <c r="O11" s="31"/>
      <c r="P11" s="6"/>
      <c r="Q11" s="3"/>
      <c r="R11" s="31">
        <f>SUM(I11+O11)</f>
        <v>6.590000000000003</v>
      </c>
      <c r="S11" s="31">
        <f>SUM(G11+M11)</f>
        <v>49.59</v>
      </c>
      <c r="T11" s="85"/>
    </row>
    <row r="12" spans="1:20" ht="12.75">
      <c r="A12" s="66">
        <v>14</v>
      </c>
      <c r="B12" s="6" t="s">
        <v>164</v>
      </c>
      <c r="C12" s="97" t="s">
        <v>99</v>
      </c>
      <c r="D12" s="6" t="s">
        <v>29</v>
      </c>
      <c r="E12" s="6" t="s">
        <v>165</v>
      </c>
      <c r="F12" s="7">
        <v>150</v>
      </c>
      <c r="G12" s="81"/>
      <c r="H12" s="42">
        <f t="shared" si="0"/>
        <v>0</v>
      </c>
      <c r="I12" s="31">
        <f>SUM(F12+H12)</f>
        <v>150</v>
      </c>
      <c r="J12" s="64">
        <v>20</v>
      </c>
      <c r="K12" s="3">
        <f>IF((J12-$I$8)&gt;0,J12-$I$8,0)</f>
        <v>0</v>
      </c>
      <c r="L12" s="7"/>
      <c r="M12" s="42"/>
      <c r="N12" s="31"/>
      <c r="O12" s="31"/>
      <c r="P12" s="6"/>
      <c r="Q12" s="3"/>
      <c r="R12" s="31">
        <f>SUM(I12+O12)</f>
        <v>150</v>
      </c>
      <c r="S12" s="31">
        <f>SUM(G12+M12)</f>
        <v>0</v>
      </c>
      <c r="T12" s="85"/>
    </row>
    <row r="13" spans="1:20" s="44" customFormat="1" ht="12.75">
      <c r="A13" s="66">
        <v>27</v>
      </c>
      <c r="B13" s="6" t="s">
        <v>279</v>
      </c>
      <c r="C13" s="97" t="s">
        <v>99</v>
      </c>
      <c r="D13" s="6" t="s">
        <v>29</v>
      </c>
      <c r="E13" s="6" t="s">
        <v>153</v>
      </c>
      <c r="F13" s="7">
        <v>15</v>
      </c>
      <c r="G13" s="81">
        <v>43.72</v>
      </c>
      <c r="H13" s="42">
        <f t="shared" si="0"/>
        <v>0.7199999999999989</v>
      </c>
      <c r="I13" s="31">
        <f t="shared" si="1"/>
        <v>15.719999999999999</v>
      </c>
      <c r="J13" s="64">
        <v>19</v>
      </c>
      <c r="K13" s="3">
        <f aca="true" t="shared" si="2" ref="K13:K41">IF((J13-$I$8)&gt;0,J13-$I$8,0)</f>
        <v>0</v>
      </c>
      <c r="L13" s="7"/>
      <c r="M13" s="42"/>
      <c r="N13" s="31"/>
      <c r="O13" s="31"/>
      <c r="P13" s="6"/>
      <c r="Q13" s="3"/>
      <c r="R13" s="31">
        <f aca="true" t="shared" si="3" ref="R13:R41">SUM(I13+O13)</f>
        <v>15.719999999999999</v>
      </c>
      <c r="S13" s="31">
        <f aca="true" t="shared" si="4" ref="S13:S41">SUM(G13+M13)</f>
        <v>43.72</v>
      </c>
      <c r="T13" s="85"/>
    </row>
    <row r="14" spans="1:20" ht="12.75">
      <c r="A14" s="66">
        <v>23</v>
      </c>
      <c r="B14" s="6" t="s">
        <v>146</v>
      </c>
      <c r="C14" s="97" t="s">
        <v>99</v>
      </c>
      <c r="D14" s="6" t="s">
        <v>48</v>
      </c>
      <c r="E14" s="6" t="s">
        <v>155</v>
      </c>
      <c r="F14" s="7">
        <v>5</v>
      </c>
      <c r="G14" s="81">
        <v>48.08</v>
      </c>
      <c r="H14" s="42">
        <f t="shared" si="0"/>
        <v>5.079999999999998</v>
      </c>
      <c r="I14" s="31">
        <f t="shared" si="1"/>
        <v>10.079999999999998</v>
      </c>
      <c r="J14" s="64">
        <v>18</v>
      </c>
      <c r="K14" s="3">
        <f t="shared" si="2"/>
        <v>0</v>
      </c>
      <c r="L14" s="7"/>
      <c r="M14" s="42"/>
      <c r="N14" s="31"/>
      <c r="O14" s="31"/>
      <c r="P14" s="6"/>
      <c r="Q14" s="3"/>
      <c r="R14" s="31">
        <f t="shared" si="3"/>
        <v>10.079999999999998</v>
      </c>
      <c r="S14" s="31">
        <f t="shared" si="4"/>
        <v>48.08</v>
      </c>
      <c r="T14" s="85"/>
    </row>
    <row r="15" spans="1:20" ht="12.75">
      <c r="A15" s="66">
        <v>15</v>
      </c>
      <c r="B15" s="1" t="s">
        <v>278</v>
      </c>
      <c r="C15" s="97" t="s">
        <v>99</v>
      </c>
      <c r="D15" s="1" t="s">
        <v>29</v>
      </c>
      <c r="E15" s="1" t="s">
        <v>297</v>
      </c>
      <c r="F15" s="7">
        <v>0</v>
      </c>
      <c r="G15" s="81">
        <v>51.11</v>
      </c>
      <c r="H15" s="42">
        <f>IF((G15-$I$8)&gt;0,G15-$I$8,0)</f>
        <v>8.11</v>
      </c>
      <c r="I15" s="31">
        <f>SUM(F15+H15)</f>
        <v>8.11</v>
      </c>
      <c r="J15" s="64">
        <v>17</v>
      </c>
      <c r="K15" s="3">
        <f t="shared" si="2"/>
        <v>0</v>
      </c>
      <c r="L15" s="7"/>
      <c r="M15" s="42"/>
      <c r="N15" s="31"/>
      <c r="O15" s="31"/>
      <c r="P15" s="6"/>
      <c r="Q15" s="3"/>
      <c r="R15" s="31">
        <f t="shared" si="3"/>
        <v>8.11</v>
      </c>
      <c r="S15" s="31">
        <f t="shared" si="4"/>
        <v>51.11</v>
      </c>
      <c r="T15" s="85"/>
    </row>
    <row r="16" spans="1:20" ht="12.75">
      <c r="A16" s="66">
        <v>34</v>
      </c>
      <c r="B16" s="6" t="s">
        <v>247</v>
      </c>
      <c r="C16" s="1" t="s">
        <v>172</v>
      </c>
      <c r="D16" s="6" t="s">
        <v>248</v>
      </c>
      <c r="E16" s="6" t="s">
        <v>303</v>
      </c>
      <c r="F16" s="7">
        <v>0</v>
      </c>
      <c r="G16" s="81">
        <v>49.57</v>
      </c>
      <c r="H16" s="42">
        <f t="shared" si="0"/>
        <v>6.57</v>
      </c>
      <c r="I16" s="31">
        <f t="shared" si="1"/>
        <v>6.57</v>
      </c>
      <c r="J16" s="64">
        <v>16</v>
      </c>
      <c r="K16" s="3">
        <f t="shared" si="2"/>
        <v>0</v>
      </c>
      <c r="L16" s="7"/>
      <c r="M16" s="42"/>
      <c r="N16" s="31"/>
      <c r="O16" s="31"/>
      <c r="P16" s="6"/>
      <c r="Q16" s="3"/>
      <c r="R16" s="31">
        <f t="shared" si="3"/>
        <v>6.57</v>
      </c>
      <c r="S16" s="31">
        <f t="shared" si="4"/>
        <v>49.57</v>
      </c>
      <c r="T16" s="85"/>
    </row>
    <row r="17" spans="1:20" ht="12.75">
      <c r="A17" s="66">
        <v>18</v>
      </c>
      <c r="B17" s="1" t="s">
        <v>55</v>
      </c>
      <c r="C17" s="1" t="s">
        <v>172</v>
      </c>
      <c r="D17" s="1" t="s">
        <v>29</v>
      </c>
      <c r="E17" s="1" t="s">
        <v>161</v>
      </c>
      <c r="F17" s="7">
        <v>5</v>
      </c>
      <c r="G17" s="81">
        <v>44.42</v>
      </c>
      <c r="H17" s="42">
        <f t="shared" si="0"/>
        <v>1.4200000000000017</v>
      </c>
      <c r="I17" s="31">
        <f t="shared" si="1"/>
        <v>6.420000000000002</v>
      </c>
      <c r="J17" s="64">
        <v>15</v>
      </c>
      <c r="K17" s="3">
        <f t="shared" si="2"/>
        <v>0</v>
      </c>
      <c r="L17" s="7"/>
      <c r="M17" s="42"/>
      <c r="N17" s="31"/>
      <c r="O17" s="31"/>
      <c r="P17" s="6"/>
      <c r="Q17" s="3"/>
      <c r="R17" s="31">
        <f t="shared" si="3"/>
        <v>6.420000000000002</v>
      </c>
      <c r="S17" s="31">
        <f t="shared" si="4"/>
        <v>44.42</v>
      </c>
      <c r="T17" s="85"/>
    </row>
    <row r="18" spans="1:20" ht="12.75">
      <c r="A18" s="66">
        <v>31</v>
      </c>
      <c r="B18" s="1" t="s">
        <v>121</v>
      </c>
      <c r="C18" s="1" t="s">
        <v>172</v>
      </c>
      <c r="D18" s="1" t="s">
        <v>48</v>
      </c>
      <c r="E18" s="1" t="s">
        <v>158</v>
      </c>
      <c r="F18" s="7">
        <v>5</v>
      </c>
      <c r="G18" s="81">
        <v>44.14</v>
      </c>
      <c r="H18" s="42">
        <f t="shared" si="0"/>
        <v>1.1400000000000006</v>
      </c>
      <c r="I18" s="31">
        <f t="shared" si="1"/>
        <v>6.140000000000001</v>
      </c>
      <c r="J18" s="64">
        <v>14</v>
      </c>
      <c r="K18" s="3">
        <f t="shared" si="2"/>
        <v>0</v>
      </c>
      <c r="L18" s="7"/>
      <c r="M18" s="42"/>
      <c r="N18" s="31"/>
      <c r="O18" s="31"/>
      <c r="P18" s="6"/>
      <c r="Q18" s="3"/>
      <c r="R18" s="31">
        <f t="shared" si="3"/>
        <v>6.140000000000001</v>
      </c>
      <c r="S18" s="31">
        <f t="shared" si="4"/>
        <v>44.14</v>
      </c>
      <c r="T18" s="85"/>
    </row>
    <row r="19" spans="1:20" ht="12.75">
      <c r="A19" s="66">
        <v>5</v>
      </c>
      <c r="B19" s="1" t="s">
        <v>275</v>
      </c>
      <c r="C19" s="1" t="s">
        <v>172</v>
      </c>
      <c r="D19" s="1" t="s">
        <v>48</v>
      </c>
      <c r="E19" s="1" t="s">
        <v>291</v>
      </c>
      <c r="F19" s="7">
        <v>0</v>
      </c>
      <c r="G19" s="81">
        <v>48.56</v>
      </c>
      <c r="H19" s="42">
        <f t="shared" si="0"/>
        <v>5.560000000000002</v>
      </c>
      <c r="I19" s="31">
        <f t="shared" si="1"/>
        <v>5.560000000000002</v>
      </c>
      <c r="J19" s="64">
        <v>13</v>
      </c>
      <c r="K19" s="3">
        <f t="shared" si="2"/>
        <v>0</v>
      </c>
      <c r="L19" s="7"/>
      <c r="M19" s="42"/>
      <c r="N19" s="31"/>
      <c r="O19" s="31"/>
      <c r="P19" s="6"/>
      <c r="Q19" s="3"/>
      <c r="R19" s="31">
        <f t="shared" si="3"/>
        <v>5.560000000000002</v>
      </c>
      <c r="S19" s="31">
        <f t="shared" si="4"/>
        <v>48.56</v>
      </c>
      <c r="T19" s="85"/>
    </row>
    <row r="20" spans="1:20" ht="12.75">
      <c r="A20" s="66">
        <v>41</v>
      </c>
      <c r="B20" s="6" t="s">
        <v>76</v>
      </c>
      <c r="C20" s="97" t="s">
        <v>99</v>
      </c>
      <c r="D20" s="6" t="s">
        <v>29</v>
      </c>
      <c r="E20" s="6" t="s">
        <v>94</v>
      </c>
      <c r="F20" s="7">
        <v>0</v>
      </c>
      <c r="G20" s="81">
        <v>48.17</v>
      </c>
      <c r="H20" s="42">
        <f t="shared" si="0"/>
        <v>5.170000000000002</v>
      </c>
      <c r="I20" s="31">
        <f t="shared" si="1"/>
        <v>5.170000000000002</v>
      </c>
      <c r="J20" s="64">
        <v>12</v>
      </c>
      <c r="K20" s="3">
        <f t="shared" si="2"/>
        <v>0</v>
      </c>
      <c r="L20" s="7"/>
      <c r="M20" s="42"/>
      <c r="N20" s="31"/>
      <c r="O20" s="31"/>
      <c r="P20" s="6"/>
      <c r="Q20" s="3"/>
      <c r="R20" s="31">
        <f t="shared" si="3"/>
        <v>5.170000000000002</v>
      </c>
      <c r="S20" s="31">
        <f t="shared" si="4"/>
        <v>48.17</v>
      </c>
      <c r="T20" s="85"/>
    </row>
    <row r="21" spans="1:20" ht="12.75">
      <c r="A21" s="66">
        <v>11</v>
      </c>
      <c r="B21" s="6" t="s">
        <v>67</v>
      </c>
      <c r="C21" s="97" t="s">
        <v>99</v>
      </c>
      <c r="D21" s="6" t="s">
        <v>29</v>
      </c>
      <c r="E21" s="6" t="s">
        <v>70</v>
      </c>
      <c r="F21" s="7">
        <v>5</v>
      </c>
      <c r="G21" s="81">
        <v>40.3</v>
      </c>
      <c r="H21" s="42">
        <f t="shared" si="0"/>
        <v>0</v>
      </c>
      <c r="I21" s="31">
        <f t="shared" si="1"/>
        <v>5</v>
      </c>
      <c r="J21" s="64">
        <v>11</v>
      </c>
      <c r="K21" s="3">
        <f t="shared" si="2"/>
        <v>0</v>
      </c>
      <c r="L21" s="7"/>
      <c r="M21" s="42"/>
      <c r="N21" s="31"/>
      <c r="O21" s="31"/>
      <c r="P21" s="6"/>
      <c r="Q21" s="3"/>
      <c r="R21" s="31">
        <f t="shared" si="3"/>
        <v>5</v>
      </c>
      <c r="S21" s="31">
        <f t="shared" si="4"/>
        <v>40.3</v>
      </c>
      <c r="T21" s="85"/>
    </row>
    <row r="22" spans="1:20" ht="12.75">
      <c r="A22" s="66">
        <v>39</v>
      </c>
      <c r="B22" s="1" t="s">
        <v>87</v>
      </c>
      <c r="C22" s="1" t="s">
        <v>172</v>
      </c>
      <c r="D22" s="1" t="s">
        <v>29</v>
      </c>
      <c r="E22" s="1" t="s">
        <v>156</v>
      </c>
      <c r="F22" s="7">
        <v>0</v>
      </c>
      <c r="G22" s="81">
        <v>46.95</v>
      </c>
      <c r="H22" s="42">
        <f t="shared" si="0"/>
        <v>3.950000000000003</v>
      </c>
      <c r="I22" s="31">
        <f t="shared" si="1"/>
        <v>3.950000000000003</v>
      </c>
      <c r="J22" s="64">
        <v>10</v>
      </c>
      <c r="K22" s="3">
        <f t="shared" si="2"/>
        <v>0</v>
      </c>
      <c r="L22" s="7"/>
      <c r="M22" s="42"/>
      <c r="N22" s="31"/>
      <c r="O22" s="31"/>
      <c r="P22" s="6"/>
      <c r="Q22" s="3"/>
      <c r="R22" s="31">
        <f t="shared" si="3"/>
        <v>3.950000000000003</v>
      </c>
      <c r="S22" s="31">
        <f t="shared" si="4"/>
        <v>46.95</v>
      </c>
      <c r="T22" s="85"/>
    </row>
    <row r="23" spans="1:20" ht="12.75">
      <c r="A23" s="66">
        <v>42</v>
      </c>
      <c r="B23" s="6" t="s">
        <v>273</v>
      </c>
      <c r="C23" s="1" t="s">
        <v>172</v>
      </c>
      <c r="D23" s="1" t="s">
        <v>39</v>
      </c>
      <c r="E23" s="1" t="s">
        <v>42</v>
      </c>
      <c r="F23" s="7">
        <v>0</v>
      </c>
      <c r="G23" s="81">
        <v>43.95</v>
      </c>
      <c r="H23" s="42">
        <f t="shared" si="0"/>
        <v>0.9500000000000028</v>
      </c>
      <c r="I23" s="31">
        <f t="shared" si="1"/>
        <v>0.9500000000000028</v>
      </c>
      <c r="J23" s="64">
        <v>9</v>
      </c>
      <c r="K23" s="3">
        <f t="shared" si="2"/>
        <v>0</v>
      </c>
      <c r="L23" s="7"/>
      <c r="M23" s="42"/>
      <c r="N23" s="31"/>
      <c r="O23" s="31"/>
      <c r="P23" s="6"/>
      <c r="Q23" s="3"/>
      <c r="R23" s="31">
        <f t="shared" si="3"/>
        <v>0.9500000000000028</v>
      </c>
      <c r="S23" s="31">
        <f t="shared" si="4"/>
        <v>43.95</v>
      </c>
      <c r="T23" s="85"/>
    </row>
    <row r="24" spans="1:20" ht="12.75">
      <c r="A24" s="66">
        <v>16</v>
      </c>
      <c r="B24" s="6" t="s">
        <v>64</v>
      </c>
      <c r="C24" s="87" t="s">
        <v>133</v>
      </c>
      <c r="D24" s="6" t="s">
        <v>29</v>
      </c>
      <c r="E24" s="6" t="s">
        <v>71</v>
      </c>
      <c r="F24" s="7">
        <v>0</v>
      </c>
      <c r="G24" s="81">
        <v>43.72</v>
      </c>
      <c r="H24" s="42">
        <f t="shared" si="0"/>
        <v>0.7199999999999989</v>
      </c>
      <c r="I24" s="31">
        <f t="shared" si="1"/>
        <v>0.7199999999999989</v>
      </c>
      <c r="J24" s="64">
        <v>8</v>
      </c>
      <c r="K24" s="3">
        <f t="shared" si="2"/>
        <v>0</v>
      </c>
      <c r="L24" s="7"/>
      <c r="M24" s="42"/>
      <c r="N24" s="31"/>
      <c r="O24" s="31"/>
      <c r="P24" s="6"/>
      <c r="Q24" s="3"/>
      <c r="R24" s="31">
        <f t="shared" si="3"/>
        <v>0.7199999999999989</v>
      </c>
      <c r="S24" s="31">
        <f t="shared" si="4"/>
        <v>43.72</v>
      </c>
      <c r="T24" s="85"/>
    </row>
    <row r="25" spans="1:20" ht="12.75">
      <c r="A25" s="66">
        <v>19</v>
      </c>
      <c r="B25" s="6" t="s">
        <v>145</v>
      </c>
      <c r="C25" s="97" t="s">
        <v>99</v>
      </c>
      <c r="D25" s="6" t="s">
        <v>29</v>
      </c>
      <c r="E25" s="6" t="s">
        <v>154</v>
      </c>
      <c r="F25" s="7">
        <v>0</v>
      </c>
      <c r="G25" s="81">
        <v>42.9</v>
      </c>
      <c r="H25" s="42">
        <f>IF((G25-$I$8)&gt;0,G25-$I$8,0)</f>
        <v>0</v>
      </c>
      <c r="I25" s="31">
        <f>SUM(F25+H25)</f>
        <v>0</v>
      </c>
      <c r="J25" s="64">
        <v>7</v>
      </c>
      <c r="K25" s="3">
        <f t="shared" si="2"/>
        <v>0</v>
      </c>
      <c r="L25" s="7"/>
      <c r="M25" s="42"/>
      <c r="N25" s="31"/>
      <c r="O25" s="31"/>
      <c r="P25" s="6"/>
      <c r="Q25" s="3"/>
      <c r="R25" s="31">
        <f t="shared" si="3"/>
        <v>0</v>
      </c>
      <c r="S25" s="31">
        <f t="shared" si="4"/>
        <v>42.9</v>
      </c>
      <c r="T25" s="85"/>
    </row>
    <row r="26" spans="1:20" ht="12.75">
      <c r="A26" s="66">
        <v>17</v>
      </c>
      <c r="B26" s="6" t="s">
        <v>279</v>
      </c>
      <c r="C26" s="1" t="s">
        <v>172</v>
      </c>
      <c r="D26" s="6" t="s">
        <v>280</v>
      </c>
      <c r="E26" s="6" t="s">
        <v>97</v>
      </c>
      <c r="F26" s="7">
        <v>0</v>
      </c>
      <c r="G26" s="81">
        <v>42.79</v>
      </c>
      <c r="H26" s="42">
        <f t="shared" si="0"/>
        <v>0</v>
      </c>
      <c r="I26" s="31">
        <f t="shared" si="1"/>
        <v>0</v>
      </c>
      <c r="J26" s="64">
        <v>6</v>
      </c>
      <c r="K26" s="3">
        <f t="shared" si="2"/>
        <v>0</v>
      </c>
      <c r="L26" s="7"/>
      <c r="M26" s="42"/>
      <c r="N26" s="31"/>
      <c r="O26" s="31"/>
      <c r="P26" s="6"/>
      <c r="Q26" s="3"/>
      <c r="R26" s="31">
        <f t="shared" si="3"/>
        <v>0</v>
      </c>
      <c r="S26" s="31">
        <f t="shared" si="4"/>
        <v>42.79</v>
      </c>
      <c r="T26" s="85"/>
    </row>
    <row r="27" spans="1:20" ht="12.75">
      <c r="A27" s="66">
        <v>38</v>
      </c>
      <c r="B27" s="6" t="s">
        <v>65</v>
      </c>
      <c r="C27" s="97" t="s">
        <v>99</v>
      </c>
      <c r="D27" s="6" t="s">
        <v>29</v>
      </c>
      <c r="E27" s="6" t="s">
        <v>152</v>
      </c>
      <c r="F27" s="7">
        <v>0</v>
      </c>
      <c r="G27" s="81">
        <v>42.47</v>
      </c>
      <c r="H27" s="42">
        <f t="shared" si="0"/>
        <v>0</v>
      </c>
      <c r="I27" s="31">
        <f t="shared" si="1"/>
        <v>0</v>
      </c>
      <c r="J27" s="64">
        <v>5</v>
      </c>
      <c r="K27" s="3">
        <f t="shared" si="2"/>
        <v>0</v>
      </c>
      <c r="L27" s="7"/>
      <c r="M27" s="42"/>
      <c r="N27" s="31"/>
      <c r="O27" s="31"/>
      <c r="P27" s="6"/>
      <c r="Q27" s="3"/>
      <c r="R27" s="31">
        <f t="shared" si="3"/>
        <v>0</v>
      </c>
      <c r="S27" s="31">
        <f t="shared" si="4"/>
        <v>42.47</v>
      </c>
      <c r="T27" s="85"/>
    </row>
    <row r="28" spans="1:20" ht="12.75">
      <c r="A28" s="66">
        <v>3</v>
      </c>
      <c r="B28" s="6" t="s">
        <v>83</v>
      </c>
      <c r="C28" s="87" t="s">
        <v>133</v>
      </c>
      <c r="D28" s="6" t="s">
        <v>48</v>
      </c>
      <c r="E28" s="6" t="s">
        <v>98</v>
      </c>
      <c r="F28" s="7">
        <v>0</v>
      </c>
      <c r="G28" s="81">
        <v>42.22</v>
      </c>
      <c r="H28" s="42">
        <f t="shared" si="0"/>
        <v>0</v>
      </c>
      <c r="I28" s="31">
        <f t="shared" si="1"/>
        <v>0</v>
      </c>
      <c r="J28" s="64">
        <v>4</v>
      </c>
      <c r="K28" s="3">
        <f t="shared" si="2"/>
        <v>0</v>
      </c>
      <c r="L28" s="7"/>
      <c r="M28" s="42"/>
      <c r="N28" s="31"/>
      <c r="O28" s="31"/>
      <c r="P28" s="6"/>
      <c r="Q28" s="3"/>
      <c r="R28" s="31">
        <f t="shared" si="3"/>
        <v>0</v>
      </c>
      <c r="S28" s="31">
        <f t="shared" si="4"/>
        <v>42.22</v>
      </c>
      <c r="T28" s="85"/>
    </row>
    <row r="29" spans="1:20" ht="12.75">
      <c r="A29" s="66">
        <v>33</v>
      </c>
      <c r="B29" s="96" t="s">
        <v>148</v>
      </c>
      <c r="C29" s="1" t="s">
        <v>172</v>
      </c>
      <c r="D29" s="96" t="s">
        <v>48</v>
      </c>
      <c r="E29" s="96" t="s">
        <v>159</v>
      </c>
      <c r="F29" s="7">
        <v>0</v>
      </c>
      <c r="G29" s="81">
        <v>42.2</v>
      </c>
      <c r="H29" s="42">
        <f t="shared" si="0"/>
        <v>0</v>
      </c>
      <c r="I29" s="31">
        <f t="shared" si="1"/>
        <v>0</v>
      </c>
      <c r="J29" s="64">
        <v>3</v>
      </c>
      <c r="K29" s="3">
        <f t="shared" si="2"/>
        <v>0</v>
      </c>
      <c r="L29" s="7"/>
      <c r="M29" s="42"/>
      <c r="N29" s="31"/>
      <c r="O29" s="31"/>
      <c r="P29" s="6"/>
      <c r="Q29" s="3"/>
      <c r="R29" s="31">
        <f t="shared" si="3"/>
        <v>0</v>
      </c>
      <c r="S29" s="31">
        <f t="shared" si="4"/>
        <v>42.2</v>
      </c>
      <c r="T29" s="85"/>
    </row>
    <row r="30" spans="1:20" ht="12.75">
      <c r="A30" s="66">
        <v>24</v>
      </c>
      <c r="B30" s="6" t="s">
        <v>56</v>
      </c>
      <c r="C30" s="1" t="s">
        <v>172</v>
      </c>
      <c r="D30" s="1" t="s">
        <v>235</v>
      </c>
      <c r="E30" s="1" t="s">
        <v>57</v>
      </c>
      <c r="F30" s="7">
        <v>0</v>
      </c>
      <c r="G30" s="81">
        <v>41.35</v>
      </c>
      <c r="H30" s="42">
        <f t="shared" si="0"/>
        <v>0</v>
      </c>
      <c r="I30" s="31">
        <f>SUM(F30+H30)</f>
        <v>0</v>
      </c>
      <c r="J30" s="64">
        <v>2</v>
      </c>
      <c r="K30" s="3">
        <f t="shared" si="2"/>
        <v>0</v>
      </c>
      <c r="L30" s="7"/>
      <c r="M30" s="42"/>
      <c r="N30" s="31"/>
      <c r="O30" s="31"/>
      <c r="P30" s="6"/>
      <c r="Q30" s="3"/>
      <c r="R30" s="31">
        <f t="shared" si="3"/>
        <v>0</v>
      </c>
      <c r="S30" s="31">
        <f t="shared" si="4"/>
        <v>41.35</v>
      </c>
      <c r="T30" s="85"/>
    </row>
    <row r="31" spans="1:20" ht="12.75">
      <c r="A31" s="66">
        <v>6</v>
      </c>
      <c r="B31" s="1" t="s">
        <v>58</v>
      </c>
      <c r="C31" s="1" t="s">
        <v>172</v>
      </c>
      <c r="D31" s="1" t="s">
        <v>39</v>
      </c>
      <c r="E31" s="1" t="s">
        <v>59</v>
      </c>
      <c r="F31" s="7">
        <v>0</v>
      </c>
      <c r="G31" s="81">
        <v>39.26</v>
      </c>
      <c r="H31" s="42">
        <f t="shared" si="0"/>
        <v>0</v>
      </c>
      <c r="I31" s="31">
        <f t="shared" si="1"/>
        <v>0</v>
      </c>
      <c r="J31" s="64">
        <v>1</v>
      </c>
      <c r="K31" s="3">
        <f t="shared" si="2"/>
        <v>0</v>
      </c>
      <c r="L31" s="7"/>
      <c r="M31" s="42"/>
      <c r="N31" s="31"/>
      <c r="O31" s="31"/>
      <c r="P31" s="6"/>
      <c r="Q31" s="3"/>
      <c r="R31" s="31">
        <f t="shared" si="3"/>
        <v>0</v>
      </c>
      <c r="S31" s="31">
        <f t="shared" si="4"/>
        <v>39.26</v>
      </c>
      <c r="T31" s="85"/>
    </row>
    <row r="32" spans="1:20" ht="12.75">
      <c r="A32" s="66">
        <v>40</v>
      </c>
      <c r="B32" s="1" t="s">
        <v>287</v>
      </c>
      <c r="C32" s="1" t="s">
        <v>172</v>
      </c>
      <c r="D32" s="1" t="s">
        <v>235</v>
      </c>
      <c r="E32" s="1" t="s">
        <v>72</v>
      </c>
      <c r="F32" s="7">
        <v>5</v>
      </c>
      <c r="G32" s="81">
        <v>46.52</v>
      </c>
      <c r="H32" s="42">
        <f t="shared" si="0"/>
        <v>3.520000000000003</v>
      </c>
      <c r="I32" s="31">
        <f t="shared" si="1"/>
        <v>8.520000000000003</v>
      </c>
      <c r="J32" s="64"/>
      <c r="K32" s="3">
        <f t="shared" si="2"/>
        <v>0</v>
      </c>
      <c r="L32" s="7"/>
      <c r="M32" s="42"/>
      <c r="N32" s="31"/>
      <c r="O32" s="31"/>
      <c r="P32" s="6"/>
      <c r="Q32" s="3"/>
      <c r="R32" s="31">
        <f t="shared" si="3"/>
        <v>8.520000000000003</v>
      </c>
      <c r="S32" s="31">
        <f t="shared" si="4"/>
        <v>46.52</v>
      </c>
      <c r="T32" s="85"/>
    </row>
    <row r="33" spans="1:20" ht="12.75">
      <c r="A33" s="66">
        <v>35</v>
      </c>
      <c r="B33" s="1" t="s">
        <v>45</v>
      </c>
      <c r="C33" s="1" t="s">
        <v>172</v>
      </c>
      <c r="D33" s="1" t="s">
        <v>285</v>
      </c>
      <c r="E33" s="1" t="s">
        <v>304</v>
      </c>
      <c r="F33" s="7">
        <v>10</v>
      </c>
      <c r="G33" s="81">
        <v>41.17</v>
      </c>
      <c r="H33" s="42">
        <f t="shared" si="0"/>
        <v>0</v>
      </c>
      <c r="I33" s="31">
        <f t="shared" si="1"/>
        <v>10</v>
      </c>
      <c r="J33" s="64"/>
      <c r="K33" s="3">
        <f t="shared" si="2"/>
        <v>0</v>
      </c>
      <c r="L33" s="7"/>
      <c r="M33" s="42"/>
      <c r="N33" s="31"/>
      <c r="O33" s="31"/>
      <c r="P33" s="6"/>
      <c r="Q33" s="3"/>
      <c r="R33" s="31">
        <f t="shared" si="3"/>
        <v>10</v>
      </c>
      <c r="S33" s="31">
        <f t="shared" si="4"/>
        <v>41.17</v>
      </c>
      <c r="T33" s="85"/>
    </row>
    <row r="34" spans="1:20" ht="12.75">
      <c r="A34" s="66">
        <v>28</v>
      </c>
      <c r="B34" s="1" t="s">
        <v>128</v>
      </c>
      <c r="C34" s="1" t="s">
        <v>172</v>
      </c>
      <c r="D34" s="1" t="s">
        <v>283</v>
      </c>
      <c r="E34" s="1" t="s">
        <v>300</v>
      </c>
      <c r="F34" s="7">
        <v>10</v>
      </c>
      <c r="G34" s="81">
        <v>43.8</v>
      </c>
      <c r="H34" s="42">
        <f>IF((G34-$I$8)&gt;0,G34-$I$8,0)</f>
        <v>0.7999999999999972</v>
      </c>
      <c r="I34" s="31">
        <f>SUM(F34+H34)</f>
        <v>10.799999999999997</v>
      </c>
      <c r="J34" s="64"/>
      <c r="K34" s="3">
        <f t="shared" si="2"/>
        <v>0</v>
      </c>
      <c r="L34" s="7"/>
      <c r="M34" s="42"/>
      <c r="N34" s="31"/>
      <c r="O34" s="31"/>
      <c r="P34" s="6"/>
      <c r="Q34" s="3"/>
      <c r="R34" s="31">
        <f t="shared" si="3"/>
        <v>10.799999999999997</v>
      </c>
      <c r="S34" s="31">
        <f t="shared" si="4"/>
        <v>43.8</v>
      </c>
      <c r="T34" s="85"/>
    </row>
    <row r="35" spans="1:20" ht="12.75">
      <c r="A35" s="66">
        <v>25</v>
      </c>
      <c r="B35" s="1" t="s">
        <v>62</v>
      </c>
      <c r="C35" s="1" t="s">
        <v>172</v>
      </c>
      <c r="D35" s="1" t="s">
        <v>39</v>
      </c>
      <c r="E35" s="1" t="s">
        <v>96</v>
      </c>
      <c r="F35" s="7">
        <v>5</v>
      </c>
      <c r="G35" s="81">
        <v>48.95</v>
      </c>
      <c r="H35" s="42">
        <f t="shared" si="0"/>
        <v>5.950000000000003</v>
      </c>
      <c r="I35" s="31">
        <f t="shared" si="1"/>
        <v>10.950000000000003</v>
      </c>
      <c r="J35" s="64"/>
      <c r="K35" s="3">
        <f t="shared" si="2"/>
        <v>0</v>
      </c>
      <c r="L35" s="7"/>
      <c r="M35" s="42"/>
      <c r="N35" s="31"/>
      <c r="O35" s="31"/>
      <c r="P35" s="6"/>
      <c r="Q35" s="3"/>
      <c r="R35" s="31">
        <f t="shared" si="3"/>
        <v>10.950000000000003</v>
      </c>
      <c r="S35" s="31">
        <f t="shared" si="4"/>
        <v>48.95</v>
      </c>
      <c r="T35" s="85"/>
    </row>
    <row r="36" spans="1:20" ht="12.75">
      <c r="A36" s="66">
        <v>20</v>
      </c>
      <c r="B36" s="6" t="s">
        <v>281</v>
      </c>
      <c r="C36" s="1" t="s">
        <v>172</v>
      </c>
      <c r="D36" s="6" t="s">
        <v>282</v>
      </c>
      <c r="E36" s="1" t="s">
        <v>298</v>
      </c>
      <c r="F36" s="7">
        <v>5</v>
      </c>
      <c r="G36" s="81">
        <v>49.91</v>
      </c>
      <c r="H36" s="42">
        <f t="shared" si="0"/>
        <v>6.909999999999997</v>
      </c>
      <c r="I36" s="31">
        <f t="shared" si="1"/>
        <v>11.909999999999997</v>
      </c>
      <c r="J36" s="64"/>
      <c r="K36" s="3">
        <f t="shared" si="2"/>
        <v>0</v>
      </c>
      <c r="L36" s="7"/>
      <c r="M36" s="42"/>
      <c r="N36" s="31"/>
      <c r="O36" s="31"/>
      <c r="P36" s="6"/>
      <c r="Q36" s="3"/>
      <c r="R36" s="31">
        <f t="shared" si="3"/>
        <v>11.909999999999997</v>
      </c>
      <c r="S36" s="31">
        <f t="shared" si="4"/>
        <v>49.91</v>
      </c>
      <c r="T36" s="85"/>
    </row>
    <row r="37" spans="1:20" ht="12.75">
      <c r="A37" s="66">
        <v>1</v>
      </c>
      <c r="B37" s="1" t="s">
        <v>144</v>
      </c>
      <c r="C37" s="1" t="s">
        <v>172</v>
      </c>
      <c r="D37" s="1" t="s">
        <v>48</v>
      </c>
      <c r="E37" s="1" t="s">
        <v>150</v>
      </c>
      <c r="F37" s="7">
        <v>0</v>
      </c>
      <c r="G37" s="81">
        <v>56.29</v>
      </c>
      <c r="H37" s="42">
        <f>IF((G37-$I$8)&gt;0,G37-$I$8,0)</f>
        <v>13.29</v>
      </c>
      <c r="I37" s="31">
        <f>SUM(F37+H37)</f>
        <v>13.29</v>
      </c>
      <c r="J37" s="64"/>
      <c r="K37" s="3">
        <f t="shared" si="2"/>
        <v>0</v>
      </c>
      <c r="L37" s="7"/>
      <c r="M37" s="42"/>
      <c r="N37" s="31"/>
      <c r="O37" s="31"/>
      <c r="P37" s="6"/>
      <c r="Q37" s="3"/>
      <c r="R37" s="31">
        <f t="shared" si="3"/>
        <v>13.29</v>
      </c>
      <c r="S37" s="31">
        <f t="shared" si="4"/>
        <v>56.29</v>
      </c>
      <c r="T37" s="85"/>
    </row>
    <row r="38" spans="1:20" ht="12.75">
      <c r="A38" s="66">
        <v>26</v>
      </c>
      <c r="B38" s="1" t="s">
        <v>36</v>
      </c>
      <c r="C38" s="1" t="s">
        <v>172</v>
      </c>
      <c r="D38" s="1" t="s">
        <v>235</v>
      </c>
      <c r="E38" s="1" t="s">
        <v>37</v>
      </c>
      <c r="F38" s="7">
        <v>10</v>
      </c>
      <c r="G38" s="81">
        <v>47.97</v>
      </c>
      <c r="H38" s="42">
        <f t="shared" si="0"/>
        <v>4.969999999999999</v>
      </c>
      <c r="I38" s="31">
        <f t="shared" si="1"/>
        <v>14.969999999999999</v>
      </c>
      <c r="J38" s="64"/>
      <c r="K38" s="3">
        <f t="shared" si="2"/>
        <v>0</v>
      </c>
      <c r="L38" s="7"/>
      <c r="M38" s="42"/>
      <c r="N38" s="31"/>
      <c r="O38" s="31"/>
      <c r="P38" s="6"/>
      <c r="Q38" s="3"/>
      <c r="R38" s="31">
        <f t="shared" si="3"/>
        <v>14.969999999999999</v>
      </c>
      <c r="S38" s="31">
        <f t="shared" si="4"/>
        <v>47.97</v>
      </c>
      <c r="T38" s="85"/>
    </row>
    <row r="39" spans="1:20" ht="12.75">
      <c r="A39" s="66">
        <v>12</v>
      </c>
      <c r="B39" s="6" t="s">
        <v>273</v>
      </c>
      <c r="C39" s="1" t="s">
        <v>172</v>
      </c>
      <c r="D39" s="1" t="s">
        <v>205</v>
      </c>
      <c r="E39" s="1" t="s">
        <v>295</v>
      </c>
      <c r="F39" s="7">
        <v>5</v>
      </c>
      <c r="G39" s="81">
        <v>54.21</v>
      </c>
      <c r="H39" s="42">
        <f t="shared" si="0"/>
        <v>11.21</v>
      </c>
      <c r="I39" s="31">
        <f t="shared" si="1"/>
        <v>16.21</v>
      </c>
      <c r="J39" s="64"/>
      <c r="K39" s="3">
        <f t="shared" si="2"/>
        <v>0</v>
      </c>
      <c r="L39" s="7"/>
      <c r="M39" s="42"/>
      <c r="N39" s="31"/>
      <c r="O39" s="31"/>
      <c r="P39" s="6"/>
      <c r="Q39" s="3"/>
      <c r="R39" s="31">
        <f t="shared" si="3"/>
        <v>16.21</v>
      </c>
      <c r="S39" s="31">
        <f t="shared" si="4"/>
        <v>54.21</v>
      </c>
      <c r="T39" s="85"/>
    </row>
    <row r="40" spans="1:20" ht="12.75">
      <c r="A40" s="66">
        <v>2</v>
      </c>
      <c r="B40" s="6" t="s">
        <v>273</v>
      </c>
      <c r="C40" s="1" t="s">
        <v>172</v>
      </c>
      <c r="D40" s="1" t="s">
        <v>39</v>
      </c>
      <c r="E40" s="1" t="s">
        <v>289</v>
      </c>
      <c r="F40" s="7">
        <v>0</v>
      </c>
      <c r="G40" s="81">
        <v>59.82</v>
      </c>
      <c r="H40" s="42">
        <f t="shared" si="0"/>
        <v>16.82</v>
      </c>
      <c r="I40" s="31">
        <f t="shared" si="1"/>
        <v>16.82</v>
      </c>
      <c r="J40" s="64"/>
      <c r="K40" s="3">
        <f t="shared" si="2"/>
        <v>0</v>
      </c>
      <c r="L40" s="7"/>
      <c r="M40" s="42"/>
      <c r="N40" s="31"/>
      <c r="O40" s="31"/>
      <c r="P40" s="6"/>
      <c r="Q40" s="3"/>
      <c r="R40" s="31">
        <f t="shared" si="3"/>
        <v>16.82</v>
      </c>
      <c r="S40" s="31">
        <f t="shared" si="4"/>
        <v>59.82</v>
      </c>
      <c r="T40" s="85"/>
    </row>
    <row r="41" spans="1:20" ht="12.75">
      <c r="A41" s="66">
        <v>22</v>
      </c>
      <c r="B41" s="6" t="s">
        <v>75</v>
      </c>
      <c r="C41" s="1" t="s">
        <v>172</v>
      </c>
      <c r="D41" s="6" t="s">
        <v>41</v>
      </c>
      <c r="E41" s="1" t="s">
        <v>299</v>
      </c>
      <c r="F41" s="7">
        <v>10</v>
      </c>
      <c r="G41" s="81">
        <v>52.63</v>
      </c>
      <c r="H41" s="42">
        <f t="shared" si="0"/>
        <v>9.630000000000003</v>
      </c>
      <c r="I41" s="31">
        <f t="shared" si="1"/>
        <v>19.630000000000003</v>
      </c>
      <c r="J41" s="64"/>
      <c r="K41" s="3">
        <f t="shared" si="2"/>
        <v>0</v>
      </c>
      <c r="L41" s="7"/>
      <c r="M41" s="42"/>
      <c r="N41" s="31"/>
      <c r="O41" s="31"/>
      <c r="P41" s="6"/>
      <c r="Q41" s="3"/>
      <c r="R41" s="31">
        <f t="shared" si="3"/>
        <v>19.630000000000003</v>
      </c>
      <c r="S41" s="31">
        <f t="shared" si="4"/>
        <v>52.63</v>
      </c>
      <c r="T41" s="85"/>
    </row>
    <row r="42" spans="1:20" ht="12.75">
      <c r="A42" s="66">
        <v>43</v>
      </c>
      <c r="B42" s="1" t="s">
        <v>144</v>
      </c>
      <c r="C42" s="1" t="s">
        <v>172</v>
      </c>
      <c r="D42" s="1" t="s">
        <v>48</v>
      </c>
      <c r="E42" s="1" t="s">
        <v>306</v>
      </c>
      <c r="F42" s="7">
        <v>10</v>
      </c>
      <c r="G42" s="81">
        <v>54.38</v>
      </c>
      <c r="H42" s="42">
        <f t="shared" si="0"/>
        <v>11.380000000000003</v>
      </c>
      <c r="I42" s="31">
        <f t="shared" si="1"/>
        <v>21.380000000000003</v>
      </c>
      <c r="J42" s="64"/>
      <c r="K42" s="3">
        <f>IF((J42-$I$8)&gt;0,J42-$I$8,0)</f>
        <v>0</v>
      </c>
      <c r="L42" s="7"/>
      <c r="M42" s="42"/>
      <c r="N42" s="31"/>
      <c r="O42" s="31"/>
      <c r="P42" s="6"/>
      <c r="Q42" s="3"/>
      <c r="R42" s="31">
        <f>SUM(I42+O42)</f>
        <v>21.380000000000003</v>
      </c>
      <c r="S42" s="31">
        <f>SUM(G42+M42)</f>
        <v>54.38</v>
      </c>
      <c r="T42" s="85"/>
    </row>
    <row r="43" spans="1:20" ht="12.75">
      <c r="A43" s="66">
        <v>10</v>
      </c>
      <c r="B43" s="6" t="s">
        <v>62</v>
      </c>
      <c r="C43" s="1" t="s">
        <v>172</v>
      </c>
      <c r="D43" s="6" t="s">
        <v>39</v>
      </c>
      <c r="E43" s="6" t="s">
        <v>294</v>
      </c>
      <c r="F43" s="7">
        <v>15</v>
      </c>
      <c r="G43" s="81">
        <v>59.24</v>
      </c>
      <c r="H43" s="42">
        <f t="shared" si="0"/>
        <v>16.240000000000002</v>
      </c>
      <c r="I43" s="31">
        <f>SUM(F43+H43)</f>
        <v>31.240000000000002</v>
      </c>
      <c r="J43" s="64"/>
      <c r="K43" s="3">
        <f aca="true" t="shared" si="5" ref="K43:K53">IF((J43-$I$8)&gt;0,J43-$I$8,0)</f>
        <v>0</v>
      </c>
      <c r="L43" s="7"/>
      <c r="M43" s="42"/>
      <c r="N43" s="31"/>
      <c r="O43" s="31"/>
      <c r="P43" s="6"/>
      <c r="Q43" s="3"/>
      <c r="R43" s="31">
        <f aca="true" t="shared" si="6" ref="R43:R53">SUM(I43+O43)</f>
        <v>31.240000000000002</v>
      </c>
      <c r="S43" s="31">
        <f aca="true" t="shared" si="7" ref="S43:S53">SUM(G43+M43)</f>
        <v>59.24</v>
      </c>
      <c r="T43" s="85"/>
    </row>
    <row r="44" spans="1:20" ht="12.75">
      <c r="A44" s="95">
        <v>0</v>
      </c>
      <c r="B44" s="84" t="s">
        <v>186</v>
      </c>
      <c r="C44" s="89" t="s">
        <v>170</v>
      </c>
      <c r="D44" s="84" t="s">
        <v>48</v>
      </c>
      <c r="E44" s="84" t="s">
        <v>288</v>
      </c>
      <c r="F44" s="7">
        <v>100</v>
      </c>
      <c r="G44" s="81"/>
      <c r="H44" s="42">
        <f t="shared" si="0"/>
        <v>0</v>
      </c>
      <c r="I44" s="31">
        <f>SUM(F44+H44)</f>
        <v>100</v>
      </c>
      <c r="J44" s="64"/>
      <c r="K44" s="3">
        <f t="shared" si="5"/>
        <v>0</v>
      </c>
      <c r="L44" s="7"/>
      <c r="M44" s="42"/>
      <c r="N44" s="31"/>
      <c r="O44" s="31"/>
      <c r="P44" s="6"/>
      <c r="Q44" s="3"/>
      <c r="R44" s="31">
        <f t="shared" si="6"/>
        <v>100</v>
      </c>
      <c r="S44" s="31">
        <f t="shared" si="7"/>
        <v>0</v>
      </c>
      <c r="T44" s="85"/>
    </row>
    <row r="45" spans="1:20" ht="12.75">
      <c r="A45" s="66">
        <v>8</v>
      </c>
      <c r="B45" s="6" t="s">
        <v>277</v>
      </c>
      <c r="C45" s="1" t="s">
        <v>172</v>
      </c>
      <c r="D45" s="1" t="s">
        <v>29</v>
      </c>
      <c r="E45" s="1" t="s">
        <v>293</v>
      </c>
      <c r="F45" s="7">
        <v>100</v>
      </c>
      <c r="G45" s="81"/>
      <c r="H45" s="42">
        <f t="shared" si="0"/>
        <v>0</v>
      </c>
      <c r="I45" s="31">
        <f>SUM(F45+H45)</f>
        <v>100</v>
      </c>
      <c r="J45" s="64"/>
      <c r="K45" s="3">
        <f t="shared" si="5"/>
        <v>0</v>
      </c>
      <c r="L45" s="7"/>
      <c r="M45" s="42"/>
      <c r="N45" s="31"/>
      <c r="O45" s="31"/>
      <c r="P45" s="6"/>
      <c r="Q45" s="3"/>
      <c r="R45" s="31">
        <f t="shared" si="6"/>
        <v>100</v>
      </c>
      <c r="S45" s="31">
        <f t="shared" si="7"/>
        <v>0</v>
      </c>
      <c r="T45" s="85"/>
    </row>
    <row r="46" spans="1:20" ht="12.75">
      <c r="A46" s="66">
        <v>29</v>
      </c>
      <c r="B46" s="67" t="s">
        <v>95</v>
      </c>
      <c r="C46" s="1" t="s">
        <v>172</v>
      </c>
      <c r="D46" s="6" t="s">
        <v>29</v>
      </c>
      <c r="E46" s="82" t="s">
        <v>301</v>
      </c>
      <c r="F46" s="7">
        <v>100</v>
      </c>
      <c r="G46" s="81"/>
      <c r="H46" s="42">
        <f t="shared" si="0"/>
        <v>0</v>
      </c>
      <c r="I46" s="31">
        <f t="shared" si="1"/>
        <v>100</v>
      </c>
      <c r="J46" s="64"/>
      <c r="K46" s="3">
        <f t="shared" si="5"/>
        <v>0</v>
      </c>
      <c r="L46" s="7"/>
      <c r="M46" s="42"/>
      <c r="N46" s="31"/>
      <c r="O46" s="31"/>
      <c r="P46" s="6"/>
      <c r="Q46" s="3"/>
      <c r="R46" s="31">
        <f t="shared" si="6"/>
        <v>100</v>
      </c>
      <c r="S46" s="31">
        <f t="shared" si="7"/>
        <v>0</v>
      </c>
      <c r="T46" s="85"/>
    </row>
    <row r="47" spans="1:20" ht="12.75">
      <c r="A47" s="66">
        <v>30</v>
      </c>
      <c r="B47" s="6" t="s">
        <v>284</v>
      </c>
      <c r="C47" s="1" t="s">
        <v>172</v>
      </c>
      <c r="D47" s="1" t="s">
        <v>285</v>
      </c>
      <c r="E47" s="1" t="s">
        <v>302</v>
      </c>
      <c r="F47" s="7">
        <v>100</v>
      </c>
      <c r="G47" s="81"/>
      <c r="H47" s="42">
        <f t="shared" si="0"/>
        <v>0</v>
      </c>
      <c r="I47" s="31">
        <f aca="true" t="shared" si="8" ref="I47:I53">SUM(F47+H47)</f>
        <v>100</v>
      </c>
      <c r="J47" s="64"/>
      <c r="K47" s="3">
        <f t="shared" si="5"/>
        <v>0</v>
      </c>
      <c r="L47" s="7"/>
      <c r="M47" s="42"/>
      <c r="N47" s="31"/>
      <c r="O47" s="31"/>
      <c r="P47" s="6"/>
      <c r="Q47" s="3"/>
      <c r="R47" s="31">
        <f t="shared" si="6"/>
        <v>100</v>
      </c>
      <c r="S47" s="31">
        <f t="shared" si="7"/>
        <v>0</v>
      </c>
      <c r="T47" s="85"/>
    </row>
    <row r="48" spans="1:20" ht="12.75">
      <c r="A48" s="66">
        <v>36</v>
      </c>
      <c r="B48" s="6" t="s">
        <v>55</v>
      </c>
      <c r="C48" s="1" t="s">
        <v>172</v>
      </c>
      <c r="D48" s="1" t="s">
        <v>48</v>
      </c>
      <c r="E48" s="1" t="s">
        <v>160</v>
      </c>
      <c r="F48" s="7">
        <v>100</v>
      </c>
      <c r="G48" s="81"/>
      <c r="H48" s="42">
        <f t="shared" si="0"/>
        <v>0</v>
      </c>
      <c r="I48" s="31">
        <f t="shared" si="8"/>
        <v>100</v>
      </c>
      <c r="J48" s="64"/>
      <c r="K48" s="3">
        <f t="shared" si="5"/>
        <v>0</v>
      </c>
      <c r="L48" s="7"/>
      <c r="M48" s="42"/>
      <c r="N48" s="31"/>
      <c r="O48" s="31"/>
      <c r="P48" s="6"/>
      <c r="Q48" s="3"/>
      <c r="R48" s="31">
        <f t="shared" si="6"/>
        <v>100</v>
      </c>
      <c r="S48" s="31">
        <f t="shared" si="7"/>
        <v>0</v>
      </c>
      <c r="T48" s="85"/>
    </row>
    <row r="49" spans="1:20" ht="12.75">
      <c r="A49" s="66">
        <v>4</v>
      </c>
      <c r="B49" s="6" t="s">
        <v>274</v>
      </c>
      <c r="C49" s="1" t="s">
        <v>172</v>
      </c>
      <c r="D49" s="1" t="s">
        <v>48</v>
      </c>
      <c r="E49" s="1" t="s">
        <v>290</v>
      </c>
      <c r="F49" s="7">
        <v>150</v>
      </c>
      <c r="G49" s="81"/>
      <c r="H49" s="42">
        <f t="shared" si="0"/>
        <v>0</v>
      </c>
      <c r="I49" s="31">
        <f t="shared" si="8"/>
        <v>150</v>
      </c>
      <c r="J49" s="64"/>
      <c r="K49" s="3">
        <f t="shared" si="5"/>
        <v>0</v>
      </c>
      <c r="L49" s="7"/>
      <c r="M49" s="42"/>
      <c r="N49" s="31"/>
      <c r="O49" s="31"/>
      <c r="P49" s="6"/>
      <c r="Q49" s="3"/>
      <c r="R49" s="31">
        <f t="shared" si="6"/>
        <v>150</v>
      </c>
      <c r="S49" s="31">
        <f t="shared" si="7"/>
        <v>0</v>
      </c>
      <c r="T49" s="85"/>
    </row>
    <row r="50" spans="1:20" ht="12.75">
      <c r="A50" s="66">
        <v>7</v>
      </c>
      <c r="B50" s="67" t="s">
        <v>276</v>
      </c>
      <c r="C50" s="1" t="s">
        <v>172</v>
      </c>
      <c r="D50" s="59" t="s">
        <v>29</v>
      </c>
      <c r="E50" s="67" t="s">
        <v>292</v>
      </c>
      <c r="F50" s="7">
        <v>150</v>
      </c>
      <c r="G50" s="81"/>
      <c r="H50" s="42">
        <f t="shared" si="0"/>
        <v>0</v>
      </c>
      <c r="I50" s="31">
        <f t="shared" si="8"/>
        <v>150</v>
      </c>
      <c r="J50" s="64"/>
      <c r="K50" s="3">
        <f t="shared" si="5"/>
        <v>0</v>
      </c>
      <c r="L50" s="7"/>
      <c r="M50" s="42"/>
      <c r="N50" s="31"/>
      <c r="O50" s="31"/>
      <c r="P50" s="6"/>
      <c r="Q50" s="3"/>
      <c r="R50" s="31">
        <f t="shared" si="6"/>
        <v>150</v>
      </c>
      <c r="S50" s="31">
        <f t="shared" si="7"/>
        <v>0</v>
      </c>
      <c r="T50" s="85"/>
    </row>
    <row r="51" spans="1:20" ht="12.75">
      <c r="A51" s="66">
        <v>9</v>
      </c>
      <c r="B51" s="1" t="s">
        <v>38</v>
      </c>
      <c r="C51" s="1" t="s">
        <v>172</v>
      </c>
      <c r="D51" s="1" t="s">
        <v>229</v>
      </c>
      <c r="E51" s="1" t="s">
        <v>149</v>
      </c>
      <c r="F51" s="7">
        <v>150</v>
      </c>
      <c r="G51" s="81"/>
      <c r="H51" s="42">
        <f t="shared" si="0"/>
        <v>0</v>
      </c>
      <c r="I51" s="31">
        <f t="shared" si="8"/>
        <v>150</v>
      </c>
      <c r="J51" s="64"/>
      <c r="K51" s="3">
        <f t="shared" si="5"/>
        <v>0</v>
      </c>
      <c r="L51" s="7"/>
      <c r="M51" s="42"/>
      <c r="N51" s="31"/>
      <c r="O51" s="31"/>
      <c r="P51" s="6"/>
      <c r="Q51" s="3"/>
      <c r="R51" s="31">
        <f t="shared" si="6"/>
        <v>150</v>
      </c>
      <c r="S51" s="31">
        <f t="shared" si="7"/>
        <v>0</v>
      </c>
      <c r="T51" s="85"/>
    </row>
    <row r="52" spans="1:20" ht="12.75">
      <c r="A52" s="66">
        <v>13</v>
      </c>
      <c r="B52" s="6" t="s">
        <v>127</v>
      </c>
      <c r="C52" s="1" t="s">
        <v>172</v>
      </c>
      <c r="D52" s="6" t="s">
        <v>29</v>
      </c>
      <c r="E52" s="6" t="s">
        <v>296</v>
      </c>
      <c r="F52" s="7">
        <v>150</v>
      </c>
      <c r="G52" s="81"/>
      <c r="H52" s="42">
        <f t="shared" si="0"/>
        <v>0</v>
      </c>
      <c r="I52" s="31">
        <f t="shared" si="8"/>
        <v>150</v>
      </c>
      <c r="J52" s="64"/>
      <c r="K52" s="3">
        <f t="shared" si="5"/>
        <v>0</v>
      </c>
      <c r="L52" s="7"/>
      <c r="M52" s="42"/>
      <c r="N52" s="31"/>
      <c r="O52" s="31"/>
      <c r="P52" s="6"/>
      <c r="Q52" s="3"/>
      <c r="R52" s="31">
        <f t="shared" si="6"/>
        <v>150</v>
      </c>
      <c r="S52" s="31">
        <f t="shared" si="7"/>
        <v>0</v>
      </c>
      <c r="T52" s="85"/>
    </row>
    <row r="53" spans="1:20" ht="12.75">
      <c r="A53" s="66">
        <v>21</v>
      </c>
      <c r="B53" s="6" t="s">
        <v>147</v>
      </c>
      <c r="C53" s="1" t="s">
        <v>172</v>
      </c>
      <c r="D53" s="1" t="s">
        <v>282</v>
      </c>
      <c r="E53" s="1" t="s">
        <v>157</v>
      </c>
      <c r="F53" s="7">
        <v>150</v>
      </c>
      <c r="G53" s="81"/>
      <c r="H53" s="42">
        <f t="shared" si="0"/>
        <v>0</v>
      </c>
      <c r="I53" s="31">
        <f t="shared" si="8"/>
        <v>150</v>
      </c>
      <c r="J53" s="64"/>
      <c r="K53" s="3">
        <f t="shared" si="5"/>
        <v>0</v>
      </c>
      <c r="L53" s="7"/>
      <c r="M53" s="42"/>
      <c r="N53" s="31"/>
      <c r="O53" s="31"/>
      <c r="P53" s="6"/>
      <c r="Q53" s="3"/>
      <c r="R53" s="31">
        <f t="shared" si="6"/>
        <v>150</v>
      </c>
      <c r="S53" s="31">
        <f t="shared" si="7"/>
        <v>0</v>
      </c>
      <c r="T53" s="85"/>
    </row>
    <row r="54" spans="1:20" ht="12.75">
      <c r="A54" s="66">
        <v>37</v>
      </c>
      <c r="B54" s="1" t="s">
        <v>286</v>
      </c>
      <c r="C54" s="1" t="s">
        <v>172</v>
      </c>
      <c r="D54" s="1" t="s">
        <v>151</v>
      </c>
      <c r="E54" s="1" t="s">
        <v>305</v>
      </c>
      <c r="F54" s="7">
        <v>150</v>
      </c>
      <c r="G54" s="81"/>
      <c r="H54" s="42">
        <f t="shared" si="0"/>
        <v>0</v>
      </c>
      <c r="I54" s="31">
        <f t="shared" si="1"/>
        <v>150</v>
      </c>
      <c r="J54" s="64"/>
      <c r="K54" s="3">
        <f>IF((J54-$I$8)&gt;0,J54-$I$8,0)</f>
        <v>0</v>
      </c>
      <c r="L54" s="7"/>
      <c r="M54" s="42"/>
      <c r="N54" s="31"/>
      <c r="O54" s="31"/>
      <c r="P54" s="6"/>
      <c r="Q54" s="3"/>
      <c r="R54" s="31">
        <f>SUM(I54+O54)</f>
        <v>150</v>
      </c>
      <c r="S54" s="31">
        <f>SUM(G54+M54)</f>
        <v>0</v>
      </c>
      <c r="T54" s="85"/>
    </row>
    <row r="55" spans="1:20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0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</row>
    <row r="57" spans="1:20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</row>
    <row r="58" spans="1:20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</row>
    <row r="61" spans="1:20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</row>
    <row r="62" spans="1:20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</row>
    <row r="63" spans="1:20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</row>
    <row r="64" spans="1:20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20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</row>
    <row r="66" spans="1:20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</row>
  </sheetData>
  <sheetProtection/>
  <mergeCells count="5">
    <mergeCell ref="C3:E3"/>
    <mergeCell ref="R9:S9"/>
    <mergeCell ref="C4:E4"/>
    <mergeCell ref="J1:T1"/>
    <mergeCell ref="O3:S3"/>
  </mergeCells>
  <printOptions horizontalCentered="1"/>
  <pageMargins left="0" right="0" top="0" bottom="0" header="0" footer="0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9"/>
  <dimension ref="A1:Z34"/>
  <sheetViews>
    <sheetView zoomScalePageLayoutView="0" workbookViewId="0" topLeftCell="A4">
      <selection activeCell="E21" sqref="A11:E21"/>
    </sheetView>
  </sheetViews>
  <sheetFormatPr defaultColWidth="9.00390625" defaultRowHeight="12.75"/>
  <cols>
    <col min="1" max="1" width="3.75390625" style="0" customWidth="1"/>
    <col min="2" max="2" width="21.125" style="0" customWidth="1"/>
    <col min="3" max="3" width="8.625" style="0" customWidth="1"/>
    <col min="4" max="4" width="11.875" style="0" customWidth="1"/>
    <col min="5" max="5" width="11.25390625" style="0" customWidth="1"/>
    <col min="6" max="9" width="7.625" style="0" customWidth="1"/>
    <col min="10" max="10" width="3.75390625" style="0" customWidth="1"/>
    <col min="11" max="11" width="0.6171875" style="0" customWidth="1"/>
    <col min="12" max="15" width="7.75390625" style="0" customWidth="1"/>
    <col min="16" max="16" width="3.125" style="0" customWidth="1"/>
    <col min="17" max="17" width="0.74609375" style="0" customWidth="1"/>
    <col min="18" max="19" width="8.00390625" style="0" customWidth="1"/>
    <col min="20" max="20" width="3.125" style="0" customWidth="1"/>
  </cols>
  <sheetData>
    <row r="1" spans="1:20" s="15" customFormat="1" ht="18" customHeight="1">
      <c r="A1" s="39" t="s">
        <v>27</v>
      </c>
      <c r="B1" s="55" t="s">
        <v>167</v>
      </c>
      <c r="C1" s="11" t="s">
        <v>12</v>
      </c>
      <c r="D1" s="13"/>
      <c r="E1" s="10"/>
      <c r="F1" s="10"/>
      <c r="G1" s="10"/>
      <c r="H1" s="13"/>
      <c r="I1" s="13"/>
      <c r="J1" s="108" t="s">
        <v>169</v>
      </c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2:19" s="13" customFormat="1" ht="4.5" customHeight="1">
      <c r="B2" s="5"/>
      <c r="C2" s="5"/>
      <c r="D2" s="12"/>
      <c r="E2" s="10"/>
      <c r="F2" s="10"/>
      <c r="G2" s="10"/>
      <c r="J2" s="14"/>
      <c r="K2" s="10"/>
      <c r="L2" s="10"/>
      <c r="M2" s="10"/>
      <c r="N2" s="10"/>
      <c r="O2" s="10"/>
      <c r="P2" s="10"/>
      <c r="Q2" s="10"/>
      <c r="R2" s="10"/>
      <c r="S2" s="10"/>
    </row>
    <row r="3" spans="1:20" ht="15.75">
      <c r="A3" s="16" t="s">
        <v>15</v>
      </c>
      <c r="B3" s="5"/>
      <c r="C3" s="111" t="s">
        <v>168</v>
      </c>
      <c r="D3" s="112"/>
      <c r="E3" s="113"/>
      <c r="F3" s="5"/>
      <c r="G3" s="4"/>
      <c r="H3" s="4"/>
      <c r="I3" s="17" t="s">
        <v>14</v>
      </c>
      <c r="J3" s="4"/>
      <c r="K3" s="4"/>
      <c r="L3" s="4"/>
      <c r="M3" s="4"/>
      <c r="N3" s="4"/>
      <c r="O3" s="109" t="s">
        <v>22</v>
      </c>
      <c r="P3" s="110"/>
      <c r="Q3" s="110"/>
      <c r="R3" s="110"/>
      <c r="S3" s="110"/>
      <c r="T3" s="4"/>
    </row>
    <row r="4" spans="1:20" ht="15">
      <c r="A4" s="5"/>
      <c r="B4" s="5"/>
      <c r="C4" s="111"/>
      <c r="D4" s="112"/>
      <c r="E4" s="113"/>
      <c r="F4" s="5"/>
      <c r="G4" s="4"/>
      <c r="H4" s="5"/>
      <c r="I4" s="5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">
      <c r="A5" s="5"/>
      <c r="B5" s="5"/>
      <c r="C5" s="5"/>
      <c r="D5" s="5"/>
      <c r="E5" s="5"/>
      <c r="F5" s="5"/>
      <c r="G5" s="20" t="s">
        <v>225</v>
      </c>
      <c r="H5" s="5"/>
      <c r="I5" s="5"/>
      <c r="J5" s="4"/>
      <c r="K5" s="4"/>
      <c r="L5" s="5"/>
      <c r="M5" s="20" t="s">
        <v>224</v>
      </c>
      <c r="N5" s="5"/>
      <c r="O5" s="5"/>
      <c r="P5" s="4"/>
      <c r="Q5" s="4"/>
      <c r="R5" s="4"/>
      <c r="S5" s="4"/>
      <c r="T5" s="4"/>
    </row>
    <row r="6" spans="1:20" ht="13.5" customHeight="1">
      <c r="A6" s="4"/>
      <c r="B6" s="5"/>
      <c r="C6" s="5"/>
      <c r="D6" s="5"/>
      <c r="E6" s="5"/>
      <c r="F6" s="19" t="s">
        <v>20</v>
      </c>
      <c r="G6" s="4"/>
      <c r="H6" s="4"/>
      <c r="I6" s="7">
        <v>145</v>
      </c>
      <c r="J6" s="4"/>
      <c r="K6" s="4"/>
      <c r="L6" s="19"/>
      <c r="M6" s="4"/>
      <c r="N6" s="4"/>
      <c r="O6" s="7"/>
      <c r="P6" s="4"/>
      <c r="Q6" s="4"/>
      <c r="R6" s="4"/>
      <c r="S6" s="4"/>
      <c r="T6" s="4"/>
    </row>
    <row r="7" spans="1:20" ht="13.5" customHeight="1">
      <c r="A7" s="4"/>
      <c r="B7" s="46" t="s">
        <v>19</v>
      </c>
      <c r="C7" s="62">
        <f>MAX(A11:A50)</f>
        <v>42</v>
      </c>
      <c r="D7" s="5"/>
      <c r="E7" s="5"/>
      <c r="F7" s="19" t="s">
        <v>13</v>
      </c>
      <c r="G7" s="4"/>
      <c r="H7" s="4"/>
      <c r="I7" s="21">
        <f>I6/I8</f>
        <v>3.8157894736842106</v>
      </c>
      <c r="J7" s="4"/>
      <c r="K7" s="4"/>
      <c r="L7" s="19"/>
      <c r="M7" s="4"/>
      <c r="N7" s="4"/>
      <c r="O7" s="21"/>
      <c r="P7" s="4"/>
      <c r="Q7" s="4"/>
      <c r="R7" s="4"/>
      <c r="S7" s="4"/>
      <c r="T7" s="4"/>
    </row>
    <row r="8" spans="1:20" ht="13.5" customHeight="1">
      <c r="A8" s="4"/>
      <c r="B8" s="5"/>
      <c r="C8" s="5"/>
      <c r="D8" s="5"/>
      <c r="E8" s="5"/>
      <c r="F8" s="18" t="s">
        <v>0</v>
      </c>
      <c r="G8" s="5"/>
      <c r="H8" s="4"/>
      <c r="I8" s="30">
        <v>38</v>
      </c>
      <c r="J8" s="4"/>
      <c r="K8" s="4"/>
      <c r="L8" s="18"/>
      <c r="M8" s="4"/>
      <c r="N8" s="4"/>
      <c r="O8" s="30"/>
      <c r="P8" s="4"/>
      <c r="Q8" s="4"/>
      <c r="R8" s="4"/>
      <c r="S8" s="4"/>
      <c r="T8" s="4"/>
    </row>
    <row r="9" spans="1:20" ht="13.5" customHeight="1">
      <c r="A9" s="5"/>
      <c r="B9" s="29" t="s">
        <v>18</v>
      </c>
      <c r="C9" s="5"/>
      <c r="D9" s="5"/>
      <c r="E9" s="5"/>
      <c r="F9" s="16" t="s">
        <v>21</v>
      </c>
      <c r="G9" s="5"/>
      <c r="H9" s="5"/>
      <c r="I9" s="38"/>
      <c r="J9" s="4"/>
      <c r="K9" s="4"/>
      <c r="L9" s="16"/>
      <c r="M9" s="5"/>
      <c r="N9" s="4"/>
      <c r="O9" s="57"/>
      <c r="P9" s="4"/>
      <c r="Q9" s="4"/>
      <c r="R9" s="114" t="s">
        <v>24</v>
      </c>
      <c r="S9" s="114"/>
      <c r="T9" s="43" t="s">
        <v>26</v>
      </c>
    </row>
    <row r="10" spans="1:20" s="28" customFormat="1" ht="75.75">
      <c r="A10" s="24" t="s">
        <v>7</v>
      </c>
      <c r="B10" s="25" t="s">
        <v>10</v>
      </c>
      <c r="C10" s="24" t="s">
        <v>11</v>
      </c>
      <c r="D10" s="25" t="s">
        <v>8</v>
      </c>
      <c r="E10" s="26" t="s">
        <v>9</v>
      </c>
      <c r="F10" s="22" t="s">
        <v>1</v>
      </c>
      <c r="G10" s="32" t="s">
        <v>2</v>
      </c>
      <c r="H10" s="22" t="s">
        <v>3</v>
      </c>
      <c r="I10" s="27" t="s">
        <v>4</v>
      </c>
      <c r="J10" s="23" t="s">
        <v>5</v>
      </c>
      <c r="K10" s="36"/>
      <c r="L10" s="22" t="s">
        <v>1</v>
      </c>
      <c r="M10" s="32" t="s">
        <v>2</v>
      </c>
      <c r="N10" s="22" t="s">
        <v>3</v>
      </c>
      <c r="O10" s="27" t="s">
        <v>4</v>
      </c>
      <c r="P10" s="23" t="s">
        <v>5</v>
      </c>
      <c r="Q10" s="33"/>
      <c r="R10" s="35" t="s">
        <v>6</v>
      </c>
      <c r="S10" s="35" t="s">
        <v>17</v>
      </c>
      <c r="T10" s="24" t="s">
        <v>23</v>
      </c>
    </row>
    <row r="11" spans="1:20" ht="12.75">
      <c r="A11" s="66">
        <v>17</v>
      </c>
      <c r="B11" s="6" t="s">
        <v>279</v>
      </c>
      <c r="C11" s="1" t="s">
        <v>172</v>
      </c>
      <c r="D11" s="6" t="s">
        <v>280</v>
      </c>
      <c r="E11" s="6" t="s">
        <v>97</v>
      </c>
      <c r="F11" s="2">
        <v>0</v>
      </c>
      <c r="G11" s="48">
        <v>39.96</v>
      </c>
      <c r="H11" s="42">
        <f aca="true" t="shared" si="0" ref="H11:H31">IF((G11-$I$8)&gt;0,G11-$I$8,0)</f>
        <v>1.9600000000000009</v>
      </c>
      <c r="I11" s="31">
        <f aca="true" t="shared" si="1" ref="I11:I31">SUM(F11+H11)</f>
        <v>1.9600000000000009</v>
      </c>
      <c r="J11" s="70">
        <v>11</v>
      </c>
      <c r="K11" s="3"/>
      <c r="L11" s="2"/>
      <c r="M11" s="51"/>
      <c r="N11" s="31"/>
      <c r="O11" s="31"/>
      <c r="P11" s="6"/>
      <c r="Q11" s="3"/>
      <c r="R11" s="31">
        <f aca="true" t="shared" si="2" ref="R11:R16">SUM(I11+O11)</f>
        <v>1.9600000000000009</v>
      </c>
      <c r="S11" s="31">
        <f aca="true" t="shared" si="3" ref="S11:S16">SUM(G11+M11)</f>
        <v>39.96</v>
      </c>
      <c r="T11" s="41"/>
    </row>
    <row r="12" spans="1:20" ht="12.75">
      <c r="A12" s="66">
        <v>41</v>
      </c>
      <c r="B12" s="6" t="s">
        <v>76</v>
      </c>
      <c r="C12" s="97" t="s">
        <v>99</v>
      </c>
      <c r="D12" s="6" t="s">
        <v>29</v>
      </c>
      <c r="E12" s="6" t="s">
        <v>94</v>
      </c>
      <c r="F12" s="45" t="s">
        <v>313</v>
      </c>
      <c r="G12" s="78" t="s">
        <v>323</v>
      </c>
      <c r="H12" s="42">
        <f t="shared" si="0"/>
        <v>1.9600000000000009</v>
      </c>
      <c r="I12" s="31">
        <f t="shared" si="1"/>
        <v>1.9600000000000009</v>
      </c>
      <c r="J12" s="70">
        <v>10</v>
      </c>
      <c r="K12" s="3"/>
      <c r="L12" s="2"/>
      <c r="M12" s="51"/>
      <c r="N12" s="31"/>
      <c r="O12" s="31"/>
      <c r="P12" s="6"/>
      <c r="Q12" s="3"/>
      <c r="R12" s="31">
        <f t="shared" si="2"/>
        <v>1.9600000000000009</v>
      </c>
      <c r="S12" s="31">
        <f t="shared" si="3"/>
        <v>39.96</v>
      </c>
      <c r="T12" s="41"/>
    </row>
    <row r="13" spans="1:20" s="44" customFormat="1" ht="12.75" customHeight="1">
      <c r="A13" s="66">
        <v>18</v>
      </c>
      <c r="B13" s="1" t="s">
        <v>55</v>
      </c>
      <c r="C13" s="1" t="s">
        <v>172</v>
      </c>
      <c r="D13" s="1" t="s">
        <v>29</v>
      </c>
      <c r="E13" s="1" t="s">
        <v>161</v>
      </c>
      <c r="F13" s="2">
        <v>0</v>
      </c>
      <c r="G13" s="48">
        <v>39.17</v>
      </c>
      <c r="H13" s="42">
        <f t="shared" si="0"/>
        <v>1.1700000000000017</v>
      </c>
      <c r="I13" s="31">
        <f t="shared" si="1"/>
        <v>1.1700000000000017</v>
      </c>
      <c r="J13" s="50">
        <v>9</v>
      </c>
      <c r="K13" s="3"/>
      <c r="L13" s="2"/>
      <c r="M13" s="51"/>
      <c r="N13" s="31"/>
      <c r="O13" s="31"/>
      <c r="P13" s="6"/>
      <c r="Q13" s="3"/>
      <c r="R13" s="31">
        <f t="shared" si="2"/>
        <v>1.1700000000000017</v>
      </c>
      <c r="S13" s="31">
        <f t="shared" si="3"/>
        <v>39.17</v>
      </c>
      <c r="T13" s="41"/>
    </row>
    <row r="14" spans="1:23" ht="12.75">
      <c r="A14" s="66">
        <v>3</v>
      </c>
      <c r="B14" s="6" t="s">
        <v>83</v>
      </c>
      <c r="C14" s="87" t="s">
        <v>133</v>
      </c>
      <c r="D14" s="6" t="s">
        <v>48</v>
      </c>
      <c r="E14" s="6" t="s">
        <v>98</v>
      </c>
      <c r="F14" s="2">
        <v>0</v>
      </c>
      <c r="G14" s="78" t="s">
        <v>325</v>
      </c>
      <c r="H14" s="42">
        <f t="shared" si="0"/>
        <v>0.4799999999999969</v>
      </c>
      <c r="I14" s="31">
        <f>SUM(F14+H14)</f>
        <v>0.4799999999999969</v>
      </c>
      <c r="J14" s="70">
        <v>8</v>
      </c>
      <c r="K14" s="3"/>
      <c r="L14" s="2"/>
      <c r="M14" s="51"/>
      <c r="N14" s="31"/>
      <c r="O14" s="31"/>
      <c r="P14" s="6"/>
      <c r="Q14" s="3"/>
      <c r="R14" s="31">
        <f t="shared" si="2"/>
        <v>0.4799999999999969</v>
      </c>
      <c r="S14" s="31">
        <f t="shared" si="3"/>
        <v>38.48</v>
      </c>
      <c r="T14" s="41"/>
      <c r="U14" s="40"/>
      <c r="V14" s="40"/>
      <c r="W14" s="40"/>
    </row>
    <row r="15" spans="1:20" ht="12.75">
      <c r="A15" s="66">
        <v>19</v>
      </c>
      <c r="B15" s="6" t="s">
        <v>145</v>
      </c>
      <c r="C15" s="97" t="s">
        <v>99</v>
      </c>
      <c r="D15" s="6" t="s">
        <v>29</v>
      </c>
      <c r="E15" s="6" t="s">
        <v>154</v>
      </c>
      <c r="F15" s="2">
        <v>0</v>
      </c>
      <c r="G15" s="78" t="s">
        <v>324</v>
      </c>
      <c r="H15" s="42">
        <f t="shared" si="0"/>
        <v>0</v>
      </c>
      <c r="I15" s="31">
        <f t="shared" si="1"/>
        <v>0</v>
      </c>
      <c r="J15" s="50">
        <v>7</v>
      </c>
      <c r="K15" s="3"/>
      <c r="L15" s="2"/>
      <c r="M15" s="51"/>
      <c r="N15" s="31"/>
      <c r="O15" s="31"/>
      <c r="P15" s="6"/>
      <c r="Q15" s="3"/>
      <c r="R15" s="31">
        <f t="shared" si="2"/>
        <v>0</v>
      </c>
      <c r="S15" s="31">
        <f t="shared" si="3"/>
        <v>37.96</v>
      </c>
      <c r="T15" s="41"/>
    </row>
    <row r="16" spans="1:20" s="44" customFormat="1" ht="12.75">
      <c r="A16" s="66">
        <v>31</v>
      </c>
      <c r="B16" s="1" t="s">
        <v>121</v>
      </c>
      <c r="C16" s="1" t="s">
        <v>172</v>
      </c>
      <c r="D16" s="1" t="s">
        <v>48</v>
      </c>
      <c r="E16" s="1" t="s">
        <v>158</v>
      </c>
      <c r="F16" s="45" t="s">
        <v>313</v>
      </c>
      <c r="G16" s="78" t="s">
        <v>322</v>
      </c>
      <c r="H16" s="42">
        <f t="shared" si="0"/>
        <v>0</v>
      </c>
      <c r="I16" s="31">
        <f t="shared" si="1"/>
        <v>0</v>
      </c>
      <c r="J16" s="70">
        <v>6</v>
      </c>
      <c r="K16" s="3"/>
      <c r="L16" s="2"/>
      <c r="M16" s="51"/>
      <c r="N16" s="31"/>
      <c r="O16" s="31"/>
      <c r="P16" s="6"/>
      <c r="Q16" s="3"/>
      <c r="R16" s="31">
        <f t="shared" si="2"/>
        <v>0</v>
      </c>
      <c r="S16" s="31">
        <f t="shared" si="3"/>
        <v>37.84</v>
      </c>
      <c r="T16" s="41"/>
    </row>
    <row r="17" spans="1:20" ht="12.75">
      <c r="A17" s="66">
        <v>16</v>
      </c>
      <c r="B17" s="6" t="s">
        <v>64</v>
      </c>
      <c r="C17" s="87" t="s">
        <v>133</v>
      </c>
      <c r="D17" s="6" t="s">
        <v>29</v>
      </c>
      <c r="E17" s="6" t="s">
        <v>71</v>
      </c>
      <c r="F17" s="2">
        <v>0</v>
      </c>
      <c r="G17" s="48">
        <v>37.42</v>
      </c>
      <c r="H17" s="42">
        <f t="shared" si="0"/>
        <v>0</v>
      </c>
      <c r="I17" s="31">
        <f t="shared" si="1"/>
        <v>0</v>
      </c>
      <c r="J17" s="50">
        <v>5</v>
      </c>
      <c r="K17" s="3"/>
      <c r="L17" s="2"/>
      <c r="M17" s="51"/>
      <c r="N17" s="31"/>
      <c r="O17" s="31"/>
      <c r="P17" s="6"/>
      <c r="Q17" s="3"/>
      <c r="R17" s="31">
        <f aca="true" t="shared" si="4" ref="R17:R30">SUM(I17+O17)</f>
        <v>0</v>
      </c>
      <c r="S17" s="31">
        <f aca="true" t="shared" si="5" ref="S17:S30">SUM(G17+M17)</f>
        <v>37.42</v>
      </c>
      <c r="T17" s="41"/>
    </row>
    <row r="18" spans="1:23" ht="12.75" customHeight="1">
      <c r="A18" s="66">
        <v>23</v>
      </c>
      <c r="B18" s="6" t="s">
        <v>146</v>
      </c>
      <c r="C18" s="97" t="s">
        <v>99</v>
      </c>
      <c r="D18" s="6" t="s">
        <v>48</v>
      </c>
      <c r="E18" s="6" t="s">
        <v>155</v>
      </c>
      <c r="F18" s="2">
        <v>0</v>
      </c>
      <c r="G18" s="48">
        <v>36.84</v>
      </c>
      <c r="H18" s="42">
        <f t="shared" si="0"/>
        <v>0</v>
      </c>
      <c r="I18" s="31">
        <f t="shared" si="1"/>
        <v>0</v>
      </c>
      <c r="J18" s="70">
        <v>4</v>
      </c>
      <c r="K18" s="3"/>
      <c r="L18" s="2"/>
      <c r="M18" s="51"/>
      <c r="N18" s="31"/>
      <c r="O18" s="31"/>
      <c r="P18" s="6"/>
      <c r="Q18" s="3"/>
      <c r="R18" s="31">
        <f t="shared" si="4"/>
        <v>0</v>
      </c>
      <c r="S18" s="31">
        <f t="shared" si="5"/>
        <v>36.84</v>
      </c>
      <c r="T18" s="41"/>
      <c r="U18" s="40"/>
      <c r="V18" s="40"/>
      <c r="W18" s="40"/>
    </row>
    <row r="19" spans="1:20" s="44" customFormat="1" ht="12.75">
      <c r="A19" s="66">
        <v>33</v>
      </c>
      <c r="B19" s="1" t="s">
        <v>148</v>
      </c>
      <c r="C19" s="1" t="s">
        <v>172</v>
      </c>
      <c r="D19" s="1" t="s">
        <v>48</v>
      </c>
      <c r="E19" s="1" t="s">
        <v>159</v>
      </c>
      <c r="F19" s="2">
        <v>0</v>
      </c>
      <c r="G19" s="48">
        <v>36.36</v>
      </c>
      <c r="H19" s="42">
        <f t="shared" si="0"/>
        <v>0</v>
      </c>
      <c r="I19" s="31">
        <f>SUM(F19+H19)</f>
        <v>0</v>
      </c>
      <c r="J19" s="50">
        <v>3</v>
      </c>
      <c r="K19" s="3"/>
      <c r="L19" s="2"/>
      <c r="M19" s="51"/>
      <c r="N19" s="31"/>
      <c r="O19" s="31"/>
      <c r="P19" s="6"/>
      <c r="Q19" s="3"/>
      <c r="R19" s="31">
        <f t="shared" si="4"/>
        <v>0</v>
      </c>
      <c r="S19" s="31">
        <f t="shared" si="5"/>
        <v>36.36</v>
      </c>
      <c r="T19" s="41"/>
    </row>
    <row r="20" spans="1:26" ht="12.75">
      <c r="A20" s="66">
        <v>38</v>
      </c>
      <c r="B20" s="6" t="s">
        <v>65</v>
      </c>
      <c r="C20" s="97" t="s">
        <v>99</v>
      </c>
      <c r="D20" s="6" t="s">
        <v>29</v>
      </c>
      <c r="E20" s="6" t="s">
        <v>152</v>
      </c>
      <c r="F20" s="2">
        <v>0</v>
      </c>
      <c r="G20" s="48">
        <v>36.35</v>
      </c>
      <c r="H20" s="42">
        <f>IF((G20-$I$8)&gt;0,G20-$I$8,0)</f>
        <v>0</v>
      </c>
      <c r="I20" s="31">
        <f>SUM(F20+H20)</f>
        <v>0</v>
      </c>
      <c r="J20" s="70">
        <v>2</v>
      </c>
      <c r="K20" s="3"/>
      <c r="L20" s="2"/>
      <c r="M20" s="51"/>
      <c r="N20" s="31"/>
      <c r="O20" s="31"/>
      <c r="P20" s="6"/>
      <c r="Q20" s="3"/>
      <c r="R20" s="31">
        <f t="shared" si="4"/>
        <v>0</v>
      </c>
      <c r="S20" s="31">
        <f t="shared" si="5"/>
        <v>36.35</v>
      </c>
      <c r="T20" s="41"/>
      <c r="U20" s="40"/>
      <c r="V20" s="40"/>
      <c r="W20" s="40"/>
      <c r="X20" s="40"/>
      <c r="Y20" s="40"/>
      <c r="Z20" s="40"/>
    </row>
    <row r="21" spans="1:20" ht="12.75">
      <c r="A21" s="66">
        <v>6</v>
      </c>
      <c r="B21" s="1" t="s">
        <v>58</v>
      </c>
      <c r="C21" s="1" t="s">
        <v>172</v>
      </c>
      <c r="D21" s="1" t="s">
        <v>39</v>
      </c>
      <c r="E21" s="1" t="s">
        <v>59</v>
      </c>
      <c r="F21" s="45" t="s">
        <v>313</v>
      </c>
      <c r="G21" s="78" t="s">
        <v>326</v>
      </c>
      <c r="H21" s="42">
        <f t="shared" si="0"/>
        <v>0</v>
      </c>
      <c r="I21" s="31">
        <f>SUM(F21+H21)</f>
        <v>0</v>
      </c>
      <c r="J21" s="50">
        <v>1</v>
      </c>
      <c r="K21" s="3"/>
      <c r="L21" s="2"/>
      <c r="M21" s="51"/>
      <c r="N21" s="31"/>
      <c r="O21" s="31"/>
      <c r="P21" s="6"/>
      <c r="Q21" s="3"/>
      <c r="R21" s="31">
        <f t="shared" si="4"/>
        <v>0</v>
      </c>
      <c r="S21" s="31">
        <f t="shared" si="5"/>
        <v>34.48</v>
      </c>
      <c r="T21" s="41"/>
    </row>
    <row r="22" spans="1:20" ht="12.75">
      <c r="A22" s="66">
        <v>42</v>
      </c>
      <c r="B22" s="6" t="s">
        <v>273</v>
      </c>
      <c r="C22" s="1" t="s">
        <v>172</v>
      </c>
      <c r="D22" s="1" t="s">
        <v>39</v>
      </c>
      <c r="E22" s="1" t="s">
        <v>42</v>
      </c>
      <c r="F22" s="2">
        <v>0</v>
      </c>
      <c r="G22" s="48">
        <v>40.19</v>
      </c>
      <c r="H22" s="42">
        <f t="shared" si="0"/>
        <v>2.1899999999999977</v>
      </c>
      <c r="I22" s="31">
        <f t="shared" si="1"/>
        <v>2.1899999999999977</v>
      </c>
      <c r="J22" s="70"/>
      <c r="K22" s="3"/>
      <c r="L22" s="2"/>
      <c r="M22" s="51"/>
      <c r="N22" s="31"/>
      <c r="O22" s="31"/>
      <c r="P22" s="6"/>
      <c r="Q22" s="3"/>
      <c r="R22" s="31">
        <f t="shared" si="4"/>
        <v>2.1899999999999977</v>
      </c>
      <c r="S22" s="31">
        <f t="shared" si="5"/>
        <v>40.19</v>
      </c>
      <c r="T22" s="41"/>
    </row>
    <row r="23" spans="1:20" ht="12.75">
      <c r="A23" s="66">
        <v>32</v>
      </c>
      <c r="B23" s="6" t="s">
        <v>62</v>
      </c>
      <c r="C23" s="1" t="s">
        <v>172</v>
      </c>
      <c r="D23" s="6" t="s">
        <v>39</v>
      </c>
      <c r="E23" s="6" t="s">
        <v>63</v>
      </c>
      <c r="F23" s="2">
        <v>0</v>
      </c>
      <c r="G23" s="48">
        <v>40.77</v>
      </c>
      <c r="H23" s="42">
        <f t="shared" si="0"/>
        <v>2.770000000000003</v>
      </c>
      <c r="I23" s="31">
        <f>SUM(F23+H23)</f>
        <v>2.770000000000003</v>
      </c>
      <c r="J23" s="92"/>
      <c r="K23" s="3"/>
      <c r="L23" s="2"/>
      <c r="M23" s="51"/>
      <c r="N23" s="31"/>
      <c r="O23" s="31"/>
      <c r="P23" s="6"/>
      <c r="Q23" s="3"/>
      <c r="R23" s="31">
        <f t="shared" si="4"/>
        <v>2.770000000000003</v>
      </c>
      <c r="S23" s="31">
        <f t="shared" si="5"/>
        <v>40.77</v>
      </c>
      <c r="T23" s="41"/>
    </row>
    <row r="24" spans="1:20" ht="12.75">
      <c r="A24" s="66">
        <v>39</v>
      </c>
      <c r="B24" s="1" t="s">
        <v>87</v>
      </c>
      <c r="C24" s="1" t="s">
        <v>172</v>
      </c>
      <c r="D24" s="1" t="s">
        <v>29</v>
      </c>
      <c r="E24" s="1" t="s">
        <v>156</v>
      </c>
      <c r="F24" s="2">
        <v>0</v>
      </c>
      <c r="G24" s="48">
        <v>41.87</v>
      </c>
      <c r="H24" s="42">
        <f>IF((G24-$I$8)&gt;0,G24-$I$8,0)</f>
        <v>3.8699999999999974</v>
      </c>
      <c r="I24" s="31">
        <f>SUM(F24+H24)</f>
        <v>3.8699999999999974</v>
      </c>
      <c r="J24" s="65"/>
      <c r="K24" s="3"/>
      <c r="L24" s="2"/>
      <c r="M24" s="51"/>
      <c r="N24" s="31"/>
      <c r="O24" s="31"/>
      <c r="P24" s="6"/>
      <c r="Q24" s="3"/>
      <c r="R24" s="31">
        <f t="shared" si="4"/>
        <v>3.8699999999999974</v>
      </c>
      <c r="S24" s="31">
        <f t="shared" si="5"/>
        <v>41.87</v>
      </c>
      <c r="T24" s="41"/>
    </row>
    <row r="25" spans="1:20" ht="12.75">
      <c r="A25" s="66">
        <v>5</v>
      </c>
      <c r="B25" s="1" t="s">
        <v>275</v>
      </c>
      <c r="C25" s="1" t="s">
        <v>172</v>
      </c>
      <c r="D25" s="1" t="s">
        <v>48</v>
      </c>
      <c r="E25" s="1" t="s">
        <v>291</v>
      </c>
      <c r="F25" s="2">
        <v>0</v>
      </c>
      <c r="G25" s="48">
        <v>42.76</v>
      </c>
      <c r="H25" s="42">
        <f t="shared" si="0"/>
        <v>4.759999999999998</v>
      </c>
      <c r="I25" s="31">
        <f t="shared" si="1"/>
        <v>4.759999999999998</v>
      </c>
      <c r="J25" s="94"/>
      <c r="K25" s="3"/>
      <c r="L25" s="2"/>
      <c r="M25" s="51"/>
      <c r="N25" s="31"/>
      <c r="O25" s="31"/>
      <c r="P25" s="6"/>
      <c r="Q25" s="3"/>
      <c r="R25" s="31">
        <f t="shared" si="4"/>
        <v>4.759999999999998</v>
      </c>
      <c r="S25" s="31">
        <f t="shared" si="5"/>
        <v>42.76</v>
      </c>
      <c r="T25" s="41"/>
    </row>
    <row r="26" spans="1:20" ht="12.75">
      <c r="A26" s="66">
        <v>11</v>
      </c>
      <c r="B26" s="6" t="s">
        <v>67</v>
      </c>
      <c r="C26" s="97" t="s">
        <v>99</v>
      </c>
      <c r="D26" s="6" t="s">
        <v>29</v>
      </c>
      <c r="E26" s="6" t="s">
        <v>70</v>
      </c>
      <c r="F26" s="2">
        <v>5</v>
      </c>
      <c r="G26" s="48">
        <v>39.47</v>
      </c>
      <c r="H26" s="42">
        <f t="shared" si="0"/>
        <v>1.4699999999999989</v>
      </c>
      <c r="I26" s="31">
        <f t="shared" si="1"/>
        <v>6.469999999999999</v>
      </c>
      <c r="J26" s="65"/>
      <c r="K26" s="3"/>
      <c r="L26" s="2"/>
      <c r="M26" s="51"/>
      <c r="N26" s="31"/>
      <c r="O26" s="31"/>
      <c r="P26" s="6"/>
      <c r="Q26" s="3"/>
      <c r="R26" s="31">
        <f t="shared" si="4"/>
        <v>6.469999999999999</v>
      </c>
      <c r="S26" s="31">
        <f t="shared" si="5"/>
        <v>39.47</v>
      </c>
      <c r="T26" s="41"/>
    </row>
    <row r="27" spans="1:20" ht="12.75">
      <c r="A27" s="66">
        <v>27</v>
      </c>
      <c r="B27" s="6" t="s">
        <v>279</v>
      </c>
      <c r="C27" s="97" t="s">
        <v>99</v>
      </c>
      <c r="D27" s="6" t="s">
        <v>29</v>
      </c>
      <c r="E27" s="6" t="s">
        <v>153</v>
      </c>
      <c r="F27" s="2">
        <v>5</v>
      </c>
      <c r="G27" s="77">
        <v>40.13</v>
      </c>
      <c r="H27" s="42">
        <f t="shared" si="0"/>
        <v>2.1300000000000026</v>
      </c>
      <c r="I27" s="31">
        <f t="shared" si="1"/>
        <v>7.130000000000003</v>
      </c>
      <c r="J27" s="72"/>
      <c r="K27" s="3"/>
      <c r="L27" s="2"/>
      <c r="M27" s="51"/>
      <c r="N27" s="31"/>
      <c r="O27" s="31"/>
      <c r="P27" s="6"/>
      <c r="Q27" s="3"/>
      <c r="R27" s="31">
        <f t="shared" si="4"/>
        <v>7.130000000000003</v>
      </c>
      <c r="S27" s="31">
        <f t="shared" si="5"/>
        <v>40.13</v>
      </c>
      <c r="T27" s="41"/>
    </row>
    <row r="28" spans="1:20" ht="12.75">
      <c r="A28" s="66">
        <v>34</v>
      </c>
      <c r="B28" s="6" t="s">
        <v>247</v>
      </c>
      <c r="C28" s="1" t="s">
        <v>172</v>
      </c>
      <c r="D28" s="6" t="s">
        <v>248</v>
      </c>
      <c r="E28" s="6" t="s">
        <v>303</v>
      </c>
      <c r="F28" s="2">
        <v>0</v>
      </c>
      <c r="G28" s="77">
        <v>45.33</v>
      </c>
      <c r="H28" s="42">
        <f t="shared" si="0"/>
        <v>7.329999999999998</v>
      </c>
      <c r="I28" s="31">
        <f t="shared" si="1"/>
        <v>7.329999999999998</v>
      </c>
      <c r="J28" s="72"/>
      <c r="K28" s="3">
        <f>IF((J28-$I$8)&gt;0,J28-$I$8,0)</f>
        <v>0</v>
      </c>
      <c r="L28" s="2"/>
      <c r="M28" s="51"/>
      <c r="N28" s="31"/>
      <c r="O28" s="31"/>
      <c r="P28" s="6"/>
      <c r="Q28" s="3"/>
      <c r="R28" s="31">
        <f t="shared" si="4"/>
        <v>7.329999999999998</v>
      </c>
      <c r="S28" s="31">
        <f t="shared" si="5"/>
        <v>45.33</v>
      </c>
      <c r="T28" s="41"/>
    </row>
    <row r="29" spans="1:20" ht="12.75">
      <c r="A29" s="66">
        <v>24</v>
      </c>
      <c r="B29" s="105" t="s">
        <v>56</v>
      </c>
      <c r="C29" s="1" t="s">
        <v>172</v>
      </c>
      <c r="D29" s="96" t="s">
        <v>235</v>
      </c>
      <c r="E29" s="96" t="s">
        <v>57</v>
      </c>
      <c r="F29" s="2">
        <v>5</v>
      </c>
      <c r="G29" s="77">
        <v>45.03</v>
      </c>
      <c r="H29" s="42">
        <f t="shared" si="0"/>
        <v>7.030000000000001</v>
      </c>
      <c r="I29" s="31">
        <f>SUM(F29+H29)</f>
        <v>12.030000000000001</v>
      </c>
      <c r="J29" s="50"/>
      <c r="K29" s="3"/>
      <c r="L29" s="2"/>
      <c r="M29" s="51"/>
      <c r="N29" s="31"/>
      <c r="O29" s="31"/>
      <c r="P29" s="6"/>
      <c r="Q29" s="3"/>
      <c r="R29" s="31">
        <f t="shared" si="4"/>
        <v>12.030000000000001</v>
      </c>
      <c r="S29" s="31">
        <f t="shared" si="5"/>
        <v>45.03</v>
      </c>
      <c r="T29" s="41"/>
    </row>
    <row r="30" spans="1:20" ht="12.75">
      <c r="A30" s="66">
        <v>15</v>
      </c>
      <c r="B30" s="1" t="s">
        <v>278</v>
      </c>
      <c r="C30" s="97" t="s">
        <v>99</v>
      </c>
      <c r="D30" s="1" t="s">
        <v>29</v>
      </c>
      <c r="E30" s="1" t="s">
        <v>297</v>
      </c>
      <c r="F30" s="2">
        <v>100</v>
      </c>
      <c r="G30" s="77"/>
      <c r="H30" s="42">
        <f t="shared" si="0"/>
        <v>0</v>
      </c>
      <c r="I30" s="31">
        <f t="shared" si="1"/>
        <v>100</v>
      </c>
      <c r="J30" s="94"/>
      <c r="K30" s="3"/>
      <c r="L30" s="2"/>
      <c r="M30" s="51"/>
      <c r="N30" s="31"/>
      <c r="O30" s="31"/>
      <c r="P30" s="6"/>
      <c r="Q30" s="3"/>
      <c r="R30" s="31">
        <f t="shared" si="4"/>
        <v>100</v>
      </c>
      <c r="S30" s="31">
        <f t="shared" si="5"/>
        <v>0</v>
      </c>
      <c r="T30" s="41"/>
    </row>
    <row r="31" spans="1:20" ht="12.75">
      <c r="A31" s="66">
        <v>14</v>
      </c>
      <c r="B31" s="6" t="s">
        <v>164</v>
      </c>
      <c r="C31" s="97" t="s">
        <v>99</v>
      </c>
      <c r="D31" s="6" t="s">
        <v>29</v>
      </c>
      <c r="E31" s="6" t="s">
        <v>165</v>
      </c>
      <c r="F31" s="2">
        <v>150</v>
      </c>
      <c r="G31" s="77"/>
      <c r="H31" s="42">
        <f t="shared" si="0"/>
        <v>0</v>
      </c>
      <c r="I31" s="31">
        <f t="shared" si="1"/>
        <v>150</v>
      </c>
      <c r="J31" s="72"/>
      <c r="K31" s="3"/>
      <c r="L31" s="2"/>
      <c r="M31" s="51"/>
      <c r="N31" s="31"/>
      <c r="O31" s="31"/>
      <c r="P31" s="6"/>
      <c r="Q31" s="3"/>
      <c r="R31" s="31">
        <f>SUM(I31+O31)</f>
        <v>150</v>
      </c>
      <c r="S31" s="31">
        <f>SUM(G31+M31)</f>
        <v>0</v>
      </c>
      <c r="T31" s="41"/>
    </row>
    <row r="32" spans="1:20" ht="12.75">
      <c r="A32" s="54"/>
      <c r="B32" s="1"/>
      <c r="C32" s="9"/>
      <c r="D32" s="8"/>
      <c r="E32" s="8"/>
      <c r="F32" s="45"/>
      <c r="G32" s="49"/>
      <c r="H32" s="42"/>
      <c r="I32" s="31"/>
      <c r="J32" s="50"/>
      <c r="K32" s="3"/>
      <c r="L32" s="2"/>
      <c r="M32" s="51"/>
      <c r="N32" s="31"/>
      <c r="O32" s="31"/>
      <c r="P32" s="6"/>
      <c r="Q32" s="3"/>
      <c r="R32" s="31"/>
      <c r="S32" s="31"/>
      <c r="T32" s="41"/>
    </row>
    <row r="33" spans="1:20" ht="12.75">
      <c r="A33" s="54"/>
      <c r="B33" s="1"/>
      <c r="C33" s="9"/>
      <c r="D33" s="8"/>
      <c r="E33" s="8"/>
      <c r="F33" s="45"/>
      <c r="G33" s="49"/>
      <c r="H33" s="42"/>
      <c r="I33" s="31"/>
      <c r="J33" s="50"/>
      <c r="K33" s="3"/>
      <c r="L33" s="2"/>
      <c r="M33" s="51"/>
      <c r="N33" s="31"/>
      <c r="O33" s="31"/>
      <c r="P33" s="6"/>
      <c r="Q33" s="3"/>
      <c r="R33" s="31"/>
      <c r="S33" s="31"/>
      <c r="T33" s="41"/>
    </row>
    <row r="34" spans="1:20" ht="12.75">
      <c r="A34" s="54"/>
      <c r="B34" s="1"/>
      <c r="C34" s="9"/>
      <c r="D34" s="8"/>
      <c r="E34" s="8"/>
      <c r="F34" s="45"/>
      <c r="G34" s="49"/>
      <c r="H34" s="42"/>
      <c r="I34" s="31"/>
      <c r="J34" s="50"/>
      <c r="K34" s="3"/>
      <c r="L34" s="2"/>
      <c r="M34" s="51"/>
      <c r="N34" s="31"/>
      <c r="O34" s="31"/>
      <c r="P34" s="6"/>
      <c r="Q34" s="3"/>
      <c r="R34" s="31"/>
      <c r="S34" s="31"/>
      <c r="T34" s="41"/>
    </row>
  </sheetData>
  <sheetProtection/>
  <mergeCells count="5">
    <mergeCell ref="C3:E3"/>
    <mergeCell ref="R9:S9"/>
    <mergeCell ref="C4:E4"/>
    <mergeCell ref="J1:T1"/>
    <mergeCell ref="O3:S3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8"/>
  <dimension ref="A1:Z34"/>
  <sheetViews>
    <sheetView zoomScalePageLayoutView="0" workbookViewId="0" topLeftCell="A1">
      <selection activeCell="H25" sqref="H25"/>
    </sheetView>
  </sheetViews>
  <sheetFormatPr defaultColWidth="9.00390625" defaultRowHeight="12.75"/>
  <cols>
    <col min="1" max="1" width="3.75390625" style="0" customWidth="1"/>
    <col min="2" max="2" width="21.125" style="0" customWidth="1"/>
    <col min="3" max="3" width="8.00390625" style="0" customWidth="1"/>
    <col min="4" max="4" width="11.875" style="0" customWidth="1"/>
    <col min="5" max="5" width="11.25390625" style="0" customWidth="1"/>
    <col min="6" max="9" width="7.625" style="0" customWidth="1"/>
    <col min="10" max="10" width="2.875" style="0" customWidth="1"/>
    <col min="11" max="11" width="0.6171875" style="0" customWidth="1"/>
    <col min="12" max="15" width="7.75390625" style="0" customWidth="1"/>
    <col min="16" max="16" width="3.125" style="0" customWidth="1"/>
    <col min="17" max="17" width="0.74609375" style="0" customWidth="1"/>
    <col min="18" max="19" width="8.00390625" style="0" customWidth="1"/>
    <col min="20" max="20" width="3.125" style="0" customWidth="1"/>
  </cols>
  <sheetData>
    <row r="1" spans="1:20" s="15" customFormat="1" ht="18" customHeight="1">
      <c r="A1" s="39" t="s">
        <v>27</v>
      </c>
      <c r="B1" s="55" t="s">
        <v>167</v>
      </c>
      <c r="C1" s="11" t="s">
        <v>12</v>
      </c>
      <c r="D1" s="13"/>
      <c r="E1" s="10"/>
      <c r="F1" s="10"/>
      <c r="G1" s="10"/>
      <c r="H1" s="13"/>
      <c r="I1" s="13"/>
      <c r="J1" s="108" t="s">
        <v>169</v>
      </c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2:19" s="13" customFormat="1" ht="4.5" customHeight="1">
      <c r="B2" s="5"/>
      <c r="C2" s="5"/>
      <c r="D2" s="12"/>
      <c r="E2" s="10"/>
      <c r="F2" s="10"/>
      <c r="G2" s="10"/>
      <c r="J2" s="14"/>
      <c r="K2" s="10"/>
      <c r="L2" s="10"/>
      <c r="M2" s="10"/>
      <c r="N2" s="10"/>
      <c r="O2" s="10"/>
      <c r="P2" s="10"/>
      <c r="Q2" s="10"/>
      <c r="R2" s="10"/>
      <c r="S2" s="10"/>
    </row>
    <row r="3" spans="1:20" ht="15.75">
      <c r="A3" s="16" t="s">
        <v>15</v>
      </c>
      <c r="B3" s="5"/>
      <c r="C3" s="111" t="s">
        <v>168</v>
      </c>
      <c r="D3" s="112"/>
      <c r="E3" s="113"/>
      <c r="F3" s="5"/>
      <c r="G3" s="4"/>
      <c r="H3" s="4"/>
      <c r="I3" s="17" t="s">
        <v>14</v>
      </c>
      <c r="J3" s="4"/>
      <c r="K3" s="4"/>
      <c r="L3" s="4"/>
      <c r="M3" s="4"/>
      <c r="N3" s="4"/>
      <c r="O3" s="109" t="s">
        <v>22</v>
      </c>
      <c r="P3" s="110"/>
      <c r="Q3" s="110"/>
      <c r="R3" s="110"/>
      <c r="S3" s="110"/>
      <c r="T3" s="4"/>
    </row>
    <row r="4" spans="1:20" ht="15">
      <c r="A4" s="5"/>
      <c r="B4" s="5"/>
      <c r="C4" s="111"/>
      <c r="D4" s="112"/>
      <c r="E4" s="113"/>
      <c r="F4" s="5"/>
      <c r="G4" s="4"/>
      <c r="H4" s="5"/>
      <c r="I4" s="5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">
      <c r="A5" s="5"/>
      <c r="B5" s="5"/>
      <c r="C5" s="5"/>
      <c r="D5" s="5"/>
      <c r="E5" s="5"/>
      <c r="F5" s="5"/>
      <c r="G5" s="20" t="s">
        <v>16</v>
      </c>
      <c r="H5" s="5"/>
      <c r="I5" s="5"/>
      <c r="J5" s="4"/>
      <c r="K5" s="4"/>
      <c r="L5" s="5"/>
      <c r="M5" s="20" t="s">
        <v>223</v>
      </c>
      <c r="N5" s="5"/>
      <c r="O5" s="5"/>
      <c r="P5" s="4"/>
      <c r="Q5" s="4"/>
      <c r="R5" s="4"/>
      <c r="S5" s="4"/>
      <c r="T5" s="4"/>
    </row>
    <row r="6" spans="1:20" ht="13.5" customHeight="1">
      <c r="A6" s="4"/>
      <c r="B6" s="5"/>
      <c r="C6" s="5"/>
      <c r="D6" s="5"/>
      <c r="E6" s="5"/>
      <c r="F6" s="19" t="s">
        <v>20</v>
      </c>
      <c r="G6" s="4"/>
      <c r="H6" s="4"/>
      <c r="I6" s="7">
        <v>155</v>
      </c>
      <c r="J6" s="4"/>
      <c r="K6" s="4"/>
      <c r="L6" s="19"/>
      <c r="M6" s="4"/>
      <c r="N6" s="4"/>
      <c r="O6" s="7"/>
      <c r="P6" s="4"/>
      <c r="Q6" s="4"/>
      <c r="R6" s="4"/>
      <c r="S6" s="4"/>
      <c r="T6" s="4"/>
    </row>
    <row r="7" spans="1:20" ht="13.5" customHeight="1">
      <c r="A7" s="4"/>
      <c r="B7" s="46" t="s">
        <v>19</v>
      </c>
      <c r="C7" s="62">
        <f>MAX(A11:A50)</f>
        <v>41</v>
      </c>
      <c r="D7" s="5"/>
      <c r="E7" s="5"/>
      <c r="F7" s="19" t="s">
        <v>13</v>
      </c>
      <c r="G7" s="4"/>
      <c r="H7" s="4"/>
      <c r="I7" s="21">
        <f>I6/I8</f>
        <v>3.297872340425532</v>
      </c>
      <c r="J7" s="4"/>
      <c r="K7" s="4"/>
      <c r="L7" s="19"/>
      <c r="M7" s="4"/>
      <c r="N7" s="4"/>
      <c r="O7" s="21"/>
      <c r="P7" s="4"/>
      <c r="Q7" s="4"/>
      <c r="R7" s="4"/>
      <c r="S7" s="4"/>
      <c r="T7" s="4"/>
    </row>
    <row r="8" spans="1:20" ht="13.5" customHeight="1">
      <c r="A8" s="4"/>
      <c r="B8" s="5"/>
      <c r="C8" s="5"/>
      <c r="D8" s="5"/>
      <c r="E8" s="5"/>
      <c r="F8" s="18" t="s">
        <v>0</v>
      </c>
      <c r="G8" s="5"/>
      <c r="H8" s="4"/>
      <c r="I8" s="30">
        <v>47</v>
      </c>
      <c r="J8" s="4"/>
      <c r="K8" s="4"/>
      <c r="L8" s="18"/>
      <c r="M8" s="4"/>
      <c r="N8" s="4"/>
      <c r="O8" s="30"/>
      <c r="P8" s="4"/>
      <c r="Q8" s="4"/>
      <c r="R8" s="4"/>
      <c r="S8" s="4"/>
      <c r="T8" s="4"/>
    </row>
    <row r="9" spans="1:20" ht="13.5" customHeight="1">
      <c r="A9" s="5"/>
      <c r="B9" s="29" t="s">
        <v>18</v>
      </c>
      <c r="C9" s="5"/>
      <c r="D9" s="5"/>
      <c r="E9" s="5"/>
      <c r="F9" s="16" t="s">
        <v>21</v>
      </c>
      <c r="G9" s="5"/>
      <c r="H9" s="5"/>
      <c r="I9" s="38"/>
      <c r="J9" s="4"/>
      <c r="K9" s="4"/>
      <c r="L9" s="16"/>
      <c r="M9" s="5"/>
      <c r="N9" s="4"/>
      <c r="O9" s="57"/>
      <c r="P9" s="4"/>
      <c r="Q9" s="4"/>
      <c r="R9" s="114" t="s">
        <v>24</v>
      </c>
      <c r="S9" s="114"/>
      <c r="T9" s="43" t="s">
        <v>26</v>
      </c>
    </row>
    <row r="10" spans="1:20" s="28" customFormat="1" ht="75.75">
      <c r="A10" s="24" t="s">
        <v>7</v>
      </c>
      <c r="B10" s="25" t="s">
        <v>10</v>
      </c>
      <c r="C10" s="24" t="s">
        <v>11</v>
      </c>
      <c r="D10" s="25" t="s">
        <v>8</v>
      </c>
      <c r="E10" s="26" t="s">
        <v>9</v>
      </c>
      <c r="F10" s="22" t="s">
        <v>1</v>
      </c>
      <c r="G10" s="32" t="s">
        <v>2</v>
      </c>
      <c r="H10" s="22" t="s">
        <v>3</v>
      </c>
      <c r="I10" s="27" t="s">
        <v>4</v>
      </c>
      <c r="J10" s="23" t="s">
        <v>5</v>
      </c>
      <c r="K10" s="36"/>
      <c r="L10" s="22" t="s">
        <v>1</v>
      </c>
      <c r="M10" s="32" t="s">
        <v>2</v>
      </c>
      <c r="N10" s="22" t="s">
        <v>3</v>
      </c>
      <c r="O10" s="27" t="s">
        <v>4</v>
      </c>
      <c r="P10" s="23" t="s">
        <v>5</v>
      </c>
      <c r="Q10" s="33"/>
      <c r="R10" s="35" t="s">
        <v>6</v>
      </c>
      <c r="S10" s="35" t="s">
        <v>17</v>
      </c>
      <c r="T10" s="24" t="s">
        <v>23</v>
      </c>
    </row>
    <row r="11" spans="1:20" ht="12.75">
      <c r="A11" s="66">
        <v>6</v>
      </c>
      <c r="B11" s="1" t="s">
        <v>58</v>
      </c>
      <c r="C11" s="1" t="s">
        <v>172</v>
      </c>
      <c r="D11" s="1" t="s">
        <v>39</v>
      </c>
      <c r="E11" s="1" t="s">
        <v>59</v>
      </c>
      <c r="F11" s="80" t="s">
        <v>313</v>
      </c>
      <c r="G11" s="53">
        <v>45.07</v>
      </c>
      <c r="H11" s="42">
        <f aca="true" t="shared" si="0" ref="H11:H21">IF((G11-$I$8)&gt;0,G11-$I$8,0)</f>
        <v>0</v>
      </c>
      <c r="I11" s="31">
        <f>SUM(F11+H11)</f>
        <v>0</v>
      </c>
      <c r="J11" s="64">
        <v>1</v>
      </c>
      <c r="K11" s="3">
        <f>IF((J11-$I$8)&gt;0,J11-$I$8,0)</f>
        <v>0</v>
      </c>
      <c r="L11" s="2"/>
      <c r="M11" s="51"/>
      <c r="N11" s="31"/>
      <c r="O11" s="31"/>
      <c r="P11" s="6"/>
      <c r="Q11" s="3">
        <f>IF((P11-$O$8)&gt;0,P11-$O$8,0)</f>
        <v>0</v>
      </c>
      <c r="R11" s="31">
        <f aca="true" t="shared" si="1" ref="R11:R16">SUM(I11+O11)</f>
        <v>0</v>
      </c>
      <c r="S11" s="31">
        <f aca="true" t="shared" si="2" ref="S11:S17">SUM(G11+M11)</f>
        <v>45.07</v>
      </c>
      <c r="T11" s="41"/>
    </row>
    <row r="12" spans="1:20" s="44" customFormat="1" ht="12.75" customHeight="1">
      <c r="A12" s="66">
        <v>19</v>
      </c>
      <c r="B12" s="6" t="s">
        <v>145</v>
      </c>
      <c r="C12" s="97" t="s">
        <v>99</v>
      </c>
      <c r="D12" s="6" t="s">
        <v>29</v>
      </c>
      <c r="E12" s="6" t="s">
        <v>154</v>
      </c>
      <c r="F12" s="2">
        <v>0</v>
      </c>
      <c r="G12" s="48">
        <v>49</v>
      </c>
      <c r="H12" s="42">
        <f t="shared" si="0"/>
        <v>2</v>
      </c>
      <c r="I12" s="31">
        <f aca="true" t="shared" si="3" ref="I12:I20">SUM(F12+H12)</f>
        <v>2</v>
      </c>
      <c r="J12" s="63">
        <v>2</v>
      </c>
      <c r="K12" s="3">
        <f>IF((J12-$I$8)&gt;0,J12-$I$8,0)</f>
        <v>0</v>
      </c>
      <c r="L12" s="2"/>
      <c r="M12" s="51"/>
      <c r="N12" s="31"/>
      <c r="O12" s="31"/>
      <c r="P12" s="6"/>
      <c r="Q12" s="3"/>
      <c r="R12" s="31">
        <f t="shared" si="1"/>
        <v>2</v>
      </c>
      <c r="S12" s="31">
        <f t="shared" si="2"/>
        <v>49</v>
      </c>
      <c r="T12" s="41"/>
    </row>
    <row r="13" spans="1:23" ht="12.75">
      <c r="A13" s="66">
        <v>17</v>
      </c>
      <c r="B13" s="6" t="s">
        <v>279</v>
      </c>
      <c r="C13" s="1" t="s">
        <v>172</v>
      </c>
      <c r="D13" s="6" t="s">
        <v>280</v>
      </c>
      <c r="E13" s="6" t="s">
        <v>97</v>
      </c>
      <c r="F13" s="45" t="s">
        <v>313</v>
      </c>
      <c r="G13" s="78" t="s">
        <v>330</v>
      </c>
      <c r="H13" s="42">
        <f t="shared" si="0"/>
        <v>2.0700000000000003</v>
      </c>
      <c r="I13" s="31">
        <f t="shared" si="3"/>
        <v>2.0700000000000003</v>
      </c>
      <c r="J13" s="64">
        <v>3</v>
      </c>
      <c r="K13" s="3"/>
      <c r="L13" s="2"/>
      <c r="M13" s="51"/>
      <c r="N13" s="31"/>
      <c r="O13" s="31"/>
      <c r="P13" s="6"/>
      <c r="Q13" s="3"/>
      <c r="R13" s="31">
        <f t="shared" si="1"/>
        <v>2.0700000000000003</v>
      </c>
      <c r="S13" s="31">
        <f t="shared" si="2"/>
        <v>49.07</v>
      </c>
      <c r="T13" s="41"/>
      <c r="U13" s="40"/>
      <c r="V13" s="40"/>
      <c r="W13" s="40"/>
    </row>
    <row r="14" spans="1:20" ht="12.75">
      <c r="A14" s="66">
        <v>16</v>
      </c>
      <c r="B14" s="6" t="s">
        <v>64</v>
      </c>
      <c r="C14" s="87" t="s">
        <v>133</v>
      </c>
      <c r="D14" s="6" t="s">
        <v>29</v>
      </c>
      <c r="E14" s="6" t="s">
        <v>71</v>
      </c>
      <c r="F14" s="2">
        <v>0</v>
      </c>
      <c r="G14" s="48">
        <v>49.44</v>
      </c>
      <c r="H14" s="42">
        <f t="shared" si="0"/>
        <v>2.4399999999999977</v>
      </c>
      <c r="I14" s="31">
        <f t="shared" si="3"/>
        <v>2.4399999999999977</v>
      </c>
      <c r="J14" s="63">
        <v>4</v>
      </c>
      <c r="K14" s="3"/>
      <c r="L14" s="2"/>
      <c r="M14" s="51"/>
      <c r="N14" s="31"/>
      <c r="O14" s="31"/>
      <c r="P14" s="6"/>
      <c r="Q14" s="3"/>
      <c r="R14" s="31">
        <f t="shared" si="1"/>
        <v>2.4399999999999977</v>
      </c>
      <c r="S14" s="31">
        <f t="shared" si="2"/>
        <v>49.44</v>
      </c>
      <c r="T14" s="41"/>
    </row>
    <row r="15" spans="1:20" s="44" customFormat="1" ht="12.75" customHeight="1">
      <c r="A15" s="66">
        <v>23</v>
      </c>
      <c r="B15" s="6" t="s">
        <v>146</v>
      </c>
      <c r="C15" s="97" t="s">
        <v>99</v>
      </c>
      <c r="D15" s="6" t="s">
        <v>48</v>
      </c>
      <c r="E15" s="6" t="s">
        <v>155</v>
      </c>
      <c r="F15" s="2">
        <v>0</v>
      </c>
      <c r="G15" s="48">
        <v>50.2</v>
      </c>
      <c r="H15" s="42">
        <f t="shared" si="0"/>
        <v>3.200000000000003</v>
      </c>
      <c r="I15" s="31">
        <f>SUM(F15+H15)</f>
        <v>3.200000000000003</v>
      </c>
      <c r="J15" s="64">
        <v>5</v>
      </c>
      <c r="K15" s="3"/>
      <c r="L15" s="2"/>
      <c r="M15" s="51"/>
      <c r="N15" s="31"/>
      <c r="O15" s="31"/>
      <c r="P15" s="6"/>
      <c r="Q15" s="3"/>
      <c r="R15" s="31">
        <f t="shared" si="1"/>
        <v>3.200000000000003</v>
      </c>
      <c r="S15" s="31">
        <f t="shared" si="2"/>
        <v>50.2</v>
      </c>
      <c r="T15" s="41"/>
    </row>
    <row r="16" spans="1:20" s="44" customFormat="1" ht="12.75">
      <c r="A16" s="66">
        <v>41</v>
      </c>
      <c r="B16" s="6" t="s">
        <v>76</v>
      </c>
      <c r="C16" s="97" t="s">
        <v>99</v>
      </c>
      <c r="D16" s="6" t="s">
        <v>29</v>
      </c>
      <c r="E16" s="6" t="s">
        <v>94</v>
      </c>
      <c r="F16" s="2">
        <v>0</v>
      </c>
      <c r="G16" s="48">
        <v>51.81</v>
      </c>
      <c r="H16" s="42">
        <f t="shared" si="0"/>
        <v>4.810000000000002</v>
      </c>
      <c r="I16" s="31">
        <f t="shared" si="3"/>
        <v>4.810000000000002</v>
      </c>
      <c r="J16" s="63">
        <v>6</v>
      </c>
      <c r="K16" s="3">
        <f>IF((J16-$I$8)&gt;0,J16-$I$8,0)</f>
        <v>0</v>
      </c>
      <c r="L16" s="2"/>
      <c r="M16" s="51"/>
      <c r="N16" s="31"/>
      <c r="O16" s="31"/>
      <c r="P16" s="6"/>
      <c r="Q16" s="3"/>
      <c r="R16" s="31">
        <f t="shared" si="1"/>
        <v>4.810000000000002</v>
      </c>
      <c r="S16" s="31">
        <f t="shared" si="2"/>
        <v>51.81</v>
      </c>
      <c r="T16" s="41"/>
    </row>
    <row r="17" spans="1:20" s="44" customFormat="1" ht="12.75">
      <c r="A17" s="66">
        <v>18</v>
      </c>
      <c r="B17" s="1" t="s">
        <v>55</v>
      </c>
      <c r="C17" s="1" t="s">
        <v>172</v>
      </c>
      <c r="D17" s="1" t="s">
        <v>29</v>
      </c>
      <c r="E17" s="1" t="s">
        <v>161</v>
      </c>
      <c r="F17" s="79">
        <v>5</v>
      </c>
      <c r="G17" s="48">
        <v>49.72</v>
      </c>
      <c r="H17" s="42">
        <f t="shared" si="0"/>
        <v>2.719999999999999</v>
      </c>
      <c r="I17" s="31">
        <f t="shared" si="3"/>
        <v>7.719999999999999</v>
      </c>
      <c r="J17" s="64">
        <v>7</v>
      </c>
      <c r="K17" s="3"/>
      <c r="L17" s="2"/>
      <c r="M17" s="51"/>
      <c r="N17" s="31"/>
      <c r="O17" s="31"/>
      <c r="P17" s="6"/>
      <c r="Q17" s="3"/>
      <c r="R17" s="31"/>
      <c r="S17" s="31">
        <f t="shared" si="2"/>
        <v>49.72</v>
      </c>
      <c r="T17" s="41"/>
    </row>
    <row r="18" spans="1:20" ht="12.75">
      <c r="A18" s="66">
        <v>33</v>
      </c>
      <c r="B18" s="1" t="s">
        <v>148</v>
      </c>
      <c r="C18" s="1" t="s">
        <v>172</v>
      </c>
      <c r="D18" s="1" t="s">
        <v>48</v>
      </c>
      <c r="E18" s="1" t="s">
        <v>159</v>
      </c>
      <c r="F18" s="80" t="s">
        <v>320</v>
      </c>
      <c r="G18" s="107">
        <v>50.1</v>
      </c>
      <c r="H18" s="42">
        <f t="shared" si="0"/>
        <v>3.1000000000000014</v>
      </c>
      <c r="I18" s="31">
        <f>SUM(F18+H18)</f>
        <v>8.100000000000001</v>
      </c>
      <c r="J18" s="63">
        <v>8</v>
      </c>
      <c r="K18" s="3"/>
      <c r="L18" s="2"/>
      <c r="M18" s="51"/>
      <c r="N18" s="31"/>
      <c r="O18" s="31"/>
      <c r="P18" s="6"/>
      <c r="Q18" s="3"/>
      <c r="R18" s="31"/>
      <c r="S18" s="31">
        <f>SUM(G18+M18)</f>
        <v>50.1</v>
      </c>
      <c r="T18" s="41"/>
    </row>
    <row r="19" spans="1:23" ht="12.75" customHeight="1">
      <c r="A19" s="66">
        <v>3</v>
      </c>
      <c r="B19" s="6" t="s">
        <v>83</v>
      </c>
      <c r="C19" s="87" t="s">
        <v>133</v>
      </c>
      <c r="D19" s="6" t="s">
        <v>48</v>
      </c>
      <c r="E19" s="6" t="s">
        <v>98</v>
      </c>
      <c r="F19" s="79">
        <v>100</v>
      </c>
      <c r="G19" s="48"/>
      <c r="H19" s="42">
        <f t="shared" si="0"/>
        <v>0</v>
      </c>
      <c r="I19" s="31">
        <f t="shared" si="3"/>
        <v>100</v>
      </c>
      <c r="J19" s="64"/>
      <c r="K19" s="3"/>
      <c r="L19" s="2"/>
      <c r="M19" s="51"/>
      <c r="N19" s="31"/>
      <c r="O19" s="31"/>
      <c r="P19" s="6"/>
      <c r="Q19" s="3"/>
      <c r="R19" s="31"/>
      <c r="S19" s="31">
        <f>SUM(G19+M19)</f>
        <v>0</v>
      </c>
      <c r="T19" s="41"/>
      <c r="U19" s="40"/>
      <c r="V19" s="40"/>
      <c r="W19" s="40"/>
    </row>
    <row r="20" spans="1:20" s="44" customFormat="1" ht="12.75">
      <c r="A20" s="66">
        <v>31</v>
      </c>
      <c r="B20" s="1" t="s">
        <v>121</v>
      </c>
      <c r="C20" s="1" t="s">
        <v>172</v>
      </c>
      <c r="D20" s="1" t="s">
        <v>48</v>
      </c>
      <c r="E20" s="1" t="s">
        <v>158</v>
      </c>
      <c r="F20" s="80" t="s">
        <v>310</v>
      </c>
      <c r="G20" s="107"/>
      <c r="H20" s="42">
        <f t="shared" si="0"/>
        <v>0</v>
      </c>
      <c r="I20" s="31">
        <f t="shared" si="3"/>
        <v>100</v>
      </c>
      <c r="J20" s="64"/>
      <c r="K20" s="3"/>
      <c r="L20" s="2"/>
      <c r="M20" s="51"/>
      <c r="N20" s="31"/>
      <c r="O20" s="31"/>
      <c r="P20" s="6"/>
      <c r="Q20" s="3"/>
      <c r="R20" s="31"/>
      <c r="S20" s="31">
        <f>SUM(G20+M20)</f>
        <v>0</v>
      </c>
      <c r="T20" s="41"/>
    </row>
    <row r="21" spans="1:26" ht="12.75">
      <c r="A21" s="66">
        <v>38</v>
      </c>
      <c r="B21" s="6" t="s">
        <v>65</v>
      </c>
      <c r="C21" s="97" t="s">
        <v>99</v>
      </c>
      <c r="D21" s="6" t="s">
        <v>29</v>
      </c>
      <c r="E21" s="6" t="s">
        <v>152</v>
      </c>
      <c r="F21" s="106" t="s">
        <v>310</v>
      </c>
      <c r="G21" s="78"/>
      <c r="H21" s="42">
        <f t="shared" si="0"/>
        <v>0</v>
      </c>
      <c r="I21" s="31">
        <f>SUM(F21+H21)</f>
        <v>100</v>
      </c>
      <c r="J21" s="6"/>
      <c r="K21" s="3"/>
      <c r="L21" s="2"/>
      <c r="M21" s="51"/>
      <c r="N21" s="31"/>
      <c r="O21" s="31"/>
      <c r="P21" s="6"/>
      <c r="Q21" s="3"/>
      <c r="R21" s="31"/>
      <c r="S21" s="31"/>
      <c r="T21" s="41"/>
      <c r="U21" s="40"/>
      <c r="V21" s="40"/>
      <c r="W21" s="40"/>
      <c r="X21" s="40"/>
      <c r="Y21" s="40"/>
      <c r="Z21" s="40"/>
    </row>
    <row r="22" spans="1:20" ht="12.75">
      <c r="A22" s="54"/>
      <c r="B22" s="1"/>
      <c r="C22" s="9"/>
      <c r="D22" s="8"/>
      <c r="E22" s="8"/>
      <c r="F22" s="45"/>
      <c r="G22" s="49"/>
      <c r="H22" s="42"/>
      <c r="I22" s="31"/>
      <c r="J22" s="50"/>
      <c r="K22" s="3"/>
      <c r="L22" s="2"/>
      <c r="M22" s="51"/>
      <c r="N22" s="31"/>
      <c r="O22" s="31"/>
      <c r="P22" s="6"/>
      <c r="Q22" s="3"/>
      <c r="R22" s="31"/>
      <c r="S22" s="31"/>
      <c r="T22" s="41"/>
    </row>
    <row r="23" spans="1:20" ht="12.75">
      <c r="A23" s="7"/>
      <c r="B23" s="1"/>
      <c r="C23" s="9"/>
      <c r="D23" s="8"/>
      <c r="E23" s="8"/>
      <c r="F23" s="52"/>
      <c r="G23" s="53"/>
      <c r="H23" s="42"/>
      <c r="I23" s="31"/>
      <c r="J23" s="6"/>
      <c r="K23" s="3"/>
      <c r="L23" s="2"/>
      <c r="M23" s="51"/>
      <c r="N23" s="31"/>
      <c r="O23" s="31"/>
      <c r="P23" s="6"/>
      <c r="Q23" s="3"/>
      <c r="R23" s="31"/>
      <c r="S23" s="31"/>
      <c r="T23" s="41"/>
    </row>
    <row r="24" spans="1:20" ht="12.75">
      <c r="A24" s="54"/>
      <c r="B24" s="1"/>
      <c r="C24" s="9"/>
      <c r="D24" s="8"/>
      <c r="E24" s="8"/>
      <c r="F24" s="45"/>
      <c r="G24" s="49"/>
      <c r="H24" s="42"/>
      <c r="I24" s="31"/>
      <c r="J24" s="50"/>
      <c r="K24" s="3"/>
      <c r="L24" s="2"/>
      <c r="M24" s="51"/>
      <c r="N24" s="31"/>
      <c r="O24" s="31"/>
      <c r="P24" s="6"/>
      <c r="Q24" s="3"/>
      <c r="R24" s="31"/>
      <c r="S24" s="31"/>
      <c r="T24" s="41"/>
    </row>
    <row r="25" spans="1:20" ht="12.75">
      <c r="A25" s="7"/>
      <c r="B25" s="1"/>
      <c r="C25" s="9"/>
      <c r="D25" s="8"/>
      <c r="E25" s="8"/>
      <c r="F25" s="52"/>
      <c r="G25" s="53"/>
      <c r="H25" s="42"/>
      <c r="I25" s="31"/>
      <c r="J25" s="6"/>
      <c r="K25" s="3"/>
      <c r="L25" s="2"/>
      <c r="M25" s="51"/>
      <c r="N25" s="31"/>
      <c r="O25" s="31"/>
      <c r="P25" s="6"/>
      <c r="Q25" s="3"/>
      <c r="R25" s="31"/>
      <c r="S25" s="31"/>
      <c r="T25" s="41"/>
    </row>
    <row r="26" spans="1:20" ht="12.75">
      <c r="A26" s="54"/>
      <c r="B26" s="1"/>
      <c r="C26" s="9"/>
      <c r="D26" s="8"/>
      <c r="E26" s="8"/>
      <c r="F26" s="45"/>
      <c r="G26" s="49"/>
      <c r="H26" s="42"/>
      <c r="I26" s="31"/>
      <c r="J26" s="50"/>
      <c r="K26" s="3"/>
      <c r="L26" s="2"/>
      <c r="M26" s="51"/>
      <c r="N26" s="31"/>
      <c r="O26" s="31"/>
      <c r="P26" s="6"/>
      <c r="Q26" s="3"/>
      <c r="R26" s="31"/>
      <c r="S26" s="31"/>
      <c r="T26" s="41"/>
    </row>
    <row r="27" spans="1:20" ht="12.75">
      <c r="A27" s="7"/>
      <c r="B27" s="1"/>
      <c r="C27" s="9"/>
      <c r="D27" s="8"/>
      <c r="E27" s="8"/>
      <c r="F27" s="52"/>
      <c r="G27" s="53"/>
      <c r="H27" s="42"/>
      <c r="I27" s="31"/>
      <c r="J27" s="6"/>
      <c r="K27" s="3"/>
      <c r="L27" s="2"/>
      <c r="M27" s="51"/>
      <c r="N27" s="31"/>
      <c r="O27" s="31"/>
      <c r="P27" s="6"/>
      <c r="Q27" s="3"/>
      <c r="R27" s="31"/>
      <c r="S27" s="31"/>
      <c r="T27" s="41"/>
    </row>
    <row r="28" spans="1:20" ht="12.75">
      <c r="A28" s="54"/>
      <c r="B28" s="1"/>
      <c r="C28" s="9"/>
      <c r="D28" s="8"/>
      <c r="E28" s="8"/>
      <c r="F28" s="45"/>
      <c r="G28" s="49"/>
      <c r="H28" s="42"/>
      <c r="I28" s="31"/>
      <c r="J28" s="50"/>
      <c r="K28" s="3"/>
      <c r="L28" s="2"/>
      <c r="M28" s="51"/>
      <c r="N28" s="31"/>
      <c r="O28" s="31"/>
      <c r="P28" s="6"/>
      <c r="Q28" s="3"/>
      <c r="R28" s="31"/>
      <c r="S28" s="31"/>
      <c r="T28" s="41"/>
    </row>
    <row r="29" spans="1:20" ht="12.75">
      <c r="A29" s="7"/>
      <c r="B29" s="1"/>
      <c r="C29" s="9"/>
      <c r="D29" s="8"/>
      <c r="E29" s="8"/>
      <c r="F29" s="52"/>
      <c r="G29" s="53"/>
      <c r="H29" s="42"/>
      <c r="I29" s="31"/>
      <c r="J29" s="6"/>
      <c r="K29" s="3"/>
      <c r="L29" s="2"/>
      <c r="M29" s="51"/>
      <c r="N29" s="31"/>
      <c r="O29" s="31"/>
      <c r="P29" s="6"/>
      <c r="Q29" s="3"/>
      <c r="R29" s="31"/>
      <c r="S29" s="31"/>
      <c r="T29" s="41"/>
    </row>
    <row r="30" spans="1:20" ht="12.75">
      <c r="A30" s="54"/>
      <c r="B30" s="1"/>
      <c r="C30" s="9"/>
      <c r="D30" s="8"/>
      <c r="E30" s="8"/>
      <c r="F30" s="45"/>
      <c r="G30" s="49"/>
      <c r="H30" s="42"/>
      <c r="I30" s="31"/>
      <c r="J30" s="50"/>
      <c r="K30" s="3"/>
      <c r="L30" s="2"/>
      <c r="M30" s="51"/>
      <c r="N30" s="31"/>
      <c r="O30" s="31"/>
      <c r="P30" s="6"/>
      <c r="Q30" s="3"/>
      <c r="R30" s="31"/>
      <c r="S30" s="31"/>
      <c r="T30" s="41"/>
    </row>
    <row r="31" spans="1:20" ht="12.75">
      <c r="A31" s="7"/>
      <c r="B31" s="1"/>
      <c r="C31" s="9"/>
      <c r="D31" s="8"/>
      <c r="E31" s="8"/>
      <c r="F31" s="52"/>
      <c r="G31" s="53"/>
      <c r="H31" s="42"/>
      <c r="I31" s="31"/>
      <c r="J31" s="6"/>
      <c r="K31" s="3"/>
      <c r="L31" s="2"/>
      <c r="M31" s="51"/>
      <c r="N31" s="31"/>
      <c r="O31" s="31"/>
      <c r="P31" s="6"/>
      <c r="Q31" s="3"/>
      <c r="R31" s="31"/>
      <c r="S31" s="31"/>
      <c r="T31" s="41"/>
    </row>
    <row r="32" spans="1:20" ht="12.75">
      <c r="A32" s="54"/>
      <c r="B32" s="1"/>
      <c r="C32" s="9"/>
      <c r="D32" s="8"/>
      <c r="E32" s="8"/>
      <c r="F32" s="45"/>
      <c r="G32" s="49"/>
      <c r="H32" s="42"/>
      <c r="I32" s="31"/>
      <c r="J32" s="50"/>
      <c r="K32" s="3"/>
      <c r="L32" s="2"/>
      <c r="M32" s="51"/>
      <c r="N32" s="31"/>
      <c r="O32" s="31"/>
      <c r="P32" s="6"/>
      <c r="Q32" s="3"/>
      <c r="R32" s="31"/>
      <c r="S32" s="31"/>
      <c r="T32" s="41"/>
    </row>
    <row r="33" spans="1:20" ht="12.75">
      <c r="A33" s="7"/>
      <c r="B33" s="1"/>
      <c r="C33" s="9"/>
      <c r="D33" s="8"/>
      <c r="E33" s="8"/>
      <c r="F33" s="52"/>
      <c r="G33" s="53"/>
      <c r="H33" s="42"/>
      <c r="I33" s="31"/>
      <c r="J33" s="6"/>
      <c r="K33" s="3"/>
      <c r="L33" s="2"/>
      <c r="M33" s="51"/>
      <c r="N33" s="31"/>
      <c r="O33" s="31"/>
      <c r="P33" s="6"/>
      <c r="Q33" s="3"/>
      <c r="R33" s="31"/>
      <c r="S33" s="31"/>
      <c r="T33" s="41"/>
    </row>
    <row r="34" spans="1:20" ht="12.75">
      <c r="A34" s="54"/>
      <c r="B34" s="1"/>
      <c r="C34" s="9"/>
      <c r="D34" s="8"/>
      <c r="E34" s="8"/>
      <c r="F34" s="45"/>
      <c r="G34" s="49"/>
      <c r="H34" s="42"/>
      <c r="I34" s="31"/>
      <c r="J34" s="50"/>
      <c r="K34" s="3"/>
      <c r="L34" s="2"/>
      <c r="M34" s="51"/>
      <c r="N34" s="31"/>
      <c r="O34" s="31"/>
      <c r="P34" s="6"/>
      <c r="Q34" s="3"/>
      <c r="R34" s="31"/>
      <c r="S34" s="31"/>
      <c r="T34" s="41"/>
    </row>
  </sheetData>
  <sheetProtection/>
  <mergeCells count="5">
    <mergeCell ref="C3:E3"/>
    <mergeCell ref="R9:S9"/>
    <mergeCell ref="C4:E4"/>
    <mergeCell ref="J1:T1"/>
    <mergeCell ref="O3:S3"/>
  </mergeCells>
  <printOptions horizontalCentered="1"/>
  <pageMargins left="0" right="0" top="0.3937007874015748" bottom="0.3937007874015748" header="0.5118110236220472" footer="0.5118110236220472"/>
  <pageSetup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A.Karandasov</dc:creator>
  <cp:keywords/>
  <dc:description/>
  <cp:lastModifiedBy>Михаил</cp:lastModifiedBy>
  <cp:lastPrinted>2008-03-01T13:11:23Z</cp:lastPrinted>
  <dcterms:created xsi:type="dcterms:W3CDTF">1998-06-06T19:16:33Z</dcterms:created>
  <dcterms:modified xsi:type="dcterms:W3CDTF">2008-03-05T05:34:49Z</dcterms:modified>
  <cp:category/>
  <cp:version/>
  <cp:contentType/>
  <cp:contentStatus/>
</cp:coreProperties>
</file>